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енза ПР и ВС 10-14 июля 2025\ПРОТОКОЛЫ\"/>
    </mc:Choice>
  </mc:AlternateContent>
  <xr:revisionPtr revIDLastSave="0" documentId="13_ncr:1_{D6EA864E-7148-4D91-BCC1-6B96169CD4F1}" xr6:coauthVersionLast="47" xr6:coauthVersionMax="47" xr10:uidLastSave="{00000000-0000-0000-0000-000000000000}"/>
  <bookViews>
    <workbookView xWindow="-110" yWindow="-110" windowWidth="19420" windowHeight="10300" xr2:uid="{73E5A495-DDD3-4E17-8739-73FC64866C48}"/>
  </bookViews>
  <sheets>
    <sheet name="200м см Д " sheetId="1" r:id="rId1"/>
    <sheet name="200м см Ю" sheetId="2" r:id="rId2"/>
  </sheets>
  <externalReferences>
    <externalReference r:id="rId3"/>
    <externalReference r:id="rId4"/>
  </externalReferences>
  <definedNames>
    <definedName name="_xlnm.Print_Area" localSheetId="0">'200м см Д '!$A$1:$M$68</definedName>
    <definedName name="_xlnm.Print_Area" localSheetId="1">'200м см Ю'!$A$1:$M$71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2" l="1"/>
  <c r="E67" i="2"/>
  <c r="A67" i="2"/>
  <c r="H61" i="2"/>
  <c r="E61" i="2"/>
  <c r="A61" i="2"/>
  <c r="H59" i="2"/>
  <c r="H58" i="2"/>
  <c r="H57" i="2"/>
  <c r="H56" i="2"/>
  <c r="H55" i="2"/>
  <c r="K50" i="2"/>
  <c r="J50" i="2"/>
  <c r="G50" i="2"/>
  <c r="F50" i="2"/>
  <c r="E50" i="2"/>
  <c r="D50" i="2"/>
  <c r="C50" i="2"/>
  <c r="K49" i="2"/>
  <c r="J49" i="2"/>
  <c r="G49" i="2"/>
  <c r="F49" i="2"/>
  <c r="E49" i="2"/>
  <c r="D49" i="2"/>
  <c r="C49" i="2"/>
  <c r="K48" i="2"/>
  <c r="J48" i="2"/>
  <c r="G48" i="2"/>
  <c r="F48" i="2"/>
  <c r="E48" i="2"/>
  <c r="D48" i="2"/>
  <c r="C48" i="2"/>
  <c r="K47" i="2"/>
  <c r="J47" i="2"/>
  <c r="G47" i="2"/>
  <c r="F47" i="2"/>
  <c r="E47" i="2"/>
  <c r="D47" i="2"/>
  <c r="C47" i="2"/>
  <c r="K46" i="2"/>
  <c r="J46" i="2"/>
  <c r="G46" i="2"/>
  <c r="F46" i="2"/>
  <c r="E46" i="2"/>
  <c r="D46" i="2"/>
  <c r="C46" i="2"/>
  <c r="K45" i="2"/>
  <c r="J45" i="2"/>
  <c r="G45" i="2"/>
  <c r="F45" i="2"/>
  <c r="E45" i="2"/>
  <c r="D45" i="2"/>
  <c r="C45" i="2"/>
  <c r="K44" i="2"/>
  <c r="J44" i="2"/>
  <c r="G44" i="2"/>
  <c r="F44" i="2"/>
  <c r="E44" i="2"/>
  <c r="D44" i="2"/>
  <c r="C44" i="2"/>
  <c r="K43" i="2"/>
  <c r="J43" i="2"/>
  <c r="G43" i="2"/>
  <c r="F43" i="2"/>
  <c r="E43" i="2"/>
  <c r="D43" i="2"/>
  <c r="C43" i="2"/>
  <c r="K42" i="2"/>
  <c r="J42" i="2"/>
  <c r="G42" i="2"/>
  <c r="F42" i="2"/>
  <c r="E42" i="2"/>
  <c r="D42" i="2"/>
  <c r="C42" i="2"/>
  <c r="K41" i="2"/>
  <c r="J41" i="2"/>
  <c r="G41" i="2"/>
  <c r="F41" i="2"/>
  <c r="E41" i="2"/>
  <c r="D41" i="2"/>
  <c r="C41" i="2"/>
  <c r="K40" i="2"/>
  <c r="J40" i="2"/>
  <c r="G40" i="2"/>
  <c r="F40" i="2"/>
  <c r="E40" i="2"/>
  <c r="D40" i="2"/>
  <c r="C40" i="2"/>
  <c r="K39" i="2"/>
  <c r="J39" i="2"/>
  <c r="G39" i="2"/>
  <c r="F39" i="2"/>
  <c r="E39" i="2"/>
  <c r="D39" i="2"/>
  <c r="C39" i="2"/>
  <c r="K38" i="2"/>
  <c r="J38" i="2"/>
  <c r="G38" i="2"/>
  <c r="F38" i="2"/>
  <c r="E38" i="2"/>
  <c r="D38" i="2"/>
  <c r="C38" i="2"/>
  <c r="K37" i="2"/>
  <c r="J37" i="2"/>
  <c r="G37" i="2"/>
  <c r="F37" i="2"/>
  <c r="E37" i="2"/>
  <c r="D37" i="2"/>
  <c r="C37" i="2"/>
  <c r="K36" i="2"/>
  <c r="J36" i="2"/>
  <c r="G36" i="2"/>
  <c r="F36" i="2"/>
  <c r="E36" i="2"/>
  <c r="D36" i="2"/>
  <c r="C36" i="2"/>
  <c r="K35" i="2"/>
  <c r="J35" i="2"/>
  <c r="G35" i="2"/>
  <c r="F35" i="2"/>
  <c r="E35" i="2"/>
  <c r="D35" i="2"/>
  <c r="C35" i="2"/>
  <c r="K34" i="2"/>
  <c r="J34" i="2"/>
  <c r="G34" i="2"/>
  <c r="F34" i="2"/>
  <c r="E34" i="2"/>
  <c r="D34" i="2"/>
  <c r="C34" i="2"/>
  <c r="K33" i="2"/>
  <c r="J33" i="2"/>
  <c r="G33" i="2"/>
  <c r="F33" i="2"/>
  <c r="E33" i="2"/>
  <c r="D33" i="2"/>
  <c r="C33" i="2"/>
  <c r="K32" i="2"/>
  <c r="J32" i="2"/>
  <c r="G32" i="2"/>
  <c r="F32" i="2"/>
  <c r="E32" i="2"/>
  <c r="D32" i="2"/>
  <c r="C32" i="2"/>
  <c r="K31" i="2"/>
  <c r="J31" i="2"/>
  <c r="G31" i="2"/>
  <c r="F31" i="2"/>
  <c r="E31" i="2"/>
  <c r="D31" i="2"/>
  <c r="C31" i="2"/>
  <c r="K30" i="2"/>
  <c r="J30" i="2"/>
  <c r="G30" i="2"/>
  <c r="F30" i="2"/>
  <c r="E30" i="2"/>
  <c r="D30" i="2"/>
  <c r="C30" i="2"/>
  <c r="K29" i="2"/>
  <c r="J29" i="2"/>
  <c r="G29" i="2"/>
  <c r="F29" i="2"/>
  <c r="E29" i="2"/>
  <c r="D29" i="2"/>
  <c r="C29" i="2"/>
  <c r="K28" i="2"/>
  <c r="J28" i="2"/>
  <c r="G28" i="2"/>
  <c r="F28" i="2"/>
  <c r="E28" i="2"/>
  <c r="D28" i="2"/>
  <c r="C28" i="2"/>
  <c r="K27" i="2"/>
  <c r="J27" i="2"/>
  <c r="G27" i="2"/>
  <c r="F27" i="2"/>
  <c r="E27" i="2"/>
  <c r="D27" i="2"/>
  <c r="C27" i="2"/>
  <c r="K26" i="2"/>
  <c r="J26" i="2"/>
  <c r="G26" i="2"/>
  <c r="F26" i="2"/>
  <c r="E26" i="2"/>
  <c r="D26" i="2"/>
  <c r="C26" i="2"/>
  <c r="K25" i="2"/>
  <c r="J25" i="2"/>
  <c r="G25" i="2"/>
  <c r="F25" i="2"/>
  <c r="E25" i="2"/>
  <c r="D25" i="2"/>
  <c r="C25" i="2"/>
  <c r="K24" i="2"/>
  <c r="J24" i="2"/>
  <c r="G24" i="2"/>
  <c r="F24" i="2"/>
  <c r="E24" i="2"/>
  <c r="D24" i="2"/>
  <c r="C24" i="2"/>
  <c r="K23" i="2"/>
  <c r="J23" i="2"/>
  <c r="G23" i="2"/>
  <c r="F23" i="2"/>
  <c r="M59" i="2" s="1"/>
  <c r="E23" i="2"/>
  <c r="D23" i="2"/>
  <c r="C23" i="2"/>
  <c r="J58" i="1"/>
  <c r="E58" i="1"/>
  <c r="A58" i="1"/>
  <c r="J52" i="1"/>
  <c r="E52" i="1"/>
  <c r="A52" i="1"/>
  <c r="H47" i="1"/>
  <c r="H46" i="1"/>
  <c r="K41" i="1"/>
  <c r="J41" i="1"/>
  <c r="G41" i="1"/>
  <c r="F41" i="1"/>
  <c r="E41" i="1"/>
  <c r="D41" i="1"/>
  <c r="C41" i="1"/>
  <c r="K40" i="1"/>
  <c r="J40" i="1"/>
  <c r="G40" i="1"/>
  <c r="F40" i="1"/>
  <c r="E40" i="1"/>
  <c r="D40" i="1"/>
  <c r="C40" i="1"/>
  <c r="K39" i="1"/>
  <c r="J39" i="1"/>
  <c r="G39" i="1"/>
  <c r="F39" i="1"/>
  <c r="E39" i="1"/>
  <c r="D39" i="1"/>
  <c r="C39" i="1"/>
  <c r="K38" i="1"/>
  <c r="J38" i="1"/>
  <c r="G38" i="1"/>
  <c r="F38" i="1"/>
  <c r="E38" i="1"/>
  <c r="D38" i="1"/>
  <c r="C38" i="1"/>
  <c r="K37" i="1"/>
  <c r="J37" i="1"/>
  <c r="G37" i="1"/>
  <c r="F37" i="1"/>
  <c r="E37" i="1"/>
  <c r="D37" i="1"/>
  <c r="C37" i="1"/>
  <c r="K36" i="1"/>
  <c r="J36" i="1"/>
  <c r="G36" i="1"/>
  <c r="F36" i="1"/>
  <c r="E36" i="1"/>
  <c r="D36" i="1"/>
  <c r="C36" i="1"/>
  <c r="K35" i="1"/>
  <c r="J35" i="1"/>
  <c r="G35" i="1"/>
  <c r="F35" i="1"/>
  <c r="E35" i="1"/>
  <c r="D35" i="1"/>
  <c r="C35" i="1"/>
  <c r="K34" i="1"/>
  <c r="J34" i="1"/>
  <c r="G34" i="1"/>
  <c r="F34" i="1"/>
  <c r="E34" i="1"/>
  <c r="D34" i="1"/>
  <c r="C34" i="1"/>
  <c r="K33" i="1"/>
  <c r="J33" i="1"/>
  <c r="G33" i="1"/>
  <c r="F33" i="1"/>
  <c r="E33" i="1"/>
  <c r="D33" i="1"/>
  <c r="C33" i="1"/>
  <c r="K32" i="1"/>
  <c r="J32" i="1"/>
  <c r="G32" i="1"/>
  <c r="F32" i="1"/>
  <c r="E32" i="1"/>
  <c r="D32" i="1"/>
  <c r="C32" i="1"/>
  <c r="K31" i="1"/>
  <c r="J31" i="1"/>
  <c r="G31" i="1"/>
  <c r="F31" i="1"/>
  <c r="E31" i="1"/>
  <c r="D31" i="1"/>
  <c r="C31" i="1"/>
  <c r="K30" i="1"/>
  <c r="J30" i="1"/>
  <c r="G30" i="1"/>
  <c r="F30" i="1"/>
  <c r="E30" i="1"/>
  <c r="D30" i="1"/>
  <c r="C30" i="1"/>
  <c r="K29" i="1"/>
  <c r="J29" i="1"/>
  <c r="G29" i="1"/>
  <c r="F29" i="1"/>
  <c r="E29" i="1"/>
  <c r="D29" i="1"/>
  <c r="C29" i="1"/>
  <c r="K28" i="1"/>
  <c r="J28" i="1"/>
  <c r="G28" i="1"/>
  <c r="F28" i="1"/>
  <c r="E28" i="1"/>
  <c r="D28" i="1"/>
  <c r="C28" i="1"/>
  <c r="K27" i="1"/>
  <c r="J27" i="1"/>
  <c r="G27" i="1"/>
  <c r="F27" i="1"/>
  <c r="E27" i="1"/>
  <c r="D27" i="1"/>
  <c r="C27" i="1"/>
  <c r="K26" i="1"/>
  <c r="J26" i="1"/>
  <c r="G26" i="1"/>
  <c r="F26" i="1"/>
  <c r="E26" i="1"/>
  <c r="D26" i="1"/>
  <c r="C26" i="1"/>
  <c r="K25" i="1"/>
  <c r="J25" i="1"/>
  <c r="G25" i="1"/>
  <c r="F25" i="1"/>
  <c r="E25" i="1"/>
  <c r="D25" i="1"/>
  <c r="C25" i="1"/>
  <c r="K24" i="1"/>
  <c r="J24" i="1"/>
  <c r="G24" i="1"/>
  <c r="F24" i="1"/>
  <c r="E24" i="1"/>
  <c r="D24" i="1"/>
  <c r="C24" i="1"/>
  <c r="K23" i="1"/>
  <c r="J23" i="1"/>
  <c r="G23" i="1"/>
  <c r="F23" i="1"/>
  <c r="E23" i="1"/>
  <c r="D23" i="1"/>
  <c r="C23" i="1"/>
  <c r="M49" i="1" l="1"/>
  <c r="H54" i="2"/>
  <c r="M50" i="1"/>
  <c r="M46" i="1"/>
  <c r="M54" i="2"/>
  <c r="M57" i="2"/>
  <c r="M47" i="1"/>
  <c r="M55" i="2"/>
  <c r="M58" i="2"/>
  <c r="M44" i="1"/>
  <c r="M48" i="1"/>
  <c r="M45" i="1"/>
  <c r="M53" i="2"/>
  <c r="M56" i="2"/>
</calcChain>
</file>

<file path=xl/sharedStrings.xml><?xml version="1.0" encoding="utf-8"?>
<sst xmlns="http://schemas.openxmlformats.org/spreadsheetml/2006/main" count="126" uniqueCount="66">
  <si>
    <t xml:space="preserve">    Министерство спорта Российской Федерации</t>
  </si>
  <si>
    <t>Министерство физической культуры и спорта Пензенской области</t>
  </si>
  <si>
    <t>Федерация велосипедного спорта России</t>
  </si>
  <si>
    <t>РОО "Федерация велосипедного спорта Пензенской области"</t>
  </si>
  <si>
    <t>Муниципальное бюджетное учреждение ДО "Спортивная школа №4 г.Пензы"</t>
  </si>
  <si>
    <t>ВСЕРОССИЙСКИЕ СОРЕВНОВАНИЯ</t>
  </si>
  <si>
    <t>по велосипедному спорту</t>
  </si>
  <si>
    <t xml:space="preserve">ИТОГОВЫЙ ПРОТОКОЛ </t>
  </si>
  <si>
    <t>трек - гит с ходу 200 м</t>
  </si>
  <si>
    <t>ДЕВУШКИ 15-16 ЛЕТ</t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</si>
  <si>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г. Пенза, велотрек "Сатурн"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</si>
  <si>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10ч 00м </t>
    </r>
  </si>
  <si>
    <t>Номер-код ВРВС - 0080221811Я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</si>
  <si>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12 ИЮЛЯ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</si>
  <si>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10ч 40м</t>
    </r>
  </si>
  <si>
    <t>ЕКП 2025 № - 2008580021031834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</si>
  <si>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</si>
  <si>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</si>
  <si>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</si>
  <si>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</si>
  <si>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цемент</t>
  </si>
  <si>
    <t>ГЛАВНЫЙ СУДЬЯ:</t>
  </si>
  <si>
    <t xml:space="preserve">СТАРЧЕНКОВ С.А. (ВК, г. ОМСК) </t>
  </si>
  <si>
    <t>ДЛИНА ТРЕКА:</t>
  </si>
  <si>
    <t>333 м</t>
  </si>
  <si>
    <t>ГЛАВНЫЙ СЕКРЕТАРЬ:</t>
  </si>
  <si>
    <t>СЛАБКОВСКАЯ В.Н. ( ВК, г. ОМСК)</t>
  </si>
  <si>
    <t>ПРОТЯЖЕННОСТЬ ДИСТАНЦИИ:</t>
  </si>
  <si>
    <t>200 м</t>
  </si>
  <si>
    <t>СУДЬЯ НА ФИНИШЕ:</t>
  </si>
  <si>
    <t>БЕЛОБОРОДОВА О.В. (ВК, г.МОСКВА)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</si>
  <si>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</si>
  <si>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</si>
  <si>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</si>
  <si>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</si>
  <si>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</si>
  <si>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</si>
  <si>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</si>
  <si>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</si>
  <si>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</si>
  <si>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</si>
  <si>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</si>
  <si>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</si>
  <si>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</si>
  <si>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</si>
  <si>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</si>
  <si>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</si>
  <si>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</si>
  <si>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</si>
  <si>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</si>
  <si>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</si>
  <si>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</si>
  <si>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</si>
  <si>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</si>
  <si>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</si>
  <si>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</si>
  <si>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</si>
  <si>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</si>
  <si>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</si>
  <si>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</si>
  <si>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</si>
  <si>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</si>
  <si>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</si>
  <si>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ЮНОШИ 15-16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</si>
  <si>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40м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</si>
  <si>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13ч 10м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</si>
</sst>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yyyy"/>
    <numFmt numFmtId="166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17" fillId="0" borderId="0"/>
    <xf numFmtId="0" fontId="2" fillId="0" borderId="0"/>
  </cellStyleXfs>
  <cellXfs count="154">
    <xf numFmtId="0" fontId="0" fillId="0" borderId="0" xfId="0"/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0" fillId="0" borderId="0" xfId="1" applyFont="1"/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6" fillId="0" borderId="0" xfId="1" applyFont="1"/>
    <xf numFmtId="0" fontId="7" fillId="0" borderId="0" xfId="1" applyFont="1" applyAlignment="1">
      <alignment horizontal="left"/>
    </xf>
    <xf numFmtId="0" fontId="8" fillId="0" borderId="0" xfId="1" applyFont="1"/>
    <xf numFmtId="0" fontId="8" fillId="0" borderId="1" xfId="1" applyFont="1" applyBorder="1"/>
    <xf numFmtId="0" fontId="9" fillId="0" borderId="1" xfId="1" applyFont="1" applyBorder="1"/>
    <xf numFmtId="0" fontId="0" fillId="0" borderId="1" xfId="1" applyFont="1" applyBorder="1"/>
    <xf numFmtId="0" fontId="11" fillId="0" borderId="0" xfId="1" applyFont="1" applyAlignment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vertical="center"/>
    </xf>
    <xf numFmtId="0" fontId="14" fillId="0" borderId="9" xfId="3" applyFont="1" applyBorder="1" applyAlignment="1">
      <alignment vertical="center"/>
    </xf>
    <xf numFmtId="0" fontId="15" fillId="0" borderId="10" xfId="1" applyFont="1" applyBorder="1" applyAlignment="1">
      <alignment horizontal="center" vertical="center"/>
    </xf>
    <xf numFmtId="0" fontId="11" fillId="0" borderId="10" xfId="1" applyFont="1" applyBorder="1"/>
    <xf numFmtId="0" fontId="15" fillId="0" borderId="10" xfId="1" applyFont="1" applyBorder="1" applyAlignment="1">
      <alignment vertical="center"/>
    </xf>
    <xf numFmtId="0" fontId="15" fillId="0" borderId="10" xfId="1" applyFont="1" applyBorder="1" applyAlignment="1">
      <alignment horizontal="left" vertical="center"/>
    </xf>
    <xf numFmtId="0" fontId="15" fillId="0" borderId="10" xfId="1" applyFont="1" applyBorder="1" applyAlignment="1">
      <alignment horizontal="right" vertical="center"/>
    </xf>
    <xf numFmtId="0" fontId="14" fillId="0" borderId="12" xfId="1" applyFont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7" xfId="1" applyFont="1" applyBorder="1" applyAlignment="1">
      <alignment vertical="center"/>
    </xf>
    <xf numFmtId="0" fontId="15" fillId="0" borderId="7" xfId="1" applyFont="1" applyBorder="1" applyAlignment="1">
      <alignment horizontal="left" vertical="center"/>
    </xf>
    <xf numFmtId="0" fontId="15" fillId="0" borderId="7" xfId="1" applyFont="1" applyBorder="1" applyAlignment="1">
      <alignment horizontal="right" vertical="center"/>
    </xf>
    <xf numFmtId="0" fontId="14" fillId="2" borderId="16" xfId="1" applyFont="1" applyFill="1" applyBorder="1" applyAlignment="1">
      <alignment vertical="center"/>
    </xf>
    <xf numFmtId="0" fontId="14" fillId="2" borderId="14" xfId="1" applyFont="1" applyFill="1" applyBorder="1" applyAlignment="1">
      <alignment vertical="center"/>
    </xf>
    <xf numFmtId="0" fontId="14" fillId="2" borderId="17" xfId="1" applyFont="1" applyFill="1" applyBorder="1" applyAlignment="1">
      <alignment vertical="center"/>
    </xf>
    <xf numFmtId="0" fontId="14" fillId="0" borderId="13" xfId="1" applyFont="1" applyBorder="1" applyAlignment="1">
      <alignment vertical="center"/>
    </xf>
    <xf numFmtId="0" fontId="14" fillId="0" borderId="14" xfId="1" applyFont="1" applyBorder="1" applyAlignment="1">
      <alignment horizontal="center" vertical="center"/>
    </xf>
    <xf numFmtId="0" fontId="14" fillId="0" borderId="14" xfId="1" applyFont="1" applyBorder="1" applyAlignment="1">
      <alignment vertical="center"/>
    </xf>
    <xf numFmtId="0" fontId="15" fillId="0" borderId="14" xfId="1" applyFont="1" applyBorder="1" applyAlignment="1">
      <alignment vertical="center"/>
    </xf>
    <xf numFmtId="0" fontId="15" fillId="0" borderId="15" xfId="4" applyFont="1" applyBorder="1" applyAlignment="1">
      <alignment horizontal="right"/>
    </xf>
    <xf numFmtId="0" fontId="14" fillId="0" borderId="16" xfId="1" applyFont="1" applyBorder="1" applyAlignment="1">
      <alignment horizontal="left" vertical="center"/>
    </xf>
    <xf numFmtId="0" fontId="15" fillId="0" borderId="14" xfId="1" applyFont="1" applyBorder="1" applyAlignment="1">
      <alignment horizontal="right" vertical="center"/>
    </xf>
    <xf numFmtId="0" fontId="15" fillId="0" borderId="14" xfId="1" applyFont="1" applyBorder="1" applyAlignment="1">
      <alignment horizontal="center" vertical="center"/>
    </xf>
    <xf numFmtId="49" fontId="15" fillId="0" borderId="17" xfId="1" applyNumberFormat="1" applyFont="1" applyBorder="1" applyAlignment="1">
      <alignment horizontal="right" vertical="center"/>
    </xf>
    <xf numFmtId="0" fontId="15" fillId="0" borderId="15" xfId="4" applyFont="1" applyBorder="1" applyAlignment="1">
      <alignment horizontal="right" vertical="center"/>
    </xf>
    <xf numFmtId="0" fontId="14" fillId="0" borderId="16" xfId="1" applyFont="1" applyBorder="1" applyAlignment="1">
      <alignment vertical="center"/>
    </xf>
    <xf numFmtId="0" fontId="15" fillId="0" borderId="17" xfId="1" applyFont="1" applyBorder="1" applyAlignment="1">
      <alignment horizontal="right" vertical="center"/>
    </xf>
    <xf numFmtId="0" fontId="11" fillId="0" borderId="14" xfId="1" applyFont="1" applyBorder="1" applyAlignment="1">
      <alignment horizontal="center" vertical="center"/>
    </xf>
    <xf numFmtId="0" fontId="11" fillId="0" borderId="14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vertical="center"/>
    </xf>
    <xf numFmtId="0" fontId="11" fillId="0" borderId="20" xfId="1" applyFont="1" applyBorder="1" applyAlignment="1">
      <alignment vertical="center"/>
    </xf>
    <xf numFmtId="0" fontId="18" fillId="2" borderId="23" xfId="1" applyFont="1" applyFill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6" fillId="2" borderId="29" xfId="5" applyFont="1" applyFill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 wrapText="1"/>
    </xf>
    <xf numFmtId="164" fontId="20" fillId="0" borderId="34" xfId="1" applyNumberFormat="1" applyFont="1" applyBorder="1" applyAlignment="1">
      <alignment horizontal="center" vertical="center" wrapText="1"/>
    </xf>
    <xf numFmtId="165" fontId="20" fillId="0" borderId="34" xfId="1" applyNumberFormat="1" applyFont="1" applyBorder="1" applyAlignment="1">
      <alignment horizontal="center" vertical="center" wrapText="1"/>
    </xf>
    <xf numFmtId="166" fontId="15" fillId="0" borderId="22" xfId="1" applyNumberFormat="1" applyFont="1" applyBorder="1" applyAlignment="1">
      <alignment horizontal="center" vertical="center"/>
    </xf>
    <xf numFmtId="166" fontId="20" fillId="0" borderId="22" xfId="1" applyNumberFormat="1" applyFont="1" applyBorder="1" applyAlignment="1">
      <alignment horizontal="center" vertical="center"/>
    </xf>
    <xf numFmtId="166" fontId="15" fillId="0" borderId="34" xfId="1" applyNumberFormat="1" applyFont="1" applyBorder="1" applyAlignment="1">
      <alignment horizontal="center"/>
    </xf>
    <xf numFmtId="166" fontId="15" fillId="0" borderId="34" xfId="1" applyNumberFormat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 wrapText="1"/>
    </xf>
    <xf numFmtId="164" fontId="20" fillId="0" borderId="37" xfId="1" applyNumberFormat="1" applyFont="1" applyBorder="1" applyAlignment="1">
      <alignment horizontal="center" vertical="center" wrapText="1"/>
    </xf>
    <xf numFmtId="165" fontId="20" fillId="0" borderId="37" xfId="1" applyNumberFormat="1" applyFont="1" applyBorder="1" applyAlignment="1">
      <alignment horizontal="center" vertical="center" wrapText="1"/>
    </xf>
    <xf numFmtId="166" fontId="15" fillId="0" borderId="37" xfId="1" applyNumberFormat="1" applyFont="1" applyBorder="1" applyAlignment="1">
      <alignment horizontal="center" vertical="center"/>
    </xf>
    <xf numFmtId="166" fontId="20" fillId="0" borderId="37" xfId="1" applyNumberFormat="1" applyFont="1" applyBorder="1" applyAlignment="1">
      <alignment horizontal="center" vertical="center"/>
    </xf>
    <xf numFmtId="166" fontId="15" fillId="0" borderId="37" xfId="1" applyNumberFormat="1" applyFont="1" applyBorder="1" applyAlignment="1">
      <alignment horizontal="center"/>
    </xf>
    <xf numFmtId="0" fontId="11" fillId="0" borderId="38" xfId="1" applyFont="1" applyBorder="1" applyAlignment="1">
      <alignment horizontal="center" vertical="center" wrapText="1"/>
    </xf>
    <xf numFmtId="0" fontId="11" fillId="0" borderId="5" xfId="1" applyFont="1" applyBorder="1" applyAlignment="1">
      <alignment vertical="center"/>
    </xf>
    <xf numFmtId="0" fontId="15" fillId="0" borderId="0" xfId="1" applyFont="1" applyAlignment="1">
      <alignment vertical="center"/>
    </xf>
    <xf numFmtId="49" fontId="15" fillId="0" borderId="0" xfId="1" applyNumberFormat="1" applyFont="1" applyAlignment="1">
      <alignment vertical="center"/>
    </xf>
    <xf numFmtId="0" fontId="21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49" fontId="22" fillId="0" borderId="0" xfId="1" applyNumberFormat="1" applyFont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21" fillId="0" borderId="0" xfId="6" applyFont="1" applyAlignment="1">
      <alignment horizontal="right" vertical="center"/>
    </xf>
    <xf numFmtId="49" fontId="15" fillId="0" borderId="0" xfId="1" applyNumberFormat="1" applyFont="1" applyAlignment="1">
      <alignment horizontal="left" vertical="center"/>
    </xf>
    <xf numFmtId="0" fontId="15" fillId="0" borderId="5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7" xfId="1" applyFont="1" applyBorder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4" fillId="2" borderId="14" xfId="1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20" fillId="0" borderId="45" xfId="1" applyFont="1" applyBorder="1" applyAlignment="1">
      <alignment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2" fontId="15" fillId="0" borderId="34" xfId="1" applyNumberFormat="1" applyFont="1" applyBorder="1" applyAlignment="1">
      <alignment horizontal="center" vertical="center"/>
    </xf>
    <xf numFmtId="2" fontId="15" fillId="0" borderId="37" xfId="1" applyNumberFormat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 wrapText="1"/>
    </xf>
    <xf numFmtId="0" fontId="24" fillId="0" borderId="0" xfId="1" applyFont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20" fillId="0" borderId="45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6" fillId="2" borderId="23" xfId="5" applyFont="1" applyFill="1" applyBorder="1" applyAlignment="1">
      <alignment horizontal="center" vertical="center" wrapText="1"/>
    </xf>
    <xf numFmtId="0" fontId="16" fillId="2" borderId="24" xfId="5" applyFont="1" applyFill="1" applyBorder="1" applyAlignment="1">
      <alignment horizontal="center" vertical="center" wrapText="1"/>
    </xf>
    <xf numFmtId="0" fontId="16" fillId="2" borderId="30" xfId="5" applyFont="1" applyFill="1" applyBorder="1" applyAlignment="1">
      <alignment horizontal="center" vertical="center" wrapText="1"/>
    </xf>
    <xf numFmtId="0" fontId="16" fillId="2" borderId="31" xfId="5" applyFont="1" applyFill="1" applyBorder="1" applyAlignment="1">
      <alignment horizontal="center" vertical="center" wrapText="1"/>
    </xf>
    <xf numFmtId="0" fontId="16" fillId="2" borderId="22" xfId="5" applyFont="1" applyFill="1" applyBorder="1" applyAlignment="1">
      <alignment horizontal="center" vertical="center" wrapText="1"/>
    </xf>
    <xf numFmtId="0" fontId="16" fillId="2" borderId="27" xfId="5" applyFont="1" applyFill="1" applyBorder="1" applyAlignment="1">
      <alignment horizontal="center" vertical="center" wrapText="1"/>
    </xf>
    <xf numFmtId="0" fontId="19" fillId="2" borderId="22" xfId="1" applyFont="1" applyFill="1" applyBorder="1" applyAlignment="1">
      <alignment horizontal="center" vertical="center" wrapText="1"/>
    </xf>
    <xf numFmtId="0" fontId="19" fillId="2" borderId="27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2" borderId="13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14" fillId="2" borderId="15" xfId="1" applyFont="1" applyFill="1" applyBorder="1" applyAlignment="1">
      <alignment horizontal="left" vertical="center"/>
    </xf>
    <xf numFmtId="0" fontId="16" fillId="2" borderId="21" xfId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28" xfId="5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6" fillId="0" borderId="10" xfId="1" applyFont="1" applyBorder="1" applyAlignment="1">
      <alignment horizontal="right" vertical="center"/>
    </xf>
    <xf numFmtId="0" fontId="16" fillId="0" borderId="11" xfId="1" applyFont="1" applyBorder="1" applyAlignment="1">
      <alignment horizontal="right" vertical="center"/>
    </xf>
    <xf numFmtId="0" fontId="16" fillId="0" borderId="7" xfId="1" applyFont="1" applyBorder="1" applyAlignment="1">
      <alignment horizontal="right" vertical="center"/>
    </xf>
    <xf numFmtId="0" fontId="16" fillId="0" borderId="8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/>
    <xf numFmtId="0" fontId="9" fillId="0" borderId="0" xfId="1" applyFont="1" applyBorder="1"/>
    <xf numFmtId="0" fontId="0" fillId="0" borderId="0" xfId="1" applyFont="1" applyBorder="1"/>
  </cellXfs>
  <cellStyles count="7">
    <cellStyle name="Обычный" xfId="0" builtinId="0"/>
    <cellStyle name="Обычный 2 2" xfId="1" xr:uid="{19C71446-5568-484E-B6DE-CF3C5D4A82E3}"/>
    <cellStyle name="Обычный 2 4" xfId="2" xr:uid="{C33A7450-122E-4C8E-8B6A-5D40B1ECAB98}"/>
    <cellStyle name="Обычный 2 4 3" xfId="3" xr:uid="{C4FE7EE2-E08E-49E6-B6C1-0EDF0E476479}"/>
    <cellStyle name="Обычный 3" xfId="4" xr:uid="{D92D52D2-91FE-4152-B4F6-C1711771155E}"/>
    <cellStyle name="Обычный 6" xfId="6" xr:uid="{4C61C88A-E31F-40C9-8D77-2F4B166402D2}"/>
    <cellStyle name="Обычный_Стартовый протокол Смирнов_20101106_Results" xfId="5" xr:uid="{2B8C98C8-5480-41B5-B5CB-26816456A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566471</xdr:colOff>
      <xdr:row>1</xdr:row>
      <xdr:rowOff>182436</xdr:rowOff>
    </xdr:from>
    <xdr:to>
      <xdr:col>11</xdr:col>
      <xdr:colOff>688886</xdr:colOff>
      <xdr:row>4</xdr:row>
      <xdr:rowOff>46596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2187C24-21FB-4275-9470-FFE7DC6E9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0121" y="417386"/>
          <a:ext cx="852665" cy="56901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10</xdr:row>
      <xdr:rowOff>14848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FD33C965-D82B-451A-9482-00C13B4C9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2707" y="1714500"/>
          <a:ext cx="760868" cy="497448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10</xdr:row>
      <xdr:rowOff>14848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5E0F2C1F-AC8A-4138-A6E3-3CF3F08D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2707" y="1714500"/>
          <a:ext cx="760868" cy="497448"/>
        </a:xfrm>
        <a:prstGeom prst="rect">
          <a:avLst/>
        </a:prstGeom>
      </xdr:spPr>
    </xdr:pic>
    <xdr:clientData/>
  </xdr:twoCellAnchor>
  <xdr:twoCellAnchor editAs="oneCell">
    <xdr:from>
      <xdr:col>2</xdr:col>
      <xdr:colOff>282222</xdr:colOff>
      <xdr:row>1</xdr:row>
      <xdr:rowOff>98777</xdr:rowOff>
    </xdr:from>
    <xdr:to>
      <xdr:col>2</xdr:col>
      <xdr:colOff>1013047</xdr:colOff>
      <xdr:row>4</xdr:row>
      <xdr:rowOff>215194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13B3F71-CE8A-499A-B4C9-EB65FAD1E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60122" y="333727"/>
          <a:ext cx="730825" cy="821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439471</xdr:colOff>
      <xdr:row>2</xdr:row>
      <xdr:rowOff>91722</xdr:rowOff>
    </xdr:from>
    <xdr:to>
      <xdr:col>12</xdr:col>
      <xdr:colOff>522578</xdr:colOff>
      <xdr:row>4</xdr:row>
      <xdr:rowOff>191739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74D37EE-1CD3-4E21-B1A5-B769AE087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0321" y="561622"/>
          <a:ext cx="857807" cy="569917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10</xdr:row>
      <xdr:rowOff>14849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6CA280F3-BC30-4D59-98CA-38DA10827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8257" y="1708150"/>
          <a:ext cx="760869" cy="497449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10</xdr:row>
      <xdr:rowOff>14849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C0B55E29-E3AB-4746-AEEF-6B130E50D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88257" y="1708150"/>
          <a:ext cx="760869" cy="497449"/>
        </a:xfrm>
        <a:prstGeom prst="rect">
          <a:avLst/>
        </a:prstGeom>
      </xdr:spPr>
    </xdr:pic>
    <xdr:clientData/>
  </xdr:twoCellAnchor>
  <xdr:twoCellAnchor editAs="oneCell">
    <xdr:from>
      <xdr:col>2</xdr:col>
      <xdr:colOff>112889</xdr:colOff>
      <xdr:row>1</xdr:row>
      <xdr:rowOff>91723</xdr:rowOff>
    </xdr:from>
    <xdr:to>
      <xdr:col>2</xdr:col>
      <xdr:colOff>845729</xdr:colOff>
      <xdr:row>4</xdr:row>
      <xdr:rowOff>208140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58FDB005-F87F-4418-A505-78850D2EF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90789" y="326673"/>
          <a:ext cx="732840" cy="821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77;&#1085;&#1079;&#1072;%20&#1055;&#1056;%20&#1080;%20&#1042;&#1057;%2010-14%20&#1080;&#1102;&#1083;&#1103;%202025\&#1056;&#1072;&#1073;&#1086;&#1095;&#1072;&#1103;\&#1050;&#1086;&#1087;&#1080;&#1103;%20&#1056;&#1072;&#1073;&#1086;&#1095;&#1072;&#1103;_&#1055;&#1056;&#1080;_&#1042;&#1057;_&#1055;&#1077;&#1085;&#1079;&#1072;_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тула"/>
      <sheetName val="Список (ТЕХ)"/>
      <sheetName val="Список"/>
      <sheetName val="спиУЧ-ПР"/>
      <sheetName val="спиУЧ-ВС."/>
      <sheetName val="СТ квал.команда Ю"/>
      <sheetName val="Квал Ю"/>
      <sheetName val="Ст фин.команда Ю (2)"/>
      <sheetName val="ФИН Ю "/>
      <sheetName val="СТ квал.команда Д"/>
      <sheetName val="Квал Д"/>
      <sheetName val="Ст фин.команда Д"/>
      <sheetName val="ФИН Д "/>
      <sheetName val="Ст.пара Ю"/>
      <sheetName val="пара Ю"/>
      <sheetName val="Ст.пара Д."/>
      <sheetName val="пара Д"/>
      <sheetName val="Ст.гит сх 200м Д"/>
      <sheetName val="200м см Д "/>
      <sheetName val="квал.200м см Д"/>
      <sheetName val="сетка спринт Д12 "/>
      <sheetName val=" спринт Д"/>
      <sheetName val="Ст.гит сх 200м Ю"/>
      <sheetName val="200м см Ю"/>
      <sheetName val="квал.200м см Ю (2)"/>
      <sheetName val="сетка спринт Ю12 "/>
      <sheetName val=" спринт Ю"/>
      <sheetName val="сетка спринт Ю17-18(12ч)"/>
      <sheetName val="Ст.кейрин М"/>
      <sheetName val="сетка кейрин Д (20)"/>
      <sheetName val="сетка кейрин Ю-23"/>
      <sheetName val="кейрин Д"/>
      <sheetName val="кейрин Ю"/>
      <sheetName val="старт Д"/>
      <sheetName val="старт Ю"/>
      <sheetName val="заявка кейрин Д"/>
      <sheetName val="заявка кейрин Ю"/>
      <sheetName val=" СКРЕТЧ Д"/>
      <sheetName val=" СКРЕТЧ Ю "/>
      <sheetName val="Ст.гит см 200м Д."/>
      <sheetName val="Ст.гит сх 200м Ю (2)"/>
      <sheetName val="200м смД"/>
      <sheetName val="200м смЮ "/>
      <sheetName val="старт ггЮ (2)"/>
      <sheetName val="старт ггЮ (3)"/>
      <sheetName val="Ю квалА"/>
      <sheetName val="Ю квалВ "/>
      <sheetName val=" скретч Ю квал А (2)"/>
      <sheetName val=" скретч Ю квал В (2)"/>
      <sheetName val=" с выбыванием Д"/>
      <sheetName val=" с выбыванием Ю"/>
      <sheetName val="старт ФИНвыб Д"/>
      <sheetName val="СТ фин выбЮ"/>
      <sheetName val="старт очкиЮ"/>
      <sheetName val="старт очкиД "/>
      <sheetName val="по очкам Д"/>
      <sheetName val="по очкам Ю"/>
      <sheetName val="КвалОмниум А"/>
      <sheetName val="КвалОмниум В"/>
      <sheetName val="200м см Д13-14 ОБЛ"/>
      <sheetName val="200м см Ю 11-12ОБЛ"/>
      <sheetName val="сетка спринт Ю8 ОБЛ11-12"/>
      <sheetName val=" спринт Ю 11-12ОБЛ"/>
      <sheetName val="квал.200м см Ю15-16 ОБЛ "/>
      <sheetName val="сетка спринт Ю8 ОБЛ15-16"/>
      <sheetName val=" спринт Ю 15-16ОБЛ"/>
      <sheetName val="200м см Ю13-14 ОБЛ"/>
      <sheetName val="200м см Ю15-16 ОБЛ"/>
      <sheetName val="ПГ "/>
      <sheetName val="СТ выб Д"/>
      <sheetName val="гонка в выб дев 13-14"/>
      <sheetName val="СТ выб Ю "/>
      <sheetName val="гонка с выб юн.11-12"/>
      <sheetName val="гонка с выб юн 15-16"/>
      <sheetName val="Ст.гит см 500м Д "/>
      <sheetName val="Де 15-16 500мсм"/>
      <sheetName val="Дев 13-14 500мсм"/>
      <sheetName val="Ст.гит см 500м Ю"/>
      <sheetName val="Ю 15-16 500мсм"/>
      <sheetName val="Ю 13-14 500мсм "/>
      <sheetName val="Ю 11-12 500мсм "/>
      <sheetName val="квал.по очкам Ю"/>
      <sheetName val="пара  2-й Эт Ю"/>
      <sheetName val="пара финал Ю"/>
      <sheetName val="ВС Спринт Дев 15-16"/>
      <sheetName val="Гит 1000м Дев 1э"/>
      <sheetName val="Гит 1000м Юн"/>
      <sheetName val="Квал 1 Омниум Юн"/>
      <sheetName val="Квал 2 Омниум Юн"/>
      <sheetName val=" Ст Омниум1 Юн"/>
      <sheetName val="СТ Омниум2 Юн"/>
      <sheetName val="СтОмниум 3 Юн"/>
      <sheetName val="СТ Омниум 1 Дев"/>
      <sheetName val="Ст Омниум 2 Дев"/>
      <sheetName val="СТОмниум 3 Дев"/>
      <sheetName val="Омниум 4 Дев Ст"/>
      <sheetName val="Омниум 4 Юн Ст"/>
      <sheetName val="М Омниум 1"/>
      <sheetName val="М Омниум 2"/>
      <sheetName val="М Омниум 3"/>
      <sheetName val="М Омниум 4"/>
      <sheetName val="Д Омниум 1"/>
      <sheetName val="Д Омниум 2"/>
      <sheetName val="Д Омниум 3"/>
      <sheetName val="Д Омниум 4"/>
      <sheetName val="ВС 200мсх дев15-16"/>
      <sheetName val="ВС Ит Спринт Дев 15-16"/>
      <sheetName val="ВС 200мсх юн 15-16"/>
      <sheetName val="ВС Спринт Юн 15-16"/>
      <sheetName val="ВС Ит Спринт Юн 15-16"/>
      <sheetName val="200мсх дев13-14"/>
      <sheetName val="Спринт Дев 13-14"/>
      <sheetName val="Ит Спринт Дев 13-14"/>
      <sheetName val="200мсх юн13-14"/>
      <sheetName val="Спринт Юн 13-14"/>
      <sheetName val="Ит Спринт Юн 13-14"/>
    </sheetNames>
    <sheetDataSet>
      <sheetData sheetId="0"/>
      <sheetData sheetId="1"/>
      <sheetData sheetId="2">
        <row r="2">
          <cell r="A2">
            <v>1</v>
          </cell>
          <cell r="B2" t="str">
            <v>101 493 010 67</v>
          </cell>
          <cell r="C2" t="str">
            <v>КИСЕЛЕВ Дмитрий Сергеевич     </v>
          </cell>
          <cell r="D2">
            <v>40669</v>
          </cell>
          <cell r="E2" t="str">
            <v>1 СР</v>
          </cell>
          <cell r="F2" t="str">
            <v>Воронежская область</v>
          </cell>
        </row>
        <row r="3">
          <cell r="A3">
            <v>2</v>
          </cell>
          <cell r="B3" t="str">
            <v>101 630 907 30</v>
          </cell>
          <cell r="C3" t="str">
            <v xml:space="preserve">ИГНАТУЩЕНКО Дмитрий  Денисович        </v>
          </cell>
          <cell r="D3">
            <v>40803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3</v>
          </cell>
          <cell r="B4" t="str">
            <v>101 438 430 01</v>
          </cell>
          <cell r="C4" t="str">
            <v>АГАПОВ Максим Олегович</v>
          </cell>
          <cell r="D4">
            <v>39843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4</v>
          </cell>
          <cell r="B5" t="str">
            <v>101 548 126 87</v>
          </cell>
          <cell r="C5" t="str">
            <v>АСТАФУРОВ Иван  Владиславович             </v>
          </cell>
          <cell r="D5">
            <v>41009</v>
          </cell>
          <cell r="E5" t="str">
            <v>2 СР</v>
          </cell>
          <cell r="F5" t="str">
            <v>Воронежская область</v>
          </cell>
        </row>
        <row r="6">
          <cell r="A6">
            <v>5</v>
          </cell>
          <cell r="B6" t="str">
            <v>101 548 293 60</v>
          </cell>
          <cell r="C6" t="str">
            <v>ДОБРОСОЦКИЙ Богдан  Святославович   </v>
          </cell>
          <cell r="D6">
            <v>41247</v>
          </cell>
          <cell r="E6" t="str">
            <v>2 СР</v>
          </cell>
          <cell r="F6" t="str">
            <v>Воронежская область</v>
          </cell>
        </row>
        <row r="7">
          <cell r="A7">
            <v>6</v>
          </cell>
          <cell r="B7" t="str">
            <v>101 424 051 75</v>
          </cell>
          <cell r="C7" t="str">
            <v>ВАСИЛЬЕВ Роман Александрович</v>
          </cell>
          <cell r="D7">
            <v>40971</v>
          </cell>
          <cell r="E7" t="str">
            <v>2 СР</v>
          </cell>
          <cell r="F7" t="str">
            <v>Москва</v>
          </cell>
        </row>
        <row r="8">
          <cell r="A8">
            <v>7</v>
          </cell>
          <cell r="B8" t="str">
            <v>101 423 350 53</v>
          </cell>
          <cell r="C8" t="str">
            <v>ГРЯЗНОВ Александр Максимович</v>
          </cell>
          <cell r="D8">
            <v>40353</v>
          </cell>
          <cell r="E8" t="str">
            <v>1 СР</v>
          </cell>
          <cell r="F8" t="str">
            <v>Москва</v>
          </cell>
        </row>
        <row r="9">
          <cell r="A9">
            <v>8</v>
          </cell>
          <cell r="B9" t="str">
            <v>101 424 243 73</v>
          </cell>
          <cell r="C9" t="str">
            <v>КОМЛЕВ Тимофей Максимович</v>
          </cell>
          <cell r="D9">
            <v>40331</v>
          </cell>
          <cell r="E9" t="str">
            <v>3 СР</v>
          </cell>
          <cell r="F9" t="str">
            <v>Москва</v>
          </cell>
        </row>
        <row r="10">
          <cell r="A10">
            <v>9</v>
          </cell>
          <cell r="B10" t="str">
            <v>100 838 375 85</v>
          </cell>
          <cell r="C10" t="str">
            <v>КАЗАКОВ Александр Вадимович</v>
          </cell>
          <cell r="D10">
            <v>40857</v>
          </cell>
          <cell r="E10" t="str">
            <v>1 СР</v>
          </cell>
          <cell r="F10" t="str">
            <v>Москва</v>
          </cell>
        </row>
        <row r="11">
          <cell r="A11">
            <v>10</v>
          </cell>
          <cell r="B11" t="str">
            <v>101 441 393 54</v>
          </cell>
          <cell r="C11" t="str">
            <v>ПЕРЕЖОГИН Максим Антонович</v>
          </cell>
          <cell r="D11">
            <v>41268</v>
          </cell>
          <cell r="E11" t="str">
            <v>3 СР</v>
          </cell>
          <cell r="F11" t="str">
            <v>Москва</v>
          </cell>
        </row>
        <row r="12">
          <cell r="A12">
            <v>11</v>
          </cell>
          <cell r="B12" t="str">
            <v>101 391 860 88</v>
          </cell>
          <cell r="C12" t="str">
            <v>АНЦИФЕРОВ Евгений Андреевич</v>
          </cell>
          <cell r="D12">
            <v>40519</v>
          </cell>
          <cell r="E12" t="str">
            <v>1 СР</v>
          </cell>
          <cell r="F12" t="str">
            <v>Москва</v>
          </cell>
        </row>
        <row r="13">
          <cell r="A13">
            <v>12</v>
          </cell>
          <cell r="B13" t="str">
            <v>101 495 326 55</v>
          </cell>
          <cell r="C13" t="str">
            <v>АРНАУТОВ Игорь Евгеньевич</v>
          </cell>
          <cell r="D13">
            <v>40366</v>
          </cell>
          <cell r="E13" t="str">
            <v>2 СР</v>
          </cell>
          <cell r="F13" t="str">
            <v>Москва</v>
          </cell>
        </row>
        <row r="14">
          <cell r="A14">
            <v>13</v>
          </cell>
          <cell r="B14" t="str">
            <v>101 299 028 85</v>
          </cell>
          <cell r="C14" t="str">
            <v>БОРТНИК Степан Алексеевич</v>
          </cell>
          <cell r="D14">
            <v>40113</v>
          </cell>
          <cell r="E14" t="str">
            <v>КМС</v>
          </cell>
          <cell r="F14" t="str">
            <v>Москва</v>
          </cell>
        </row>
        <row r="15">
          <cell r="A15">
            <v>14</v>
          </cell>
          <cell r="B15" t="str">
            <v>101 391 753 78</v>
          </cell>
          <cell r="C15" t="str">
            <v>ГАММЕРШМИДТ Антон Александрович</v>
          </cell>
          <cell r="D15">
            <v>39878</v>
          </cell>
          <cell r="E15" t="str">
            <v>КМС</v>
          </cell>
          <cell r="F15" t="str">
            <v>Москва</v>
          </cell>
        </row>
        <row r="16">
          <cell r="A16">
            <v>15</v>
          </cell>
          <cell r="B16" t="str">
            <v>101 395 286 22</v>
          </cell>
          <cell r="C16" t="str">
            <v>КВАРТЮК Дмитрий Алексеевич</v>
          </cell>
          <cell r="D16">
            <v>40514</v>
          </cell>
          <cell r="E16" t="str">
            <v>КМС</v>
          </cell>
          <cell r="F16" t="str">
            <v>Москва</v>
          </cell>
        </row>
        <row r="17">
          <cell r="A17">
            <v>16</v>
          </cell>
          <cell r="B17" t="str">
            <v>101 301 124 47</v>
          </cell>
          <cell r="C17" t="str">
            <v>КУРТАКОВ Владимир Алексеевич</v>
          </cell>
          <cell r="D17">
            <v>40267</v>
          </cell>
          <cell r="E17" t="str">
            <v>1 СР</v>
          </cell>
          <cell r="F17" t="str">
            <v>Москва</v>
          </cell>
        </row>
        <row r="18">
          <cell r="A18">
            <v>17</v>
          </cell>
          <cell r="B18" t="str">
            <v>101 382 119 47</v>
          </cell>
          <cell r="C18" t="str">
            <v>КУДЕНКО Глеб Андреевич</v>
          </cell>
          <cell r="D18">
            <v>40270</v>
          </cell>
          <cell r="E18" t="str">
            <v>1 СР</v>
          </cell>
          <cell r="F18" t="str">
            <v>Москва</v>
          </cell>
        </row>
        <row r="19">
          <cell r="A19">
            <v>18</v>
          </cell>
          <cell r="B19" t="str">
            <v>101 500 482 70</v>
          </cell>
          <cell r="C19" t="str">
            <v>БЕРЕСТ Сергей Николаевич</v>
          </cell>
          <cell r="D19">
            <v>40176</v>
          </cell>
          <cell r="E19" t="str">
            <v>2 СР</v>
          </cell>
          <cell r="F19" t="str">
            <v>Москва</v>
          </cell>
        </row>
        <row r="20">
          <cell r="A20">
            <v>19</v>
          </cell>
          <cell r="B20" t="str">
            <v>101 424 052 76</v>
          </cell>
          <cell r="C20" t="str">
            <v>ГОРБЫЛЕВ Егор Андреевич</v>
          </cell>
          <cell r="D20">
            <v>40297</v>
          </cell>
          <cell r="E20" t="str">
            <v>1 СР</v>
          </cell>
          <cell r="F20" t="str">
            <v>Москва</v>
          </cell>
        </row>
        <row r="21">
          <cell r="A21">
            <v>20</v>
          </cell>
          <cell r="B21" t="str">
            <v>101 394 089 86</v>
          </cell>
          <cell r="C21" t="str">
            <v>НИКОНОРОВ Андрей Сергеевич</v>
          </cell>
          <cell r="D21">
            <v>40286</v>
          </cell>
          <cell r="E21" t="str">
            <v>КМС</v>
          </cell>
          <cell r="F21" t="str">
            <v>Москва</v>
          </cell>
        </row>
        <row r="22">
          <cell r="A22">
            <v>21</v>
          </cell>
          <cell r="B22" t="str">
            <v>101 439 645 52</v>
          </cell>
          <cell r="C22" t="str">
            <v>РАКОВ Леонид Витальевич</v>
          </cell>
          <cell r="D22">
            <v>40323</v>
          </cell>
          <cell r="E22" t="str">
            <v>2 СР</v>
          </cell>
          <cell r="F22" t="str">
            <v>Москва</v>
          </cell>
        </row>
        <row r="23">
          <cell r="A23">
            <v>22</v>
          </cell>
          <cell r="B23" t="str">
            <v>101 298 378 17</v>
          </cell>
          <cell r="C23" t="str">
            <v>СИТДИКОВ Амир Русланович</v>
          </cell>
          <cell r="D23">
            <v>39858</v>
          </cell>
          <cell r="E23" t="str">
            <v>КМС</v>
          </cell>
          <cell r="F23" t="str">
            <v>Москва</v>
          </cell>
        </row>
        <row r="24">
          <cell r="A24">
            <v>23</v>
          </cell>
          <cell r="B24" t="str">
            <v>101 370 624 95</v>
          </cell>
          <cell r="C24" t="str">
            <v>ТОЛКУШИН Борис Михайлович</v>
          </cell>
          <cell r="D24">
            <v>40479</v>
          </cell>
          <cell r="E24" t="str">
            <v>1 СР</v>
          </cell>
          <cell r="F24" t="str">
            <v>Москва</v>
          </cell>
        </row>
        <row r="25">
          <cell r="A25">
            <v>24</v>
          </cell>
          <cell r="B25" t="str">
            <v>101 484 745 47</v>
          </cell>
          <cell r="C25" t="str">
            <v>ШКУНОВ Константин Иванович</v>
          </cell>
          <cell r="D25">
            <v>40480</v>
          </cell>
          <cell r="E25" t="str">
            <v>3 СР</v>
          </cell>
          <cell r="F25" t="str">
            <v>Москва</v>
          </cell>
        </row>
        <row r="26">
          <cell r="A26">
            <v>25</v>
          </cell>
          <cell r="B26" t="str">
            <v>101 387 590 86</v>
          </cell>
          <cell r="C26" t="str">
            <v>СУШКО Илья Владимирович</v>
          </cell>
          <cell r="D26">
            <v>39814</v>
          </cell>
          <cell r="E26" t="str">
            <v>КМС</v>
          </cell>
          <cell r="F26" t="str">
            <v>Москва</v>
          </cell>
        </row>
        <row r="27">
          <cell r="A27">
            <v>26</v>
          </cell>
          <cell r="B27" t="str">
            <v>101 493 770 51</v>
          </cell>
          <cell r="C27" t="str">
            <v>ГАМОЧКИН Александр Евгеньевич</v>
          </cell>
          <cell r="D27">
            <v>40645</v>
          </cell>
          <cell r="E27" t="str">
            <v>2 СР</v>
          </cell>
          <cell r="F27" t="str">
            <v>Москва</v>
          </cell>
        </row>
        <row r="28">
          <cell r="A28">
            <v>27</v>
          </cell>
          <cell r="B28" t="str">
            <v>101 532 824 14</v>
          </cell>
          <cell r="C28" t="str">
            <v>БЕЛКИН Андрей Дмитриевич</v>
          </cell>
          <cell r="D28">
            <v>40563</v>
          </cell>
          <cell r="E28" t="str">
            <v>3 СР</v>
          </cell>
          <cell r="F28" t="str">
            <v>Москва</v>
          </cell>
        </row>
        <row r="29">
          <cell r="A29">
            <v>28</v>
          </cell>
          <cell r="B29" t="str">
            <v>101 394 067 64</v>
          </cell>
          <cell r="C29" t="str">
            <v>САДКОВ Ярослав Александрович</v>
          </cell>
          <cell r="D29">
            <v>40181</v>
          </cell>
          <cell r="E29" t="str">
            <v>1 СР</v>
          </cell>
          <cell r="F29" t="str">
            <v>Москва</v>
          </cell>
        </row>
        <row r="30">
          <cell r="A30">
            <v>29</v>
          </cell>
          <cell r="B30" t="str">
            <v>101 316 003 85</v>
          </cell>
          <cell r="C30" t="str">
            <v>ДЫШАКОВ Глеб Алексеевич</v>
          </cell>
          <cell r="D30">
            <v>40681</v>
          </cell>
          <cell r="E30" t="str">
            <v>3 СР</v>
          </cell>
          <cell r="F30" t="str">
            <v>Москва</v>
          </cell>
        </row>
        <row r="31">
          <cell r="A31">
            <v>31</v>
          </cell>
          <cell r="B31" t="str">
            <v>101 415 753 22</v>
          </cell>
          <cell r="C31" t="str">
            <v>ШЛЕЙФ Владислав Сергеевич</v>
          </cell>
          <cell r="D31">
            <v>40215</v>
          </cell>
          <cell r="E31" t="str">
            <v>1 СР</v>
          </cell>
          <cell r="F31" t="str">
            <v>Москва</v>
          </cell>
        </row>
        <row r="32">
          <cell r="A32">
            <v>32</v>
          </cell>
          <cell r="B32">
            <v>10144340731</v>
          </cell>
          <cell r="C32" t="str">
            <v>АРБИЕВ Максим Муслимович</v>
          </cell>
          <cell r="D32">
            <v>41035</v>
          </cell>
          <cell r="E32" t="str">
            <v>б/р</v>
          </cell>
          <cell r="F32" t="str">
            <v>Москва</v>
          </cell>
        </row>
        <row r="33">
          <cell r="A33">
            <v>33</v>
          </cell>
          <cell r="B33">
            <v>10144340630</v>
          </cell>
          <cell r="C33" t="str">
            <v>ЛУКИН Артем Вячеславович</v>
          </cell>
          <cell r="D33">
            <v>40755</v>
          </cell>
          <cell r="E33" t="str">
            <v>1 ЮН</v>
          </cell>
          <cell r="F33" t="str">
            <v>Москва</v>
          </cell>
        </row>
        <row r="34">
          <cell r="A34">
            <v>34</v>
          </cell>
          <cell r="B34" t="str">
            <v>101 431 349 01</v>
          </cell>
          <cell r="C34" t="str">
            <v>ГОЛИКОВ Иван Сергеевич</v>
          </cell>
          <cell r="D34">
            <v>41081</v>
          </cell>
          <cell r="E34" t="str">
            <v>1 ЮН</v>
          </cell>
          <cell r="F34" t="str">
            <v>Москва</v>
          </cell>
        </row>
        <row r="35">
          <cell r="A35">
            <v>35</v>
          </cell>
          <cell r="B35">
            <v>10153815409</v>
          </cell>
          <cell r="C35" t="str">
            <v>СОСНИН Константин Викторович</v>
          </cell>
          <cell r="D35">
            <v>41444</v>
          </cell>
          <cell r="E35" t="str">
            <v>б/р</v>
          </cell>
          <cell r="F35" t="str">
            <v>Москва</v>
          </cell>
        </row>
        <row r="36">
          <cell r="A36">
            <v>36</v>
          </cell>
          <cell r="C36" t="str">
            <v>КИРЮШИН Степан Владимирович</v>
          </cell>
          <cell r="D36">
            <v>42826</v>
          </cell>
          <cell r="E36" t="str">
            <v>б/р</v>
          </cell>
          <cell r="F36" t="str">
            <v>Москва</v>
          </cell>
        </row>
        <row r="37">
          <cell r="A37">
            <v>37</v>
          </cell>
          <cell r="C37" t="str">
            <v>КИРЮШИН Михаил Владимирович</v>
          </cell>
          <cell r="D37">
            <v>41917</v>
          </cell>
          <cell r="E37" t="str">
            <v>б/р</v>
          </cell>
          <cell r="F37" t="str">
            <v>Москва</v>
          </cell>
        </row>
        <row r="38">
          <cell r="A38">
            <v>38</v>
          </cell>
          <cell r="B38" t="str">
            <v>101 515 313 60</v>
          </cell>
          <cell r="C38" t="str">
            <v>РЕШЕТНИКОВ Тимофей Сергеевич</v>
          </cell>
          <cell r="D38">
            <v>40291</v>
          </cell>
          <cell r="E38" t="str">
            <v>2 СР</v>
          </cell>
          <cell r="F38" t="str">
            <v>Московская область</v>
          </cell>
        </row>
        <row r="39">
          <cell r="A39">
            <v>39</v>
          </cell>
          <cell r="B39" t="str">
            <v>101 538 156 11</v>
          </cell>
          <cell r="C39" t="str">
            <v>БРОВЧЕНКО Валерий Алексеевич</v>
          </cell>
          <cell r="D39">
            <v>40627</v>
          </cell>
          <cell r="E39" t="str">
            <v>3 СР</v>
          </cell>
          <cell r="F39" t="str">
            <v>Московская область</v>
          </cell>
        </row>
        <row r="40">
          <cell r="A40">
            <v>40</v>
          </cell>
          <cell r="B40" t="str">
            <v>101 539 074 56</v>
          </cell>
          <cell r="C40" t="str">
            <v>АФАНАСЬЕВ  Петр Андреевич</v>
          </cell>
          <cell r="D40">
            <v>40618</v>
          </cell>
          <cell r="E40" t="str">
            <v>2 СР</v>
          </cell>
          <cell r="F40" t="str">
            <v>Московская область</v>
          </cell>
        </row>
        <row r="41">
          <cell r="A41">
            <v>41</v>
          </cell>
          <cell r="C41" t="str">
            <v>ПСАРЕВ Егор Романович</v>
          </cell>
          <cell r="D41">
            <v>40654</v>
          </cell>
          <cell r="E41" t="str">
            <v>1 ЮН</v>
          </cell>
          <cell r="F41" t="str">
            <v>Московская область</v>
          </cell>
        </row>
        <row r="42">
          <cell r="A42">
            <v>42</v>
          </cell>
          <cell r="C42" t="str">
            <v>КУЧЕРЕНКО Даниил Евгеньевич</v>
          </cell>
          <cell r="D42">
            <v>40991</v>
          </cell>
          <cell r="E42" t="str">
            <v>1 ЮН</v>
          </cell>
          <cell r="F42" t="str">
            <v>Московская область</v>
          </cell>
        </row>
        <row r="43">
          <cell r="A43">
            <v>43</v>
          </cell>
          <cell r="B43" t="str">
            <v>101 501 695 22</v>
          </cell>
          <cell r="C43" t="str">
            <v>КОЛОВОРОТНЫЙ Степан Антонович</v>
          </cell>
          <cell r="D43">
            <v>40354</v>
          </cell>
          <cell r="E43" t="str">
            <v>1 СР</v>
          </cell>
          <cell r="F43" t="str">
            <v>Омская область</v>
          </cell>
        </row>
        <row r="44">
          <cell r="A44">
            <v>44</v>
          </cell>
          <cell r="B44" t="str">
            <v>101 339 715 32</v>
          </cell>
          <cell r="C44" t="str">
            <v>БРУЕВ Матвей Алексеевич</v>
          </cell>
          <cell r="D44">
            <v>40395</v>
          </cell>
          <cell r="E44" t="str">
            <v>1 СР</v>
          </cell>
          <cell r="F44" t="str">
            <v>Омская область</v>
          </cell>
        </row>
        <row r="45">
          <cell r="A45">
            <v>45</v>
          </cell>
          <cell r="B45" t="str">
            <v>101 339 497 08</v>
          </cell>
          <cell r="C45" t="str">
            <v>ВОЛИК Даниил Евгеньевич</v>
          </cell>
          <cell r="D45">
            <v>40360</v>
          </cell>
          <cell r="E45" t="str">
            <v>1 СР</v>
          </cell>
          <cell r="F45" t="str">
            <v>Омская область</v>
          </cell>
        </row>
        <row r="46">
          <cell r="A46">
            <v>46</v>
          </cell>
          <cell r="B46" t="str">
            <v>101 158 216 20</v>
          </cell>
          <cell r="C46" t="str">
            <v>ТЮСЕНКОВ Артем Александрович</v>
          </cell>
          <cell r="D46">
            <v>39890</v>
          </cell>
          <cell r="E46" t="str">
            <v>1 СР</v>
          </cell>
          <cell r="F46" t="str">
            <v>Омская область</v>
          </cell>
        </row>
        <row r="47">
          <cell r="A47">
            <v>47</v>
          </cell>
          <cell r="B47" t="str">
            <v>101 425 302 65</v>
          </cell>
          <cell r="C47" t="str">
            <v>ФУКС Даниил Александрович</v>
          </cell>
          <cell r="D47">
            <v>40015</v>
          </cell>
          <cell r="E47" t="str">
            <v>1 СР</v>
          </cell>
          <cell r="F47" t="str">
            <v>Омская область</v>
          </cell>
        </row>
        <row r="48">
          <cell r="A48">
            <v>48</v>
          </cell>
          <cell r="B48" t="str">
            <v>101 493 398 67</v>
          </cell>
          <cell r="C48" t="str">
            <v>ГЕРАСИМОВ Егор Артемович</v>
          </cell>
          <cell r="D48">
            <v>40463</v>
          </cell>
          <cell r="E48" t="str">
            <v>3 СР</v>
          </cell>
          <cell r="F48" t="str">
            <v>Пензенская область</v>
          </cell>
        </row>
        <row r="49">
          <cell r="A49">
            <v>49</v>
          </cell>
          <cell r="B49" t="str">
            <v>101 496 599 67</v>
          </cell>
          <cell r="C49" t="str">
            <v>ТАЁКИН Сергей Алексеевич</v>
          </cell>
          <cell r="D49">
            <v>40012</v>
          </cell>
          <cell r="E49" t="str">
            <v>2 СР</v>
          </cell>
          <cell r="F49" t="str">
            <v>Пензенская область</v>
          </cell>
        </row>
        <row r="50">
          <cell r="A50">
            <v>50</v>
          </cell>
          <cell r="B50" t="str">
            <v>101 128 126 00</v>
          </cell>
          <cell r="C50" t="str">
            <v>ШЛЕЙФ Олег Сергеевич</v>
          </cell>
          <cell r="D50">
            <v>40693</v>
          </cell>
          <cell r="E50" t="str">
            <v>3 СР</v>
          </cell>
          <cell r="F50" t="str">
            <v>Пензенская область</v>
          </cell>
        </row>
        <row r="51">
          <cell r="A51">
            <v>51</v>
          </cell>
          <cell r="B51" t="str">
            <v>101 441 405 66</v>
          </cell>
          <cell r="C51" t="str">
            <v>ЕСИН Дмитрий Алексеевич</v>
          </cell>
          <cell r="D51">
            <v>40570</v>
          </cell>
          <cell r="E51" t="str">
            <v>2 СР</v>
          </cell>
          <cell r="F51" t="str">
            <v>Пензенская область</v>
          </cell>
        </row>
        <row r="52">
          <cell r="A52">
            <v>52</v>
          </cell>
          <cell r="B52" t="str">
            <v>101 369 035 58</v>
          </cell>
          <cell r="C52" t="str">
            <v>КАЛУГИН Дмитрий Алексеевич</v>
          </cell>
          <cell r="D52">
            <v>39959</v>
          </cell>
          <cell r="E52" t="str">
            <v>1 СР</v>
          </cell>
          <cell r="F52" t="str">
            <v>Республика Адыгея</v>
          </cell>
        </row>
        <row r="53">
          <cell r="A53">
            <v>53</v>
          </cell>
          <cell r="B53" t="str">
            <v>101 369 078 04</v>
          </cell>
          <cell r="C53" t="str">
            <v>ЕРМАКОВ Илья Александрович</v>
          </cell>
          <cell r="D53">
            <v>40167</v>
          </cell>
          <cell r="E53" t="str">
            <v>1 СР</v>
          </cell>
          <cell r="F53" t="str">
            <v>Республика Адыгея</v>
          </cell>
        </row>
        <row r="54">
          <cell r="A54">
            <v>54</v>
          </cell>
          <cell r="B54" t="str">
            <v>101 368 315 17</v>
          </cell>
          <cell r="C54" t="str">
            <v>НЕЧАЕВ Владислав Романович</v>
          </cell>
          <cell r="D54">
            <v>40330</v>
          </cell>
          <cell r="E54" t="str">
            <v>1 СР</v>
          </cell>
          <cell r="F54" t="str">
            <v>Республика Адыгея</v>
          </cell>
        </row>
        <row r="55">
          <cell r="A55">
            <v>55</v>
          </cell>
          <cell r="B55" t="str">
            <v>101 369 047 70</v>
          </cell>
          <cell r="C55" t="str">
            <v>КНЯЗЕВ Александр Васильевич</v>
          </cell>
          <cell r="D55">
            <v>39968</v>
          </cell>
          <cell r="E55" t="str">
            <v>КМС</v>
          </cell>
          <cell r="F55" t="str">
            <v>Республика Адыгея</v>
          </cell>
        </row>
        <row r="56">
          <cell r="A56">
            <v>56</v>
          </cell>
          <cell r="B56" t="str">
            <v>101 592 529 64</v>
          </cell>
          <cell r="C56" t="str">
            <v>НЕВИДОМЫЙ Артем Олегович</v>
          </cell>
          <cell r="D56">
            <v>40696</v>
          </cell>
          <cell r="E56" t="str">
            <v>1 СР</v>
          </cell>
          <cell r="F56" t="str">
            <v>Республика Адыгея</v>
          </cell>
        </row>
        <row r="57">
          <cell r="A57">
            <v>57</v>
          </cell>
          <cell r="B57" t="str">
            <v>101 274 308 03</v>
          </cell>
          <cell r="C57" t="str">
            <v>ПРОКОПЕНКО Владислав Евгеньевич</v>
          </cell>
          <cell r="D57">
            <v>39875</v>
          </cell>
          <cell r="E57" t="str">
            <v>КМС</v>
          </cell>
          <cell r="F57" t="str">
            <v>Ростовская область</v>
          </cell>
        </row>
        <row r="58">
          <cell r="A58">
            <v>58</v>
          </cell>
          <cell r="B58" t="str">
            <v>101 459 880 14</v>
          </cell>
          <cell r="C58" t="str">
            <v>ЩЕТИНСКИЙ Федор Иванович</v>
          </cell>
          <cell r="D58">
            <v>40084</v>
          </cell>
          <cell r="E58" t="str">
            <v>2 СР</v>
          </cell>
          <cell r="F58" t="str">
            <v>Ростовская область</v>
          </cell>
        </row>
        <row r="59">
          <cell r="A59">
            <v>59</v>
          </cell>
          <cell r="B59" t="str">
            <v>101 451 474 47</v>
          </cell>
          <cell r="C59" t="str">
            <v>СОЛОДОВНИКОВ Владислав Дмитриевич</v>
          </cell>
          <cell r="D59">
            <v>40033</v>
          </cell>
          <cell r="E59" t="str">
            <v>1 СР</v>
          </cell>
          <cell r="F59" t="str">
            <v>Ростовская область</v>
          </cell>
        </row>
        <row r="60">
          <cell r="A60">
            <v>60</v>
          </cell>
          <cell r="B60" t="str">
            <v>101 400 002 82</v>
          </cell>
          <cell r="C60" t="str">
            <v>ИВАНЕНКО Илья Олегович</v>
          </cell>
          <cell r="D60">
            <v>40296</v>
          </cell>
          <cell r="E60" t="str">
            <v>2 СР</v>
          </cell>
          <cell r="F60" t="str">
            <v>Ростовская область</v>
          </cell>
        </row>
        <row r="61">
          <cell r="A61">
            <v>61</v>
          </cell>
          <cell r="B61" t="str">
            <v>101 379 823 79</v>
          </cell>
          <cell r="C61" t="str">
            <v>ГУСЕЙНОВ Тимур Русланович</v>
          </cell>
          <cell r="D61">
            <v>40208</v>
          </cell>
          <cell r="E61" t="str">
            <v>КМС</v>
          </cell>
          <cell r="F61" t="str">
            <v>Санкт-Петербург</v>
          </cell>
        </row>
        <row r="62">
          <cell r="A62">
            <v>62</v>
          </cell>
          <cell r="B62" t="str">
            <v>101 553 245 65</v>
          </cell>
          <cell r="C62" t="str">
            <v>ПУХОВ Иван Александрович</v>
          </cell>
          <cell r="D62">
            <v>40206</v>
          </cell>
          <cell r="E62" t="str">
            <v>1 СР</v>
          </cell>
          <cell r="F62" t="str">
            <v>Санкт-Петербург</v>
          </cell>
        </row>
        <row r="63">
          <cell r="A63">
            <v>63</v>
          </cell>
          <cell r="B63" t="str">
            <v>101 595 493 21</v>
          </cell>
          <cell r="C63" t="str">
            <v>СОЛОДУХА Матвей Леонидович</v>
          </cell>
          <cell r="D63">
            <v>40387</v>
          </cell>
          <cell r="E63" t="str">
            <v>1 СР</v>
          </cell>
          <cell r="F63" t="str">
            <v>Санкт-Петербург</v>
          </cell>
        </row>
        <row r="64">
          <cell r="A64">
            <v>64</v>
          </cell>
          <cell r="B64" t="str">
            <v>101 554 400 56</v>
          </cell>
          <cell r="C64" t="str">
            <v>ЯРМОЛЮК Александр Сергеевич</v>
          </cell>
          <cell r="D64">
            <v>40279</v>
          </cell>
          <cell r="E64" t="str">
            <v>2 СР</v>
          </cell>
          <cell r="F64" t="str">
            <v>Санкт-Петербург</v>
          </cell>
        </row>
        <row r="65">
          <cell r="A65">
            <v>65</v>
          </cell>
          <cell r="B65" t="str">
            <v>101 424 244 74</v>
          </cell>
          <cell r="C65" t="str">
            <v>РАЕВ Фома Константинович</v>
          </cell>
          <cell r="D65">
            <v>40048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101 273 155 14</v>
          </cell>
          <cell r="C66" t="str">
            <v>ШЕКЕЛАШВИЛИ Александр Темурович</v>
          </cell>
          <cell r="D66">
            <v>39949</v>
          </cell>
          <cell r="E66" t="str">
            <v>1 СР</v>
          </cell>
          <cell r="F66" t="str">
            <v>Санкт-Петербург</v>
          </cell>
        </row>
        <row r="67">
          <cell r="A67">
            <v>67</v>
          </cell>
          <cell r="B67" t="str">
            <v>101 554 567 29</v>
          </cell>
          <cell r="C67" t="str">
            <v>КОЗЫРЬ Александр Иванович</v>
          </cell>
          <cell r="D67">
            <v>40311</v>
          </cell>
          <cell r="E67" t="str">
            <v>1 СР</v>
          </cell>
          <cell r="F67" t="str">
            <v>Санкт-Петербург</v>
          </cell>
        </row>
        <row r="68">
          <cell r="A68">
            <v>68</v>
          </cell>
          <cell r="B68" t="str">
            <v>101 553 234 54</v>
          </cell>
          <cell r="C68" t="str">
            <v>ДВОЙНИКОВ Вадим Денисович</v>
          </cell>
          <cell r="D68">
            <v>40252</v>
          </cell>
          <cell r="E68" t="str">
            <v>1 СР</v>
          </cell>
          <cell r="F68" t="str">
            <v>Санкт-Петербург</v>
          </cell>
        </row>
        <row r="69">
          <cell r="A69">
            <v>69</v>
          </cell>
          <cell r="B69" t="str">
            <v>101 483 811 83</v>
          </cell>
          <cell r="C69" t="str">
            <v>ШЕВЦОВ Максим Сергеевич</v>
          </cell>
          <cell r="D69">
            <v>40438</v>
          </cell>
          <cell r="E69" t="str">
            <v>1 СР</v>
          </cell>
          <cell r="F69" t="str">
            <v>Санкт-Петербург</v>
          </cell>
        </row>
        <row r="70">
          <cell r="A70">
            <v>70</v>
          </cell>
          <cell r="B70" t="str">
            <v>101 422 936 27</v>
          </cell>
          <cell r="C70" t="str">
            <v>ЛЕОНТЬЕВ Кирилл Александрович</v>
          </cell>
          <cell r="D70">
            <v>40332</v>
          </cell>
          <cell r="E70" t="str">
            <v>1 СР</v>
          </cell>
          <cell r="F70" t="str">
            <v>Санкт-Петербург</v>
          </cell>
        </row>
        <row r="71">
          <cell r="A71">
            <v>71</v>
          </cell>
          <cell r="B71" t="str">
            <v>101 199 467 46</v>
          </cell>
          <cell r="C71" t="str">
            <v>КОСТЫРЯ Егор Русланович</v>
          </cell>
          <cell r="D71">
            <v>40024</v>
          </cell>
          <cell r="E71" t="str">
            <v>КМС</v>
          </cell>
          <cell r="F71" t="str">
            <v>Санкт-Петербург</v>
          </cell>
        </row>
        <row r="72">
          <cell r="A72">
            <v>72</v>
          </cell>
          <cell r="B72" t="str">
            <v>101 255 029 27</v>
          </cell>
          <cell r="C72" t="str">
            <v>ДЕРЮШЕВ Арсений Петрович</v>
          </cell>
          <cell r="D72">
            <v>40043</v>
          </cell>
          <cell r="E72" t="str">
            <v>КМС</v>
          </cell>
          <cell r="F72" t="str">
            <v>Санкт-Петербург</v>
          </cell>
        </row>
        <row r="73">
          <cell r="A73">
            <v>73</v>
          </cell>
          <cell r="B73" t="str">
            <v>101 448 557 40</v>
          </cell>
          <cell r="C73" t="str">
            <v>КРУГЛОВ Сергей Андреевич</v>
          </cell>
          <cell r="D73">
            <v>39918</v>
          </cell>
          <cell r="E73" t="str">
            <v>КМС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101 385 329 56</v>
          </cell>
          <cell r="C74" t="str">
            <v>ГУНИН Вячеслав Алексеевич</v>
          </cell>
          <cell r="D74">
            <v>39822</v>
          </cell>
          <cell r="E74" t="str">
            <v>КМС</v>
          </cell>
          <cell r="F74" t="str">
            <v>Санкт-Петербург</v>
          </cell>
        </row>
        <row r="75">
          <cell r="A75">
            <v>75</v>
          </cell>
          <cell r="B75" t="str">
            <v>101 524 925 69</v>
          </cell>
          <cell r="C75" t="str">
            <v>ЕРАСОВ Тимофей Викторович</v>
          </cell>
          <cell r="D75">
            <v>40498</v>
          </cell>
          <cell r="E75" t="str">
            <v>2 СР</v>
          </cell>
          <cell r="F75" t="str">
            <v>Санкт-Петербург</v>
          </cell>
        </row>
        <row r="76">
          <cell r="A76">
            <v>76</v>
          </cell>
          <cell r="B76" t="str">
            <v>101 587 744 32</v>
          </cell>
          <cell r="C76" t="str">
            <v>ВАСИЛЬЕВ Тимофей Алексеевич</v>
          </cell>
          <cell r="D76">
            <v>40196</v>
          </cell>
          <cell r="E76" t="str">
            <v>2 СР</v>
          </cell>
          <cell r="F76" t="str">
            <v>Санкт-Петербург</v>
          </cell>
        </row>
        <row r="77">
          <cell r="A77">
            <v>77</v>
          </cell>
          <cell r="B77" t="str">
            <v>101 551 826 04</v>
          </cell>
          <cell r="C77" t="str">
            <v>ОБОЛОЧКОВ Константин Дмитриевич</v>
          </cell>
          <cell r="D77">
            <v>40309</v>
          </cell>
          <cell r="E77" t="str">
            <v>2 СР</v>
          </cell>
          <cell r="F77" t="str">
            <v>Санкт-Петербург</v>
          </cell>
        </row>
        <row r="78">
          <cell r="A78">
            <v>78</v>
          </cell>
          <cell r="B78" t="str">
            <v>101 638 538 95</v>
          </cell>
          <cell r="C78" t="str">
            <v>ВОРОНИН Матвей Сергеевич</v>
          </cell>
          <cell r="D78">
            <v>40557</v>
          </cell>
          <cell r="E78" t="str">
            <v>2 СР</v>
          </cell>
          <cell r="F78" t="str">
            <v>Тульская область</v>
          </cell>
        </row>
        <row r="79">
          <cell r="A79">
            <v>79</v>
          </cell>
          <cell r="B79" t="str">
            <v>101 419 931 29</v>
          </cell>
          <cell r="C79" t="str">
            <v>ГОНЧАР Константин Александрович</v>
          </cell>
          <cell r="D79">
            <v>40083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101 110 582 13</v>
          </cell>
          <cell r="C80" t="str">
            <v>КОЗЛОВ Матвей Олегович</v>
          </cell>
          <cell r="D80">
            <v>40096</v>
          </cell>
          <cell r="E80" t="str">
            <v>1 СР</v>
          </cell>
          <cell r="F80" t="str">
            <v>Тульская область</v>
          </cell>
        </row>
        <row r="81">
          <cell r="A81">
            <v>81</v>
          </cell>
          <cell r="B81" t="str">
            <v>101 423 348 51</v>
          </cell>
          <cell r="C81" t="str">
            <v>КОЛОВЕРОВ Михаил Максимович</v>
          </cell>
          <cell r="D81">
            <v>40137</v>
          </cell>
          <cell r="E81" t="str">
            <v>1 СР</v>
          </cell>
          <cell r="F81" t="str">
            <v>Тульская область</v>
          </cell>
        </row>
        <row r="82">
          <cell r="A82">
            <v>82</v>
          </cell>
          <cell r="B82" t="str">
            <v>101 535 487 58</v>
          </cell>
          <cell r="C82" t="str">
            <v>СУХОВ Андрей Максимович</v>
          </cell>
          <cell r="D82">
            <v>40110</v>
          </cell>
          <cell r="E82" t="str">
            <v>1 СР</v>
          </cell>
          <cell r="F82" t="str">
            <v>Тульская область</v>
          </cell>
        </row>
        <row r="83">
          <cell r="A83">
            <v>83</v>
          </cell>
          <cell r="B83" t="str">
            <v>101 426 048 35</v>
          </cell>
          <cell r="C83" t="str">
            <v>СТЕПАНОВ Тимур Алексеевич</v>
          </cell>
          <cell r="D83">
            <v>39988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101 421 642 91</v>
          </cell>
          <cell r="C84" t="str">
            <v>АПРЕЛОВ Константин Александрович</v>
          </cell>
          <cell r="D84">
            <v>40412</v>
          </cell>
          <cell r="E84" t="str">
            <v>2 СР</v>
          </cell>
          <cell r="F84" t="str">
            <v>Тульская область</v>
          </cell>
        </row>
        <row r="85">
          <cell r="A85">
            <v>85</v>
          </cell>
          <cell r="B85" t="str">
            <v>101 507 606 16</v>
          </cell>
          <cell r="C85" t="str">
            <v>ЛОГИНОВ Ярослав Юрьевич</v>
          </cell>
          <cell r="D85">
            <v>39974</v>
          </cell>
          <cell r="E85" t="str">
            <v>1 СР</v>
          </cell>
          <cell r="F85" t="str">
            <v>Тульская область</v>
          </cell>
        </row>
        <row r="86">
          <cell r="A86">
            <v>86</v>
          </cell>
          <cell r="B86" t="str">
            <v>101 643 316 23</v>
          </cell>
          <cell r="C86" t="str">
            <v>БОРДОНОС Ярослав Дмитриевич</v>
          </cell>
          <cell r="D86">
            <v>40427</v>
          </cell>
          <cell r="E86" t="str">
            <v>1 СР</v>
          </cell>
          <cell r="F86" t="str">
            <v>Тульская область</v>
          </cell>
        </row>
        <row r="87">
          <cell r="A87">
            <v>87</v>
          </cell>
          <cell r="B87" t="str">
            <v>101 424 054 78</v>
          </cell>
          <cell r="C87" t="str">
            <v>КУДРЯВЦЕВ Иван Федорович</v>
          </cell>
          <cell r="D87">
            <v>40531</v>
          </cell>
          <cell r="E87" t="str">
            <v>2 СР</v>
          </cell>
          <cell r="F87" t="str">
            <v>Тульская область</v>
          </cell>
        </row>
        <row r="88">
          <cell r="A88">
            <v>88</v>
          </cell>
          <cell r="B88" t="str">
            <v>101 425 309 72</v>
          </cell>
          <cell r="C88" t="str">
            <v>ЛЕВИН Глеб Григорьевич</v>
          </cell>
          <cell r="D88">
            <v>40330</v>
          </cell>
          <cell r="E88" t="str">
            <v>2 СР</v>
          </cell>
          <cell r="F88" t="str">
            <v>Тульская область</v>
          </cell>
        </row>
        <row r="89">
          <cell r="A89">
            <v>89</v>
          </cell>
          <cell r="B89" t="str">
            <v>101 503 863 56</v>
          </cell>
          <cell r="C89" t="str">
            <v>ПЕЧЕНКИН Леонид Вячеславович</v>
          </cell>
          <cell r="D89">
            <v>40751</v>
          </cell>
          <cell r="E89" t="str">
            <v>3 СР</v>
          </cell>
          <cell r="F89" t="str">
            <v>Тульская область</v>
          </cell>
        </row>
        <row r="90">
          <cell r="A90">
            <v>90</v>
          </cell>
          <cell r="B90" t="str">
            <v>101 654 288 34</v>
          </cell>
          <cell r="C90" t="str">
            <v>ПРОСТЯНКИН Сергей Игоревич</v>
          </cell>
          <cell r="D90">
            <v>40730</v>
          </cell>
          <cell r="E90" t="str">
            <v>3 СР</v>
          </cell>
          <cell r="F90" t="str">
            <v>Тульская область</v>
          </cell>
        </row>
        <row r="91">
          <cell r="A91">
            <v>91</v>
          </cell>
          <cell r="B91" t="str">
            <v>101 506 956 45</v>
          </cell>
          <cell r="C91" t="str">
            <v>ГРИГОРЬЕВ Сергей Андреевич</v>
          </cell>
          <cell r="D91">
            <v>40795</v>
          </cell>
          <cell r="E91" t="str">
            <v>3 СР</v>
          </cell>
          <cell r="F91" t="str">
            <v>Тульская область</v>
          </cell>
        </row>
        <row r="92">
          <cell r="A92">
            <v>92</v>
          </cell>
          <cell r="B92" t="str">
            <v>101 462 966 93</v>
          </cell>
          <cell r="C92" t="str">
            <v>МИЛЛЕР Илья Артёмович</v>
          </cell>
          <cell r="D92">
            <v>40165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93</v>
          </cell>
          <cell r="B93" t="str">
            <v>101 501 689 16</v>
          </cell>
          <cell r="C93" t="str">
            <v>БЛИНОВ Сергей Николаевич</v>
          </cell>
          <cell r="D93">
            <v>40078</v>
          </cell>
          <cell r="E93" t="str">
            <v>КМС</v>
          </cell>
          <cell r="F93" t="str">
            <v>Иркутская область</v>
          </cell>
        </row>
        <row r="94">
          <cell r="A94">
            <v>94</v>
          </cell>
          <cell r="B94" t="str">
            <v>101 463 063 93</v>
          </cell>
          <cell r="C94" t="str">
            <v>ТОЛСТОВ Алексей Юрьевич</v>
          </cell>
          <cell r="D94">
            <v>40321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95</v>
          </cell>
          <cell r="B95" t="str">
            <v>101 544 004 39</v>
          </cell>
          <cell r="C95" t="str">
            <v>ХАЛАИМОВ Антон Дмитриевич</v>
          </cell>
          <cell r="D95">
            <v>40408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96</v>
          </cell>
          <cell r="B96" t="str">
            <v>101 534 704 51</v>
          </cell>
          <cell r="C96" t="str">
            <v>ЖИЛКИН Илья Евгеньевич</v>
          </cell>
          <cell r="D96">
            <v>40589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97</v>
          </cell>
          <cell r="B97" t="str">
            <v>101 545 455 35</v>
          </cell>
          <cell r="C97" t="str">
            <v>ВИННИКОВ Андрей Денисович</v>
          </cell>
          <cell r="D97">
            <v>40581</v>
          </cell>
          <cell r="E97" t="str">
            <v>2 СР</v>
          </cell>
          <cell r="F97" t="str">
            <v>Иркутская область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F100" t="str">
            <v>сумма</v>
          </cell>
        </row>
        <row r="103">
          <cell r="A103">
            <v>100</v>
          </cell>
          <cell r="B103" t="str">
            <v>101 374 566 60</v>
          </cell>
          <cell r="C103" t="str">
            <v xml:space="preserve">АСТАФУРОВА Полина Дмитриевна </v>
          </cell>
          <cell r="D103">
            <v>40115</v>
          </cell>
          <cell r="E103" t="str">
            <v>КМС</v>
          </cell>
          <cell r="F103" t="str">
            <v>Воронежская область</v>
          </cell>
        </row>
        <row r="104">
          <cell r="A104">
            <v>101</v>
          </cell>
          <cell r="B104" t="str">
            <v>101 309 962 58</v>
          </cell>
          <cell r="C104" t="str">
            <v>ЗАКАЗОВА Анастасия Александровна</v>
          </cell>
          <cell r="D104">
            <v>39890</v>
          </cell>
          <cell r="E104" t="str">
            <v>КМС</v>
          </cell>
          <cell r="F104" t="str">
            <v>Воронежская область</v>
          </cell>
        </row>
        <row r="105">
          <cell r="A105">
            <v>102</v>
          </cell>
          <cell r="B105" t="str">
            <v>101 425 072 29</v>
          </cell>
          <cell r="C105" t="str">
            <v xml:space="preserve">СУХАРЕВА Александра Александровна </v>
          </cell>
          <cell r="D105">
            <v>40249</v>
          </cell>
          <cell r="E105" t="str">
            <v>КМС</v>
          </cell>
          <cell r="F105" t="str">
            <v>Воронежская область</v>
          </cell>
        </row>
        <row r="106">
          <cell r="A106">
            <v>103</v>
          </cell>
          <cell r="B106" t="str">
            <v xml:space="preserve"> 101 403 161 40</v>
          </cell>
          <cell r="C106" t="str">
            <v>КУТЮРИНА Виктория Владимировна</v>
          </cell>
          <cell r="D106">
            <v>40244</v>
          </cell>
          <cell r="E106" t="str">
            <v>КМС</v>
          </cell>
          <cell r="F106" t="str">
            <v>Воронежская область</v>
          </cell>
        </row>
        <row r="107">
          <cell r="A107">
            <v>104</v>
          </cell>
          <cell r="B107" t="str">
            <v xml:space="preserve"> 101 614 709 31</v>
          </cell>
          <cell r="C107" t="str">
            <v>СЕНИК Александра Сергеевна</v>
          </cell>
          <cell r="D107">
            <v>40283</v>
          </cell>
          <cell r="E107" t="str">
            <v>2 СР</v>
          </cell>
          <cell r="F107" t="str">
            <v>Воронежская область</v>
          </cell>
        </row>
        <row r="108">
          <cell r="A108">
            <v>105</v>
          </cell>
          <cell r="B108" t="str">
            <v>101 446 177 85</v>
          </cell>
          <cell r="C108" t="str">
            <v xml:space="preserve">КОЗЛОВА Юлия Николаевна </v>
          </cell>
          <cell r="D108">
            <v>40399</v>
          </cell>
          <cell r="E108" t="str">
            <v>2 СР</v>
          </cell>
          <cell r="F108" t="str">
            <v>Воронежская область</v>
          </cell>
        </row>
        <row r="109">
          <cell r="A109">
            <v>106</v>
          </cell>
          <cell r="B109" t="str">
            <v xml:space="preserve"> 101 548 793 75</v>
          </cell>
          <cell r="C109" t="str">
            <v>ХИЖКИНА Мария Владимировна      </v>
          </cell>
          <cell r="D109">
            <v>40775</v>
          </cell>
          <cell r="E109" t="str">
            <v>2 СР</v>
          </cell>
          <cell r="F109" t="str">
            <v>Воронежская область</v>
          </cell>
        </row>
        <row r="110">
          <cell r="A110">
            <v>107</v>
          </cell>
          <cell r="B110" t="str">
            <v>101 459 877 11</v>
          </cell>
          <cell r="C110" t="str">
            <v>ЛЕПЕХА Диана Андреевна</v>
          </cell>
          <cell r="D110">
            <v>40417</v>
          </cell>
          <cell r="E110" t="str">
            <v>1 СР</v>
          </cell>
          <cell r="F110" t="str">
            <v>Москва</v>
          </cell>
        </row>
        <row r="111">
          <cell r="A111">
            <v>108</v>
          </cell>
          <cell r="B111" t="str">
            <v>101 451 332 02</v>
          </cell>
          <cell r="C111" t="str">
            <v>ИГНАТЬЕВА Анастасия Сергеевна</v>
          </cell>
          <cell r="D111">
            <v>40264</v>
          </cell>
          <cell r="E111" t="str">
            <v>1 СР</v>
          </cell>
          <cell r="F111" t="str">
            <v>Москва</v>
          </cell>
        </row>
        <row r="112">
          <cell r="A112">
            <v>109</v>
          </cell>
          <cell r="B112" t="str">
            <v>101 301 288 17</v>
          </cell>
          <cell r="C112" t="str">
            <v>АЛЯКРИНСКАЯ София Максимовна</v>
          </cell>
          <cell r="D112">
            <v>40101</v>
          </cell>
          <cell r="E112" t="str">
            <v>КМС</v>
          </cell>
          <cell r="F112" t="str">
            <v>Москва</v>
          </cell>
        </row>
        <row r="113">
          <cell r="A113">
            <v>110</v>
          </cell>
          <cell r="B113" t="str">
            <v>101 450 856 11</v>
          </cell>
          <cell r="C113" t="str">
            <v>АНДРЮШИНА Маргарита Руслановна</v>
          </cell>
          <cell r="D113">
            <v>40472</v>
          </cell>
          <cell r="E113" t="str">
            <v>1 СР</v>
          </cell>
          <cell r="F113" t="str">
            <v>Москва</v>
          </cell>
        </row>
        <row r="114">
          <cell r="A114">
            <v>111</v>
          </cell>
          <cell r="C114" t="str">
            <v>НИКИТЕНКО Кира Никитична</v>
          </cell>
          <cell r="D114">
            <v>41472</v>
          </cell>
          <cell r="E114" t="str">
            <v>б/р</v>
          </cell>
          <cell r="F114" t="str">
            <v>Москва</v>
          </cell>
        </row>
        <row r="115">
          <cell r="A115">
            <v>112</v>
          </cell>
          <cell r="B115" t="str">
            <v>10150940064</v>
          </cell>
          <cell r="C115" t="str">
            <v>ПЕРЕЖОГИНА Милана Антоновна</v>
          </cell>
          <cell r="D115">
            <v>42020</v>
          </cell>
          <cell r="E115" t="str">
            <v>1 СР</v>
          </cell>
          <cell r="F115" t="str">
            <v>Москва</v>
          </cell>
        </row>
        <row r="116">
          <cell r="A116">
            <v>113</v>
          </cell>
          <cell r="B116" t="str">
            <v>101 533 706 23</v>
          </cell>
          <cell r="C116" t="str">
            <v>БЕЛЯЕВА Анастасия Андреевна</v>
          </cell>
          <cell r="D116">
            <v>40646</v>
          </cell>
          <cell r="E116" t="str">
            <v>2 СР</v>
          </cell>
          <cell r="F116" t="str">
            <v>Московская область</v>
          </cell>
        </row>
        <row r="117">
          <cell r="A117">
            <v>114</v>
          </cell>
          <cell r="B117" t="str">
            <v>101 303 354 46</v>
          </cell>
          <cell r="C117" t="str">
            <v>БАРАБАНОВА Александра Сергеевна</v>
          </cell>
          <cell r="D117">
            <v>40388</v>
          </cell>
          <cell r="E117" t="str">
            <v>1 СР</v>
          </cell>
          <cell r="F117" t="str">
            <v>Московская область</v>
          </cell>
        </row>
        <row r="118">
          <cell r="A118">
            <v>115</v>
          </cell>
          <cell r="B118" t="str">
            <v>101 513 438 28</v>
          </cell>
          <cell r="C118" t="str">
            <v>ПАНТЕЕВА Софья Александровна</v>
          </cell>
          <cell r="D118">
            <v>40714</v>
          </cell>
          <cell r="E118" t="str">
            <v>2 СР</v>
          </cell>
          <cell r="F118" t="str">
            <v>Московская область</v>
          </cell>
        </row>
        <row r="119">
          <cell r="A119">
            <v>116</v>
          </cell>
          <cell r="B119" t="str">
            <v>101 338 700 84</v>
          </cell>
          <cell r="C119" t="str">
            <v>СТЕПАНОВА Злата Сергеевна</v>
          </cell>
          <cell r="D119">
            <v>40430</v>
          </cell>
          <cell r="E119" t="str">
            <v>1 СР</v>
          </cell>
          <cell r="F119" t="str">
            <v>Омская область</v>
          </cell>
        </row>
        <row r="120">
          <cell r="A120">
            <v>117</v>
          </cell>
          <cell r="B120" t="str">
            <v>101 391 092 96</v>
          </cell>
          <cell r="C120" t="str">
            <v>КЛОЧКО Алина Валерьевна</v>
          </cell>
          <cell r="D120">
            <v>40765</v>
          </cell>
          <cell r="E120" t="str">
            <v>1 СР</v>
          </cell>
          <cell r="F120" t="str">
            <v>Омская область</v>
          </cell>
        </row>
        <row r="121">
          <cell r="A121">
            <v>118</v>
          </cell>
          <cell r="B121" t="str">
            <v>101 385 742 81</v>
          </cell>
          <cell r="C121" t="str">
            <v>БОБРОВНИКОВА Анна Андреевна</v>
          </cell>
          <cell r="D121">
            <v>41218</v>
          </cell>
          <cell r="E121" t="str">
            <v>2 СР</v>
          </cell>
          <cell r="F121" t="str">
            <v>Омская область</v>
          </cell>
        </row>
        <row r="122">
          <cell r="A122">
            <v>119</v>
          </cell>
          <cell r="B122" t="str">
            <v>101 338 691 75</v>
          </cell>
          <cell r="C122" t="str">
            <v>ПЕРЕПЕЧИНА Евгения Витальевна</v>
          </cell>
          <cell r="D122">
            <v>40396</v>
          </cell>
          <cell r="E122" t="str">
            <v>1 СР</v>
          </cell>
          <cell r="F122" t="str">
            <v>Омская область</v>
          </cell>
        </row>
        <row r="123">
          <cell r="A123">
            <v>121</v>
          </cell>
          <cell r="B123" t="str">
            <v>101 338 708 92</v>
          </cell>
          <cell r="C123" t="str">
            <v>РЕШЕТНИКОВА Вероника Алексеевна</v>
          </cell>
          <cell r="D123">
            <v>39912</v>
          </cell>
          <cell r="E123" t="str">
            <v>1 СР</v>
          </cell>
          <cell r="F123" t="str">
            <v>Санкт-Петербург</v>
          </cell>
        </row>
        <row r="124">
          <cell r="A124">
            <v>122</v>
          </cell>
          <cell r="B124" t="str">
            <v>101 446 473 90</v>
          </cell>
          <cell r="C124" t="str">
            <v>РУЛЕВА Анастасия Дмитриевна</v>
          </cell>
          <cell r="D124">
            <v>39954</v>
          </cell>
          <cell r="E124" t="str">
            <v>2 СР</v>
          </cell>
          <cell r="F124" t="str">
            <v>Санкт-Петербург</v>
          </cell>
        </row>
        <row r="125">
          <cell r="A125">
            <v>123</v>
          </cell>
          <cell r="B125" t="str">
            <v>101 446 463 80</v>
          </cell>
          <cell r="C125" t="str">
            <v>АВДЕЕВА Мария Сергеевна</v>
          </cell>
          <cell r="D125">
            <v>40348</v>
          </cell>
          <cell r="E125" t="str">
            <v>КМС</v>
          </cell>
          <cell r="F125" t="str">
            <v>Санкт-Петербург</v>
          </cell>
        </row>
        <row r="126">
          <cell r="A126">
            <v>124</v>
          </cell>
          <cell r="B126" t="str">
            <v>101 374 222 07</v>
          </cell>
          <cell r="C126" t="str">
            <v>БЕЛЯЕВА Мария Михайловна</v>
          </cell>
          <cell r="D126">
            <v>39866</v>
          </cell>
          <cell r="E126" t="str">
            <v>МС</v>
          </cell>
          <cell r="F126" t="str">
            <v>Санкт-Петербург</v>
          </cell>
        </row>
        <row r="127">
          <cell r="A127">
            <v>125</v>
          </cell>
          <cell r="B127" t="str">
            <v>101 405 081 20</v>
          </cell>
          <cell r="C127" t="str">
            <v>ВОЛОБУЕВА Валерия Владимировна</v>
          </cell>
          <cell r="D127">
            <v>40294</v>
          </cell>
          <cell r="E127" t="str">
            <v>КМС</v>
          </cell>
          <cell r="F127" t="str">
            <v>Санкт-Петербург</v>
          </cell>
        </row>
        <row r="128">
          <cell r="A128">
            <v>126</v>
          </cell>
          <cell r="B128" t="str">
            <v>101 266 877 41</v>
          </cell>
          <cell r="C128" t="str">
            <v>ЗАЙЦЕВА Мария Алексеевна</v>
          </cell>
          <cell r="D128">
            <v>40008</v>
          </cell>
          <cell r="E128" t="str">
            <v>1 СР</v>
          </cell>
          <cell r="F128" t="str">
            <v>Санкт-Петербург</v>
          </cell>
        </row>
        <row r="129">
          <cell r="A129">
            <v>127</v>
          </cell>
          <cell r="B129" t="str">
            <v>101 417 785 17</v>
          </cell>
          <cell r="C129" t="str">
            <v>ГОЛЫБИНА Ирина Владимировна</v>
          </cell>
          <cell r="D129">
            <v>40065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128</v>
          </cell>
          <cell r="B130" t="str">
            <v>101 285 007 32</v>
          </cell>
          <cell r="C130" t="str">
            <v>БЕЛОРУКОВА Анастасия Алексеевна</v>
          </cell>
          <cell r="D130">
            <v>39848</v>
          </cell>
          <cell r="E130" t="str">
            <v>1 СР</v>
          </cell>
          <cell r="F130" t="str">
            <v>Санкт-Петербург</v>
          </cell>
        </row>
        <row r="131">
          <cell r="A131">
            <v>129</v>
          </cell>
          <cell r="B131" t="str">
            <v>101 252 493 13</v>
          </cell>
          <cell r="C131" t="str">
            <v>БОНДАРЕВА Екатерина Константиновна</v>
          </cell>
          <cell r="D131">
            <v>39982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130</v>
          </cell>
          <cell r="B132" t="str">
            <v>101 399 987 67</v>
          </cell>
          <cell r="C132" t="str">
            <v>ЧЕРКАСОВА Серафима Дмитриевна</v>
          </cell>
          <cell r="D132">
            <v>39847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131</v>
          </cell>
          <cell r="B133" t="str">
            <v>101 420 588 07</v>
          </cell>
          <cell r="C133" t="str">
            <v>ПОЛЯКОВА Ульяна Александровна</v>
          </cell>
          <cell r="D133">
            <v>40331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132</v>
          </cell>
          <cell r="B134" t="str">
            <v>101 433 372 84</v>
          </cell>
          <cell r="C134" t="str">
            <v>НУРИЕВА Арина Ильзизовна</v>
          </cell>
          <cell r="D134">
            <v>40444</v>
          </cell>
          <cell r="E134" t="str">
            <v>1 СР</v>
          </cell>
          <cell r="F134" t="str">
            <v>Санкт-Петербург</v>
          </cell>
        </row>
        <row r="135">
          <cell r="A135">
            <v>133</v>
          </cell>
          <cell r="B135" t="str">
            <v>101 418 429 79</v>
          </cell>
          <cell r="C135" t="str">
            <v>МАДЬЯРОВА Диана Дамировна</v>
          </cell>
          <cell r="D135">
            <v>40469</v>
          </cell>
          <cell r="E135" t="str">
            <v>1 СР</v>
          </cell>
          <cell r="F135" t="str">
            <v>Санкт-Петербург</v>
          </cell>
        </row>
        <row r="136">
          <cell r="A136">
            <v>134</v>
          </cell>
          <cell r="B136" t="str">
            <v>101 587 084 51</v>
          </cell>
          <cell r="C136" t="str">
            <v>ГЛАДИЛИНА Милана Олеговна</v>
          </cell>
          <cell r="D136">
            <v>40183</v>
          </cell>
          <cell r="E136" t="str">
            <v>1 СР</v>
          </cell>
          <cell r="F136" t="str">
            <v>Санкт-Петербург</v>
          </cell>
        </row>
        <row r="137">
          <cell r="A137">
            <v>135</v>
          </cell>
          <cell r="B137" t="str">
            <v>101 593 571 39</v>
          </cell>
          <cell r="C137" t="str">
            <v>ЗАХАРОВА Анастасия Маратовна</v>
          </cell>
          <cell r="D137">
            <v>40057</v>
          </cell>
          <cell r="E137" t="str">
            <v>1 СР</v>
          </cell>
          <cell r="F137" t="str">
            <v>Санкт-Петербург</v>
          </cell>
        </row>
        <row r="138">
          <cell r="A138">
            <v>136</v>
          </cell>
          <cell r="C138" t="str">
            <v>ТАРУСОВА Яна Андреевна</v>
          </cell>
          <cell r="D138">
            <v>40056</v>
          </cell>
          <cell r="E138" t="str">
            <v>1 СР</v>
          </cell>
          <cell r="F138" t="str">
            <v>Санкт-Петербург</v>
          </cell>
        </row>
        <row r="139">
          <cell r="A139">
            <v>137</v>
          </cell>
          <cell r="C139" t="str">
            <v>ПЧЕЛЬНИКОВА Виктория Денисовна</v>
          </cell>
          <cell r="D139">
            <v>40201</v>
          </cell>
          <cell r="E139" t="str">
            <v>1 СР</v>
          </cell>
          <cell r="F139" t="str">
            <v>Санкт-Петербург</v>
          </cell>
        </row>
        <row r="140">
          <cell r="A140">
            <v>138</v>
          </cell>
          <cell r="B140" t="str">
            <v>101 425 967 51</v>
          </cell>
          <cell r="C140" t="str">
            <v>БОЛЯСОВА Дарья Сергеевна</v>
          </cell>
          <cell r="D140">
            <v>39895</v>
          </cell>
          <cell r="E140" t="str">
            <v>КМС</v>
          </cell>
          <cell r="F140" t="str">
            <v>Тульская область</v>
          </cell>
        </row>
        <row r="141">
          <cell r="A141">
            <v>139</v>
          </cell>
          <cell r="B141" t="str">
            <v>101 425 957 41</v>
          </cell>
          <cell r="C141" t="str">
            <v>МАШКОВА Полина Михайловна</v>
          </cell>
          <cell r="D141">
            <v>40163</v>
          </cell>
          <cell r="E141" t="str">
            <v>КМС</v>
          </cell>
          <cell r="F141" t="str">
            <v>Тульская область</v>
          </cell>
        </row>
        <row r="142">
          <cell r="A142">
            <v>140</v>
          </cell>
          <cell r="B142" t="str">
            <v>101 425 312 75</v>
          </cell>
          <cell r="C142" t="str">
            <v>ЛИНЦОВА Ева Сергеевна</v>
          </cell>
          <cell r="D142">
            <v>40175</v>
          </cell>
          <cell r="E142" t="str">
            <v>КМС</v>
          </cell>
          <cell r="F142" t="str">
            <v>Тульская область</v>
          </cell>
        </row>
        <row r="143">
          <cell r="A143">
            <v>141</v>
          </cell>
          <cell r="B143" t="str">
            <v>101 425 949 33</v>
          </cell>
          <cell r="C143" t="str">
            <v>БОГНАТ Александра Александровна</v>
          </cell>
          <cell r="D143">
            <v>39863</v>
          </cell>
          <cell r="E143" t="str">
            <v>КМС</v>
          </cell>
          <cell r="F143" t="str">
            <v>Тульская область</v>
          </cell>
        </row>
        <row r="144">
          <cell r="A144">
            <v>142</v>
          </cell>
          <cell r="B144" t="str">
            <v>101 425 981 65</v>
          </cell>
          <cell r="C144" t="str">
            <v>ЧЕРНОВА Екатерина Алексеевна</v>
          </cell>
          <cell r="D144">
            <v>40253</v>
          </cell>
          <cell r="E144" t="str">
            <v>КМС</v>
          </cell>
          <cell r="F144" t="str">
            <v>Тульская область</v>
          </cell>
        </row>
        <row r="145">
          <cell r="A145">
            <v>143</v>
          </cell>
          <cell r="B145" t="str">
            <v>101 532 317 89</v>
          </cell>
          <cell r="C145" t="str">
            <v>ВИНОКУРОВА Алина Владимировна</v>
          </cell>
          <cell r="D145">
            <v>40163</v>
          </cell>
          <cell r="E145" t="str">
            <v>2 СР</v>
          </cell>
          <cell r="F145" t="str">
            <v>Тульская область</v>
          </cell>
        </row>
        <row r="146">
          <cell r="A146">
            <v>144</v>
          </cell>
          <cell r="B146" t="str">
            <v>101 630 028 24</v>
          </cell>
          <cell r="C146" t="str">
            <v>КОНОВАЛОВА Елизавета Юрьевна</v>
          </cell>
          <cell r="D146">
            <v>40692</v>
          </cell>
          <cell r="E146" t="str">
            <v>1 СР</v>
          </cell>
          <cell r="F146" t="str">
            <v>Иркутская область</v>
          </cell>
        </row>
        <row r="147">
          <cell r="A147">
            <v>145</v>
          </cell>
          <cell r="B147" t="str">
            <v>101 326 079 73</v>
          </cell>
          <cell r="C147" t="str">
            <v>БЕЛЬКОВА Яна Александровна</v>
          </cell>
          <cell r="D147">
            <v>40063</v>
          </cell>
          <cell r="E147" t="str">
            <v>КМС</v>
          </cell>
          <cell r="F147" t="str">
            <v>Иркутская область</v>
          </cell>
        </row>
        <row r="148">
          <cell r="A148">
            <v>146</v>
          </cell>
          <cell r="B148" t="str">
            <v>101 326 372 75</v>
          </cell>
          <cell r="C148" t="str">
            <v>САМОДЕЕНКО Дарья Сергеевна</v>
          </cell>
          <cell r="D148">
            <v>40070</v>
          </cell>
          <cell r="E148" t="str">
            <v>КМС</v>
          </cell>
          <cell r="F148" t="str">
            <v>Иркутская область</v>
          </cell>
        </row>
        <row r="149">
          <cell r="A149">
            <v>147</v>
          </cell>
          <cell r="B149" t="str">
            <v>101 406 976 72</v>
          </cell>
          <cell r="C149" t="str">
            <v>ХАЛАИМОВА Ирина Дмитриевна</v>
          </cell>
          <cell r="D149">
            <v>40036</v>
          </cell>
          <cell r="E149" t="str">
            <v>КМС</v>
          </cell>
          <cell r="F149" t="str">
            <v>Иркутская область</v>
          </cell>
        </row>
        <row r="150">
          <cell r="A150">
            <v>148</v>
          </cell>
          <cell r="B150" t="str">
            <v>101 534 703 50</v>
          </cell>
          <cell r="C150" t="str">
            <v>БУГЛАК Анастасия Викторовна</v>
          </cell>
          <cell r="D150">
            <v>40869</v>
          </cell>
          <cell r="E150" t="str">
            <v>1 СР</v>
          </cell>
          <cell r="F150" t="str">
            <v>Иркутская область</v>
          </cell>
        </row>
        <row r="151">
          <cell r="A151">
            <v>149</v>
          </cell>
          <cell r="B151" t="str">
            <v>101 415 761 30</v>
          </cell>
          <cell r="C151" t="str">
            <v>КУРАМШИНА Екатерина Сергеевна</v>
          </cell>
          <cell r="D151">
            <v>40034</v>
          </cell>
          <cell r="E151" t="str">
            <v>КМС</v>
          </cell>
          <cell r="F151" t="str">
            <v>Пензенская область</v>
          </cell>
        </row>
        <row r="152">
          <cell r="A152">
            <v>150</v>
          </cell>
          <cell r="B152" t="str">
            <v>101 493 402 71</v>
          </cell>
          <cell r="C152" t="str">
            <v>ШЕБУРОВА Ульяна Борисовна</v>
          </cell>
          <cell r="D152">
            <v>40919</v>
          </cell>
          <cell r="E152" t="str">
            <v>3 СР</v>
          </cell>
          <cell r="F152" t="str">
            <v>Пензенская область</v>
          </cell>
        </row>
        <row r="153">
          <cell r="A153">
            <v>151</v>
          </cell>
          <cell r="B153" t="str">
            <v>101 493 403 72</v>
          </cell>
          <cell r="C153" t="str">
            <v>ФРОЛОВА Полина Артемовна</v>
          </cell>
          <cell r="D153">
            <v>40919</v>
          </cell>
          <cell r="E153" t="str">
            <v>3 СР</v>
          </cell>
          <cell r="F153" t="str">
            <v>Пензенская область</v>
          </cell>
        </row>
        <row r="154">
          <cell r="A154">
            <v>152</v>
          </cell>
          <cell r="B154" t="str">
            <v>100 912 308 07</v>
          </cell>
          <cell r="C154" t="str">
            <v>МОЛОТКОВА Злата Андреевна</v>
          </cell>
          <cell r="D154">
            <v>40436</v>
          </cell>
          <cell r="E154" t="str">
            <v>КМС</v>
          </cell>
          <cell r="F154" t="str">
            <v>Республика Мордовия</v>
          </cell>
        </row>
        <row r="155">
          <cell r="A155">
            <v>153</v>
          </cell>
          <cell r="C155" t="str">
            <v>ЖУЧКОВ Иван Кириллович</v>
          </cell>
          <cell r="D155">
            <v>41017</v>
          </cell>
          <cell r="E155" t="str">
            <v>3 СР</v>
          </cell>
          <cell r="F155" t="str">
            <v>Пензенская область</v>
          </cell>
        </row>
        <row r="156">
          <cell r="A156">
            <v>154</v>
          </cell>
          <cell r="C156" t="str">
            <v>ЧЕМЯКИН Илья Дмитриевич</v>
          </cell>
          <cell r="D156">
            <v>41128</v>
          </cell>
          <cell r="E156" t="str">
            <v>3 СР</v>
          </cell>
          <cell r="F156" t="str">
            <v>Пензенская область</v>
          </cell>
        </row>
        <row r="157">
          <cell r="A157">
            <v>155</v>
          </cell>
          <cell r="C157" t="str">
            <v>УСОВ Тимур Романович</v>
          </cell>
          <cell r="D157">
            <v>41489</v>
          </cell>
          <cell r="E157" t="str">
            <v>3 СР</v>
          </cell>
          <cell r="F157" t="str">
            <v>Пензенская область</v>
          </cell>
        </row>
        <row r="158">
          <cell r="A158">
            <v>156</v>
          </cell>
          <cell r="C158" t="str">
            <v>ШЛЕЙФ Артем Сергеевич</v>
          </cell>
          <cell r="D158">
            <v>42922</v>
          </cell>
          <cell r="F158" t="str">
            <v>Пензенская область</v>
          </cell>
        </row>
        <row r="159">
          <cell r="A159">
            <v>157</v>
          </cell>
          <cell r="C159" t="str">
            <v>ЕСИН Лев Алексеевич</v>
          </cell>
          <cell r="D159">
            <v>42238</v>
          </cell>
          <cell r="E159" t="str">
            <v>2 СР</v>
          </cell>
          <cell r="F159" t="str">
            <v>Пензенская область</v>
          </cell>
        </row>
        <row r="160">
          <cell r="A160">
            <v>158</v>
          </cell>
          <cell r="C160" t="str">
            <v>ТАЕКИНА Юлия Алексеевна</v>
          </cell>
          <cell r="D160">
            <v>41223</v>
          </cell>
          <cell r="E160" t="str">
            <v>1 ЮН</v>
          </cell>
          <cell r="F160" t="str">
            <v>Пензенская область</v>
          </cell>
        </row>
        <row r="161">
          <cell r="A161">
            <v>159</v>
          </cell>
          <cell r="C161" t="str">
            <v>СТОЛЯРОВ Максим Сергеевич</v>
          </cell>
          <cell r="D161">
            <v>41916</v>
          </cell>
          <cell r="E161" t="str">
            <v>2 СР</v>
          </cell>
          <cell r="F161" t="str">
            <v>Пензенская область</v>
          </cell>
        </row>
        <row r="162">
          <cell r="A162">
            <v>160</v>
          </cell>
          <cell r="B162" t="str">
            <v>101 450 181 15</v>
          </cell>
          <cell r="C162" t="str">
            <v>ТЕРЕШКИН Матвей Андреевич</v>
          </cell>
          <cell r="D162">
            <v>40633</v>
          </cell>
          <cell r="E162" t="str">
            <v>1 СР</v>
          </cell>
          <cell r="F162" t="str">
            <v>Брянская область</v>
          </cell>
        </row>
        <row r="163">
          <cell r="A163">
            <v>161</v>
          </cell>
          <cell r="B163" t="str">
            <v>101 161 014 05</v>
          </cell>
          <cell r="C163" t="str">
            <v>ИВАНОВ Егор Максимович</v>
          </cell>
          <cell r="D163">
            <v>40257</v>
          </cell>
          <cell r="E163" t="str">
            <v>1 СР</v>
          </cell>
          <cell r="F163" t="str">
            <v>Москва</v>
          </cell>
        </row>
        <row r="164">
          <cell r="A164">
            <v>162</v>
          </cell>
          <cell r="B164" t="str">
            <v>100 802 145 36</v>
          </cell>
          <cell r="C164" t="str">
            <v>КОЗИЙ Федор Александрович</v>
          </cell>
          <cell r="D164">
            <v>40193</v>
          </cell>
          <cell r="E164" t="str">
            <v>1 СР</v>
          </cell>
          <cell r="F164" t="str">
            <v>Москва</v>
          </cell>
        </row>
        <row r="165">
          <cell r="A165">
            <v>163</v>
          </cell>
          <cell r="B165" t="str">
            <v>101 326 796 14</v>
          </cell>
          <cell r="C165" t="str">
            <v>ШАЙКИНА Вероника Андреевна</v>
          </cell>
          <cell r="D165">
            <v>40357</v>
          </cell>
          <cell r="E165" t="str">
            <v>1 СР</v>
          </cell>
          <cell r="F165" t="str">
            <v>Санкт-Петербург</v>
          </cell>
        </row>
        <row r="166">
          <cell r="A166">
            <v>167</v>
          </cell>
          <cell r="C166" t="str">
            <v>БАРАШКИН Марк Романович</v>
          </cell>
          <cell r="D166">
            <v>42109</v>
          </cell>
          <cell r="E166" t="str">
            <v>б/р</v>
          </cell>
          <cell r="F166" t="str">
            <v>Москва</v>
          </cell>
        </row>
        <row r="167">
          <cell r="A167">
            <v>168</v>
          </cell>
          <cell r="C167" t="str">
            <v>ЮРАСОВ Захар Евгеньевич</v>
          </cell>
          <cell r="D167">
            <v>40937</v>
          </cell>
          <cell r="E167" t="str">
            <v>1 ЮН</v>
          </cell>
          <cell r="F167" t="str">
            <v>Москва</v>
          </cell>
        </row>
        <row r="168">
          <cell r="A168">
            <v>169</v>
          </cell>
          <cell r="B168" t="str">
            <v>100 806 859 94</v>
          </cell>
          <cell r="C168" t="str">
            <v>КОНОВАЛОВ Михаил Алексеевич</v>
          </cell>
          <cell r="D168" t="str">
            <v>26.11.2011</v>
          </cell>
          <cell r="E168" t="str">
            <v>1 ЮН</v>
          </cell>
          <cell r="F168" t="str">
            <v>Санкт-Петербург</v>
          </cell>
        </row>
        <row r="169">
          <cell r="A169">
            <v>170</v>
          </cell>
          <cell r="B169" t="str">
            <v>100 919 642 66</v>
          </cell>
          <cell r="C169" t="str">
            <v>МЕРКУЛОВ Максим Михайлович</v>
          </cell>
          <cell r="D169" t="str">
            <v>11.02.2011</v>
          </cell>
          <cell r="E169" t="str">
            <v>1 ЮН</v>
          </cell>
          <cell r="F169" t="str">
            <v>Санкт-Петербург</v>
          </cell>
        </row>
        <row r="170">
          <cell r="A170">
            <v>171</v>
          </cell>
          <cell r="B170" t="str">
            <v>100 944 600 28</v>
          </cell>
          <cell r="C170" t="str">
            <v>КОНДРАТОВА София Дмитриевна</v>
          </cell>
          <cell r="D170" t="str">
            <v>01.10.2012</v>
          </cell>
          <cell r="E170" t="str">
            <v>3 СР</v>
          </cell>
          <cell r="F170" t="str">
            <v>Московская область</v>
          </cell>
        </row>
        <row r="171">
          <cell r="A171">
            <v>172</v>
          </cell>
          <cell r="B171" t="str">
            <v>100 806 355 75</v>
          </cell>
          <cell r="C171" t="str">
            <v>МЕЛЬНИК Варвара Ильинична</v>
          </cell>
          <cell r="D171" t="str">
            <v>15.07.2011</v>
          </cell>
          <cell r="E171" t="str">
            <v>1 СР</v>
          </cell>
          <cell r="F171" t="str">
            <v>Москва</v>
          </cell>
        </row>
        <row r="172">
          <cell r="A172">
            <v>173</v>
          </cell>
          <cell r="B172" t="str">
            <v>100 914 312 71</v>
          </cell>
          <cell r="C172" t="str">
            <v>ВАКУЛЕНКО Матвей Алексеевич</v>
          </cell>
          <cell r="D172" t="str">
            <v>09.09.2010</v>
          </cell>
          <cell r="E172" t="str">
            <v>1 СР</v>
          </cell>
          <cell r="F172" t="str">
            <v>Санкт-Петербург</v>
          </cell>
        </row>
        <row r="173">
          <cell r="A173">
            <v>174</v>
          </cell>
          <cell r="B173" t="str">
            <v>100 923 735 85</v>
          </cell>
          <cell r="C173" t="str">
            <v>ТЕЛЬНОВ Лев Алексеевич</v>
          </cell>
          <cell r="D173" t="str">
            <v>12.11.2009</v>
          </cell>
          <cell r="E173" t="str">
            <v>КМС</v>
          </cell>
          <cell r="F173" t="str">
            <v>Пензенская область</v>
          </cell>
        </row>
        <row r="174">
          <cell r="A174">
            <v>175</v>
          </cell>
          <cell r="B174" t="str">
            <v>101 035 752 67</v>
          </cell>
          <cell r="C174" t="str">
            <v>КОЧЕРГИН Дмитрий Владимирович</v>
          </cell>
          <cell r="D174" t="str">
            <v>08.10.2009</v>
          </cell>
          <cell r="E174" t="str">
            <v>1 СР</v>
          </cell>
          <cell r="F174" t="str">
            <v>Пензенская область</v>
          </cell>
        </row>
        <row r="175">
          <cell r="A175">
            <v>176</v>
          </cell>
          <cell r="B175" t="str">
            <v>101 261 324 17</v>
          </cell>
          <cell r="C175" t="str">
            <v>ДУДИН Тимофей Александрович</v>
          </cell>
          <cell r="D175" t="str">
            <v>27.06.2009</v>
          </cell>
          <cell r="E175" t="str">
            <v>КМС</v>
          </cell>
          <cell r="F175" t="str">
            <v>Брянская область</v>
          </cell>
        </row>
        <row r="176">
          <cell r="A176">
            <v>177</v>
          </cell>
          <cell r="B176" t="str">
            <v>100 949 176 15</v>
          </cell>
          <cell r="C176" t="str">
            <v>ЗУЕВ Егор Игоревич</v>
          </cell>
          <cell r="D176" t="str">
            <v>10.02.2009</v>
          </cell>
          <cell r="E176" t="str">
            <v>1 СР</v>
          </cell>
          <cell r="F176" t="str">
            <v>Москва</v>
          </cell>
        </row>
        <row r="177">
          <cell r="A177">
            <v>178</v>
          </cell>
          <cell r="B177" t="str">
            <v>100 945 601 29</v>
          </cell>
          <cell r="C177" t="str">
            <v>КОНДРАТОВ Егор Дмитриевич</v>
          </cell>
          <cell r="D177" t="str">
            <v>06.11.2010</v>
          </cell>
          <cell r="E177" t="str">
            <v>2 СР</v>
          </cell>
          <cell r="F177" t="str">
            <v>Московская область</v>
          </cell>
        </row>
        <row r="178">
          <cell r="A178">
            <v>179</v>
          </cell>
          <cell r="B178" t="str">
            <v>101 338 416 39</v>
          </cell>
          <cell r="C178" t="str">
            <v>ГАФЫКИН Сергей Алексеевич</v>
          </cell>
          <cell r="D178" t="str">
            <v>24.01.2010</v>
          </cell>
          <cell r="E178" t="str">
            <v>1 СР</v>
          </cell>
          <cell r="F178" t="str">
            <v>Брянская область</v>
          </cell>
        </row>
        <row r="179">
          <cell r="A179">
            <v>180</v>
          </cell>
          <cell r="B179" t="str">
            <v>101 161 014 05</v>
          </cell>
          <cell r="C179" t="str">
            <v>ИВАНОВ Егор Максимович</v>
          </cell>
          <cell r="D179" t="str">
            <v>20.03.2010</v>
          </cell>
          <cell r="E179" t="str">
            <v>1 СР</v>
          </cell>
          <cell r="F179" t="str">
            <v>Москва</v>
          </cell>
        </row>
        <row r="180">
          <cell r="A180">
            <v>181</v>
          </cell>
          <cell r="B180" t="str">
            <v>100 628 159 68</v>
          </cell>
          <cell r="C180" t="str">
            <v>МЕЩАНИНОВ Александр Витальевич</v>
          </cell>
          <cell r="D180" t="str">
            <v>12.04.2010</v>
          </cell>
          <cell r="E180" t="str">
            <v>1 СР</v>
          </cell>
          <cell r="F180" t="str">
            <v>Санкт-Петербург</v>
          </cell>
        </row>
        <row r="181">
          <cell r="A181">
            <v>182</v>
          </cell>
          <cell r="B181" t="str">
            <v>100 802 145 36</v>
          </cell>
          <cell r="C181" t="str">
            <v>КОЗИЙ Федор Александрович</v>
          </cell>
          <cell r="D181" t="str">
            <v>15.01.2010</v>
          </cell>
          <cell r="E181" t="str">
            <v>1 СР</v>
          </cell>
          <cell r="F181" t="str">
            <v>Москва</v>
          </cell>
        </row>
        <row r="182">
          <cell r="A182">
            <v>183</v>
          </cell>
          <cell r="B182" t="str">
            <v>100 892 493 77</v>
          </cell>
          <cell r="C182" t="str">
            <v>БОРИСОВ Всеволод Владимирович</v>
          </cell>
          <cell r="D182" t="str">
            <v>05.12.2012</v>
          </cell>
          <cell r="E182" t="str">
            <v>3 СР</v>
          </cell>
          <cell r="F182" t="str">
            <v>Республика Мордовия</v>
          </cell>
        </row>
        <row r="183">
          <cell r="A183">
            <v>184</v>
          </cell>
          <cell r="B183" t="str">
            <v>101 129 703 25</v>
          </cell>
          <cell r="C183" t="str">
            <v>ДМИТРИЕВ Матвей Александрович</v>
          </cell>
          <cell r="D183" t="str">
            <v>07.09.2011</v>
          </cell>
          <cell r="E183" t="str">
            <v>1 СР</v>
          </cell>
          <cell r="F183" t="str">
            <v>Пензенская область</v>
          </cell>
        </row>
        <row r="184">
          <cell r="A184">
            <v>185</v>
          </cell>
          <cell r="B184" t="str">
            <v>101 428 786 57</v>
          </cell>
          <cell r="C184" t="str">
            <v>ШУМИЛОВ Дмитрий Сергеевич</v>
          </cell>
          <cell r="D184" t="str">
            <v>11.08.2010</v>
          </cell>
          <cell r="E184" t="str">
            <v>1 СР</v>
          </cell>
          <cell r="F184" t="str">
            <v>Санкт-Петербург</v>
          </cell>
        </row>
        <row r="185">
          <cell r="A185">
            <v>186</v>
          </cell>
          <cell r="B185" t="str">
            <v>100 814 614 89</v>
          </cell>
          <cell r="C185" t="str">
            <v>СТОЛЯРОВ Артем Вадимович</v>
          </cell>
          <cell r="D185" t="str">
            <v>21.01.2011</v>
          </cell>
          <cell r="E185" t="str">
            <v>1 СР</v>
          </cell>
          <cell r="F185" t="str">
            <v>Москва</v>
          </cell>
        </row>
        <row r="186">
          <cell r="A186">
            <v>187</v>
          </cell>
          <cell r="B186" t="str">
            <v>101 419 115 86</v>
          </cell>
          <cell r="C186" t="str">
            <v>ИВАНОВ Даниил Сергеевич</v>
          </cell>
          <cell r="D186" t="str">
            <v>14.11.2010</v>
          </cell>
          <cell r="E186" t="str">
            <v>1 СР</v>
          </cell>
          <cell r="F186" t="str">
            <v>Санкт-Петербург</v>
          </cell>
        </row>
        <row r="187">
          <cell r="A187">
            <v>188</v>
          </cell>
          <cell r="B187" t="str">
            <v>100 802 150 41</v>
          </cell>
          <cell r="C187" t="str">
            <v>СУВОРОВ Максим Андреевич</v>
          </cell>
          <cell r="D187">
            <v>41267</v>
          </cell>
          <cell r="E187" t="str">
            <v>1 ЮН</v>
          </cell>
          <cell r="F187" t="str">
            <v>Москва</v>
          </cell>
        </row>
        <row r="188">
          <cell r="A188">
            <v>189</v>
          </cell>
          <cell r="B188" t="str">
            <v>100 900 581 17</v>
          </cell>
          <cell r="C188" t="str">
            <v>ОПЛЮШКИН Роман Витальевич</v>
          </cell>
          <cell r="D188">
            <v>40287</v>
          </cell>
          <cell r="E188" t="str">
            <v>1 СР</v>
          </cell>
          <cell r="F188" t="str">
            <v>Пензенская область</v>
          </cell>
        </row>
        <row r="190">
          <cell r="F190" t="str">
            <v>сумма</v>
          </cell>
        </row>
        <row r="210">
          <cell r="B210" t="str">
            <v>10142595943</v>
          </cell>
          <cell r="C210" t="str">
            <v>МИШИНА Алена</v>
          </cell>
          <cell r="D210">
            <v>39871</v>
          </cell>
          <cell r="E210" t="str">
            <v>2</v>
          </cell>
          <cell r="F210" t="str">
            <v>Тульская область</v>
          </cell>
        </row>
        <row r="211">
          <cell r="B211" t="str">
            <v>10142596751</v>
          </cell>
          <cell r="C211" t="str">
            <v>БОЛЯСОВА Дарья</v>
          </cell>
          <cell r="D211">
            <v>39895</v>
          </cell>
          <cell r="E211" t="str">
            <v>2</v>
          </cell>
          <cell r="F211" t="str">
            <v>Тульская область</v>
          </cell>
        </row>
        <row r="212">
          <cell r="B212" t="str">
            <v>10142595741</v>
          </cell>
          <cell r="C212" t="str">
            <v>МАШКОВА Полина</v>
          </cell>
          <cell r="D212">
            <v>40163</v>
          </cell>
          <cell r="E212" t="str">
            <v>3</v>
          </cell>
          <cell r="F212" t="str">
            <v>Тульская область</v>
          </cell>
        </row>
        <row r="213">
          <cell r="B213" t="str">
            <v>10142598165</v>
          </cell>
          <cell r="C213" t="str">
            <v>ЧЕРНОВА Екатерина</v>
          </cell>
          <cell r="D213">
            <v>40253</v>
          </cell>
          <cell r="E213" t="str">
            <v>3</v>
          </cell>
          <cell r="F213" t="str">
            <v>Тульская область</v>
          </cell>
        </row>
        <row r="214">
          <cell r="B214" t="str">
            <v>10142594933</v>
          </cell>
          <cell r="C214" t="str">
            <v>БОГНАТ Александра</v>
          </cell>
          <cell r="D214">
            <v>39863</v>
          </cell>
          <cell r="E214" t="str">
            <v>2</v>
          </cell>
          <cell r="F214" t="str">
            <v>Тульская область</v>
          </cell>
        </row>
        <row r="215">
          <cell r="B215" t="str">
            <v>10119926033</v>
          </cell>
          <cell r="C215" t="str">
            <v>БОБРОВА Мария</v>
          </cell>
          <cell r="D215">
            <v>39162</v>
          </cell>
          <cell r="E215" t="str">
            <v>2</v>
          </cell>
          <cell r="F215" t="str">
            <v>Тульская область</v>
          </cell>
        </row>
        <row r="216">
          <cell r="B216" t="str">
            <v>10144070141</v>
          </cell>
          <cell r="C216" t="str">
            <v>АНИСКИНА Полина</v>
          </cell>
          <cell r="D216">
            <v>40067</v>
          </cell>
          <cell r="E216" t="str">
            <v>3</v>
          </cell>
          <cell r="F216" t="str">
            <v>Тульская область</v>
          </cell>
        </row>
        <row r="217">
          <cell r="B217">
            <v>10116899027</v>
          </cell>
          <cell r="C217" t="str">
            <v>ЮРЧЕНКО Александра</v>
          </cell>
          <cell r="D217">
            <v>39346</v>
          </cell>
          <cell r="E217" t="str">
            <v>КМС</v>
          </cell>
          <cell r="F217" t="str">
            <v>Тульская область</v>
          </cell>
        </row>
        <row r="218">
          <cell r="B218">
            <v>10094255385</v>
          </cell>
          <cell r="C218" t="str">
            <v>ИЗОТОВА Анна</v>
          </cell>
          <cell r="D218">
            <v>39316</v>
          </cell>
          <cell r="E218" t="str">
            <v>МС</v>
          </cell>
          <cell r="F218" t="str">
            <v>Тульская область</v>
          </cell>
        </row>
        <row r="219">
          <cell r="B219" t="str">
            <v>10127430395</v>
          </cell>
          <cell r="C219" t="str">
            <v>ЕВКО Валерия</v>
          </cell>
          <cell r="D219">
            <v>39225</v>
          </cell>
          <cell r="E219" t="str">
            <v>1</v>
          </cell>
          <cell r="F219" t="str">
            <v>Ростовская область</v>
          </cell>
        </row>
        <row r="220">
          <cell r="B220" t="str">
            <v>10127613180</v>
          </cell>
          <cell r="C220" t="str">
            <v>ПЕРШИНА Анастасия</v>
          </cell>
          <cell r="D220">
            <v>39810</v>
          </cell>
          <cell r="E220" t="str">
            <v>1</v>
          </cell>
          <cell r="F220" t="str">
            <v>Ростовская область</v>
          </cell>
        </row>
        <row r="221">
          <cell r="B221" t="str">
            <v>10139196091</v>
          </cell>
          <cell r="C221" t="str">
            <v>ПРОКОПЕНКО Анастасия</v>
          </cell>
          <cell r="D221">
            <v>39147</v>
          </cell>
          <cell r="E221" t="str">
            <v>3</v>
          </cell>
          <cell r="F221" t="str">
            <v>Ростовская область</v>
          </cell>
        </row>
        <row r="222">
          <cell r="B222" t="str">
            <v>10127774747</v>
          </cell>
          <cell r="C222" t="str">
            <v>БУЛАВКИНА Анастасия</v>
          </cell>
          <cell r="D222">
            <v>39361</v>
          </cell>
          <cell r="E222" t="str">
            <v>КМС</v>
          </cell>
          <cell r="F222" t="str">
            <v>Московская область</v>
          </cell>
        </row>
        <row r="223">
          <cell r="B223" t="str">
            <v>10128418785</v>
          </cell>
          <cell r="C223" t="str">
            <v>СОРОКОЛАТОВА Виолетта</v>
          </cell>
          <cell r="D223">
            <v>39512</v>
          </cell>
          <cell r="E223" t="str">
            <v>1</v>
          </cell>
          <cell r="F223" t="str">
            <v>Республика Крым</v>
          </cell>
        </row>
        <row r="224">
          <cell r="B224">
            <v>10128419189</v>
          </cell>
          <cell r="C224" t="str">
            <v>МАГАРОВА Анастасия</v>
          </cell>
          <cell r="D224">
            <v>39715</v>
          </cell>
          <cell r="E224" t="str">
            <v>1</v>
          </cell>
          <cell r="F224" t="str">
            <v>Республика Крым</v>
          </cell>
        </row>
        <row r="225">
          <cell r="B225">
            <v>10114465357</v>
          </cell>
          <cell r="C225" t="str">
            <v>ГЕЙКО Диана</v>
          </cell>
          <cell r="D225">
            <v>39338</v>
          </cell>
          <cell r="E225" t="str">
            <v>КМС</v>
          </cell>
          <cell r="F225" t="str">
            <v>Республика Адыгея</v>
          </cell>
        </row>
        <row r="226">
          <cell r="B226">
            <v>10120034046</v>
          </cell>
          <cell r="C226" t="str">
            <v>МАКСИМЧУК Милана</v>
          </cell>
          <cell r="D226">
            <v>39194</v>
          </cell>
          <cell r="E226" t="str">
            <v>КМС</v>
          </cell>
          <cell r="F226" t="str">
            <v>Республика Адыгея</v>
          </cell>
        </row>
        <row r="227">
          <cell r="B227">
            <v>10114316608</v>
          </cell>
          <cell r="C227" t="str">
            <v>СТЫКАЙЛО Виктория</v>
          </cell>
          <cell r="D227">
            <v>39872</v>
          </cell>
          <cell r="E227" t="str">
            <v>1</v>
          </cell>
          <cell r="F227" t="str">
            <v>Республика Адыгея</v>
          </cell>
        </row>
        <row r="228">
          <cell r="B228">
            <v>10109564413</v>
          </cell>
          <cell r="C228" t="str">
            <v>РАДУНЕНКО Анна</v>
          </cell>
          <cell r="D228">
            <v>39437</v>
          </cell>
          <cell r="E228" t="str">
            <v>КМС</v>
          </cell>
          <cell r="F228" t="str">
            <v>Республика Адыгея</v>
          </cell>
        </row>
        <row r="229">
          <cell r="B229">
            <v>10120340810</v>
          </cell>
          <cell r="C229" t="str">
            <v>САЙГАНОВА Мария</v>
          </cell>
          <cell r="D229">
            <v>39136</v>
          </cell>
          <cell r="E229" t="str">
            <v>КМС</v>
          </cell>
          <cell r="F229" t="str">
            <v>Омская область</v>
          </cell>
        </row>
        <row r="230">
          <cell r="B230">
            <v>10120322218</v>
          </cell>
          <cell r="C230" t="str">
            <v>МОСКАЛЕНКО Варавара</v>
          </cell>
          <cell r="D230">
            <v>39294</v>
          </cell>
          <cell r="E230">
            <v>1</v>
          </cell>
          <cell r="F230" t="str">
            <v>Омская область</v>
          </cell>
        </row>
        <row r="231">
          <cell r="B231">
            <v>10127392609</v>
          </cell>
          <cell r="C231" t="str">
            <v>ЧЕТКИНА Виталия</v>
          </cell>
          <cell r="D231">
            <v>39593</v>
          </cell>
          <cell r="E231" t="str">
            <v>1</v>
          </cell>
          <cell r="F231" t="str">
            <v>Омская область</v>
          </cell>
        </row>
        <row r="232">
          <cell r="B232">
            <v>10115640855</v>
          </cell>
          <cell r="C232" t="str">
            <v>ЕЛЬЦОВА Мира</v>
          </cell>
          <cell r="D232">
            <v>39374</v>
          </cell>
          <cell r="E232" t="str">
            <v>КМС</v>
          </cell>
          <cell r="F232" t="str">
            <v>Омская область-Республика Хакасия</v>
          </cell>
        </row>
        <row r="233">
          <cell r="B233">
            <v>10131461656</v>
          </cell>
          <cell r="C233" t="str">
            <v>КАШТАНОВА Мария</v>
          </cell>
          <cell r="D233">
            <v>40209</v>
          </cell>
          <cell r="E233" t="str">
            <v>КМС</v>
          </cell>
          <cell r="F233" t="str">
            <v>Удмуртская Республика</v>
          </cell>
        </row>
        <row r="234">
          <cell r="B234">
            <v>10144057714</v>
          </cell>
          <cell r="C234" t="str">
            <v>ПЧЕЛЬНИКОВА Виктория</v>
          </cell>
          <cell r="D234">
            <v>40201</v>
          </cell>
          <cell r="E234" t="str">
            <v>2</v>
          </cell>
          <cell r="F234" t="str">
            <v>Удмуртская Республика</v>
          </cell>
        </row>
        <row r="235">
          <cell r="B235">
            <v>10130711928</v>
          </cell>
          <cell r="C235" t="str">
            <v>ВАСИЛЬЧЕНКО Анастасия</v>
          </cell>
          <cell r="D235">
            <v>40236</v>
          </cell>
          <cell r="E235" t="str">
            <v>2</v>
          </cell>
          <cell r="F235" t="str">
            <v>Удмуртская Республика</v>
          </cell>
        </row>
        <row r="236">
          <cell r="B236">
            <v>10131459434</v>
          </cell>
          <cell r="C236" t="str">
            <v>ПЕТРОВА Мария</v>
          </cell>
          <cell r="D236">
            <v>39970</v>
          </cell>
          <cell r="E236" t="str">
            <v>3</v>
          </cell>
          <cell r="F236" t="str">
            <v>Московская область</v>
          </cell>
        </row>
        <row r="237">
          <cell r="B237">
            <v>0</v>
          </cell>
          <cell r="C237" t="str">
            <v>СИТНИКОВ Евгений</v>
          </cell>
          <cell r="D237">
            <v>40656</v>
          </cell>
          <cell r="E237" t="str">
            <v>1 юн.</v>
          </cell>
          <cell r="F237" t="str">
            <v>Пензенская область</v>
          </cell>
        </row>
        <row r="238">
          <cell r="B238">
            <v>0</v>
          </cell>
          <cell r="C238" t="str">
            <v>ВОЛОДИН Артем</v>
          </cell>
          <cell r="D238">
            <v>40876</v>
          </cell>
          <cell r="E238" t="str">
            <v>1 юн.</v>
          </cell>
          <cell r="F238" t="str">
            <v>Пензенская область</v>
          </cell>
        </row>
        <row r="239">
          <cell r="B239">
            <v>10104452210</v>
          </cell>
          <cell r="C239" t="str">
            <v>ДАЧКИН Егор</v>
          </cell>
          <cell r="D239">
            <v>39285</v>
          </cell>
          <cell r="E239" t="str">
            <v>1</v>
          </cell>
          <cell r="F239" t="str">
            <v>Тульская область</v>
          </cell>
        </row>
        <row r="241">
          <cell r="B241" t="str">
            <v>-</v>
          </cell>
          <cell r="C241" t="str">
            <v>МАЛИКОВ Руслан</v>
          </cell>
          <cell r="D241">
            <v>39710</v>
          </cell>
          <cell r="E241" t="str">
            <v>КМС</v>
          </cell>
          <cell r="F241" t="str">
            <v>Санкт-Петербург</v>
          </cell>
        </row>
        <row r="242">
          <cell r="B242" t="str">
            <v>100 838 375 85</v>
          </cell>
          <cell r="C242" t="str">
            <v>КАЗАКОВ Александр Вадимович</v>
          </cell>
          <cell r="D242">
            <v>40867</v>
          </cell>
          <cell r="E242" t="str">
            <v>1 сп.р.</v>
          </cell>
          <cell r="F242" t="str">
            <v>Москва</v>
          </cell>
        </row>
        <row r="243">
          <cell r="B243" t="str">
            <v>101 428 051 01</v>
          </cell>
          <cell r="C243" t="str">
            <v>ШУКУРОВ Данил Ильдарович</v>
          </cell>
          <cell r="D243">
            <v>40299</v>
          </cell>
          <cell r="E243" t="str">
            <v>2 сп.р.</v>
          </cell>
          <cell r="F243" t="str">
            <v>Москва</v>
          </cell>
        </row>
        <row r="244">
          <cell r="B244">
            <v>10133902723</v>
          </cell>
          <cell r="C244" t="str">
            <v>ПУШКАРЕВ Ярослав</v>
          </cell>
          <cell r="D244">
            <v>39552</v>
          </cell>
          <cell r="E244" t="str">
            <v>КМС</v>
          </cell>
          <cell r="F244" t="str">
            <v>Санкт-Петербург</v>
          </cell>
        </row>
        <row r="245">
          <cell r="B245">
            <v>10141360003</v>
          </cell>
          <cell r="C245" t="str">
            <v>АМЕТ-УСТА Ильяс</v>
          </cell>
          <cell r="D245">
            <v>39655</v>
          </cell>
          <cell r="E245" t="str">
            <v>2 СР</v>
          </cell>
          <cell r="F245" t="str">
            <v>Республика Крым</v>
          </cell>
        </row>
        <row r="246">
          <cell r="B246">
            <v>10148387045</v>
          </cell>
          <cell r="C246" t="str">
            <v>ПОДГУРСКИЙ Иван</v>
          </cell>
          <cell r="D246">
            <v>40090</v>
          </cell>
          <cell r="E246" t="str">
            <v>1 СР</v>
          </cell>
          <cell r="F246" t="str">
            <v>Республика Крым</v>
          </cell>
        </row>
        <row r="247">
          <cell r="B247">
            <v>10151841558</v>
          </cell>
          <cell r="C247" t="str">
            <v>КИЯШКО Николай</v>
          </cell>
          <cell r="D247">
            <v>40226</v>
          </cell>
          <cell r="E247" t="str">
            <v>2 СР</v>
          </cell>
          <cell r="F247" t="str">
            <v>Республика Крым</v>
          </cell>
        </row>
        <row r="248">
          <cell r="B248">
            <v>10139061608</v>
          </cell>
          <cell r="C248" t="str">
            <v>СОКОЛОВСКИЙ Кирилл</v>
          </cell>
          <cell r="D248">
            <v>39562</v>
          </cell>
          <cell r="E248" t="str">
            <v>КМС</v>
          </cell>
          <cell r="F248" t="str">
            <v>Москва</v>
          </cell>
        </row>
        <row r="249">
          <cell r="B249">
            <v>10131460747</v>
          </cell>
          <cell r="C249" t="str">
            <v>ВАСИЛЬЕВ Олег</v>
          </cell>
          <cell r="D249">
            <v>39558</v>
          </cell>
          <cell r="E249" t="str">
            <v>КМС</v>
          </cell>
          <cell r="F249" t="str">
            <v>Санкт-Петербург</v>
          </cell>
        </row>
        <row r="250">
          <cell r="B250">
            <v>10138532956</v>
          </cell>
          <cell r="C250" t="str">
            <v>ГУНИН Вячеслав</v>
          </cell>
          <cell r="D250">
            <v>39822</v>
          </cell>
          <cell r="E250" t="str">
            <v>КМС</v>
          </cell>
          <cell r="F250" t="str">
            <v>Санкт-Петербург</v>
          </cell>
        </row>
        <row r="251">
          <cell r="B251">
            <v>10117968350</v>
          </cell>
          <cell r="C251" t="str">
            <v>КУРЬЯНОВ Никита</v>
          </cell>
          <cell r="D251">
            <v>39728</v>
          </cell>
          <cell r="E251" t="str">
            <v>КМС</v>
          </cell>
          <cell r="F251" t="str">
            <v>Санкт-Петербург</v>
          </cell>
        </row>
        <row r="252">
          <cell r="B252">
            <v>10116160918</v>
          </cell>
          <cell r="C252" t="str">
            <v>ГАРБУЗ Даниил</v>
          </cell>
          <cell r="D252">
            <v>39643</v>
          </cell>
          <cell r="E252" t="str">
            <v>КМС</v>
          </cell>
          <cell r="F252" t="str">
            <v>Санкт-Петербург</v>
          </cell>
        </row>
        <row r="253">
          <cell r="B253">
            <v>10141475288</v>
          </cell>
          <cell r="C253" t="str">
            <v>ГРИГОРЬЕВ Артемий</v>
          </cell>
          <cell r="D253">
            <v>39482</v>
          </cell>
          <cell r="E253" t="str">
            <v>КМС</v>
          </cell>
          <cell r="F253" t="str">
            <v>Санкт-Петербург</v>
          </cell>
        </row>
        <row r="254">
          <cell r="B254">
            <v>10141577847</v>
          </cell>
          <cell r="C254" t="str">
            <v>КИСЛОВ Артем</v>
          </cell>
          <cell r="D254">
            <v>40180</v>
          </cell>
          <cell r="E254" t="str">
            <v>2 СР</v>
          </cell>
          <cell r="F254" t="str">
            <v>Пензенская область</v>
          </cell>
        </row>
        <row r="255">
          <cell r="B255">
            <v>10141577645</v>
          </cell>
          <cell r="C255" t="str">
            <v>РЯЗАНОВ Владислав</v>
          </cell>
          <cell r="D255">
            <v>40145</v>
          </cell>
          <cell r="E255" t="str">
            <v>3 СР</v>
          </cell>
          <cell r="F255" t="str">
            <v>Пензенская область</v>
          </cell>
        </row>
        <row r="256">
          <cell r="B256">
            <v>10132956163</v>
          </cell>
          <cell r="C256" t="str">
            <v>САВОСТИКОВ Никита</v>
          </cell>
          <cell r="D256">
            <v>39675</v>
          </cell>
          <cell r="E256" t="str">
            <v>КМС</v>
          </cell>
          <cell r="F256" t="str">
            <v>Москва</v>
          </cell>
        </row>
        <row r="257">
          <cell r="B257">
            <v>10149663809</v>
          </cell>
          <cell r="C257" t="str">
            <v>ФАДЕЕВ Владислав</v>
          </cell>
          <cell r="D257">
            <v>40147</v>
          </cell>
          <cell r="E257" t="str">
            <v>2 СР</v>
          </cell>
          <cell r="F257" t="str">
            <v>Москва</v>
          </cell>
        </row>
        <row r="258">
          <cell r="B258">
            <v>10138326327</v>
          </cell>
          <cell r="C258" t="str">
            <v>ДУПАК Ярослав</v>
          </cell>
          <cell r="D258">
            <v>39489</v>
          </cell>
          <cell r="E258" t="str">
            <v>КМС</v>
          </cell>
          <cell r="F258" t="str">
            <v>Москва</v>
          </cell>
        </row>
        <row r="259">
          <cell r="B259">
            <v>10132054164</v>
          </cell>
          <cell r="C259" t="str">
            <v>ЛОЛО Вадим</v>
          </cell>
          <cell r="D259">
            <v>39642</v>
          </cell>
          <cell r="E259" t="str">
            <v>КМС</v>
          </cell>
          <cell r="F259" t="str">
            <v>Москва</v>
          </cell>
        </row>
        <row r="260">
          <cell r="B260">
            <v>10127853963</v>
          </cell>
          <cell r="C260" t="str">
            <v>ВЫЧЕГЖАНИН Егор</v>
          </cell>
          <cell r="D260">
            <v>39572</v>
          </cell>
          <cell r="E260" t="str">
            <v>1 СР</v>
          </cell>
          <cell r="F260" t="str">
            <v>Москва</v>
          </cell>
        </row>
        <row r="261">
          <cell r="B261">
            <v>10140222473</v>
          </cell>
          <cell r="C261" t="str">
            <v>БЕРТУНОВ Максим</v>
          </cell>
          <cell r="D261">
            <v>39609</v>
          </cell>
          <cell r="E261" t="str">
            <v>КМС</v>
          </cell>
          <cell r="F261" t="str">
            <v>Иркутская область</v>
          </cell>
        </row>
        <row r="262">
          <cell r="B262">
            <v>10140309369</v>
          </cell>
          <cell r="C262" t="str">
            <v>СКАЛКИН Кирилл</v>
          </cell>
          <cell r="D262">
            <v>39744</v>
          </cell>
          <cell r="E262" t="str">
            <v>КМС</v>
          </cell>
          <cell r="F262" t="str">
            <v>Иркутская область</v>
          </cell>
        </row>
        <row r="263">
          <cell r="B263">
            <v>10150168916</v>
          </cell>
          <cell r="C263" t="str">
            <v>БЛИНОВ Сергей</v>
          </cell>
          <cell r="D263">
            <v>40078</v>
          </cell>
          <cell r="E263" t="str">
            <v>КМС</v>
          </cell>
          <cell r="F263" t="str">
            <v>Иркутская область</v>
          </cell>
        </row>
        <row r="264">
          <cell r="B264">
            <v>10146296693</v>
          </cell>
          <cell r="C264" t="str">
            <v>МИЛЛЕР Илья</v>
          </cell>
          <cell r="D264">
            <v>40165</v>
          </cell>
          <cell r="E264" t="str">
            <v>КМС</v>
          </cell>
          <cell r="F264" t="str">
            <v>Иркутская область</v>
          </cell>
        </row>
        <row r="265">
          <cell r="B265">
            <v>10146306393</v>
          </cell>
          <cell r="C265" t="str">
            <v>ТОЛСТОВ Алексей</v>
          </cell>
          <cell r="D265">
            <v>40321</v>
          </cell>
          <cell r="E265" t="str">
            <v>2 СР</v>
          </cell>
          <cell r="F265" t="str">
            <v>Иркутская область</v>
          </cell>
        </row>
        <row r="266">
          <cell r="B266">
            <v>10154400439</v>
          </cell>
          <cell r="C266" t="str">
            <v>ХАЛАИМОВ Антон</v>
          </cell>
          <cell r="D266">
            <v>40408</v>
          </cell>
          <cell r="E266" t="str">
            <v>2 СР</v>
          </cell>
          <cell r="F266" t="str">
            <v>Иркутская область</v>
          </cell>
        </row>
        <row r="267">
          <cell r="B267">
            <v>10153470451</v>
          </cell>
          <cell r="C267" t="str">
            <v>ЖИЛКИН Илья</v>
          </cell>
          <cell r="D267">
            <v>40589</v>
          </cell>
          <cell r="E267" t="str">
            <v>2 СР</v>
          </cell>
          <cell r="F267" t="str">
            <v>Иркутская область</v>
          </cell>
        </row>
        <row r="268">
          <cell r="B268">
            <v>10135838073</v>
          </cell>
          <cell r="C268" t="str">
            <v>ОСТРИЦОВ Ратмир</v>
          </cell>
          <cell r="D268">
            <v>39723</v>
          </cell>
          <cell r="E268" t="str">
            <v>2 СР</v>
          </cell>
          <cell r="F268" t="str">
            <v>Москва</v>
          </cell>
        </row>
        <row r="269">
          <cell r="B269">
            <v>10141360710</v>
          </cell>
          <cell r="C269" t="str">
            <v>КОНОВАЛОВ Александр</v>
          </cell>
          <cell r="D269">
            <v>39568</v>
          </cell>
          <cell r="E269" t="str">
            <v>1 СР</v>
          </cell>
          <cell r="F269" t="str">
            <v>Республика Крым</v>
          </cell>
        </row>
        <row r="270">
          <cell r="B270">
            <v>10144140566</v>
          </cell>
          <cell r="C270" t="str">
            <v>ЕСИН Дмитрий</v>
          </cell>
          <cell r="D270">
            <v>40570</v>
          </cell>
          <cell r="E270" t="str">
            <v>3 СР</v>
          </cell>
          <cell r="F270" t="str">
            <v>Пензенская область</v>
          </cell>
        </row>
        <row r="271">
          <cell r="B271">
            <v>10142405175</v>
          </cell>
          <cell r="C271" t="str">
            <v>ВАСИЛЬЕВ Роман</v>
          </cell>
          <cell r="D271">
            <v>40971</v>
          </cell>
          <cell r="E271" t="str">
            <v>3 СР</v>
          </cell>
          <cell r="F271" t="str">
            <v>Москва</v>
          </cell>
        </row>
        <row r="272">
          <cell r="B272">
            <v>10112812600</v>
          </cell>
          <cell r="C272" t="str">
            <v>ШЛЕЙФ Олег</v>
          </cell>
          <cell r="D272">
            <v>40693</v>
          </cell>
          <cell r="F272" t="str">
            <v>Пензенская область</v>
          </cell>
        </row>
        <row r="273">
          <cell r="B273" t="str">
            <v>-</v>
          </cell>
          <cell r="C273" t="str">
            <v>СУКСОВ Марк</v>
          </cell>
          <cell r="D273">
            <v>41114</v>
          </cell>
          <cell r="F273" t="str">
            <v>Пензенская область</v>
          </cell>
        </row>
        <row r="274">
          <cell r="B274" t="str">
            <v>-</v>
          </cell>
          <cell r="C274" t="str">
            <v>ЧЕМЯКИН Илья</v>
          </cell>
          <cell r="D274">
            <v>41128</v>
          </cell>
          <cell r="F274" t="str">
            <v>Пензенская область</v>
          </cell>
        </row>
        <row r="275">
          <cell r="B275" t="str">
            <v>-</v>
          </cell>
          <cell r="C275" t="str">
            <v>АНДРОСЕНКО Кирилл</v>
          </cell>
          <cell r="D275">
            <v>41436</v>
          </cell>
          <cell r="F275" t="str">
            <v>Пензенская область</v>
          </cell>
        </row>
        <row r="276">
          <cell r="B276" t="str">
            <v>-</v>
          </cell>
          <cell r="C276" t="str">
            <v>ТАЕКИН Сергей</v>
          </cell>
          <cell r="D276">
            <v>39448</v>
          </cell>
          <cell r="F276" t="str">
            <v>Пензенская область</v>
          </cell>
        </row>
        <row r="277">
          <cell r="B277">
            <v>10144139354</v>
          </cell>
          <cell r="C277" t="str">
            <v>ПЕРЕЖОГИН Максим</v>
          </cell>
          <cell r="D277">
            <v>41268</v>
          </cell>
          <cell r="E277" t="str">
            <v>б/р</v>
          </cell>
          <cell r="F277" t="str">
            <v>Москва</v>
          </cell>
        </row>
        <row r="278">
          <cell r="B278">
            <v>10149936419</v>
          </cell>
          <cell r="C278" t="str">
            <v>МЕЩЕРЯКОВ Пахом</v>
          </cell>
          <cell r="D278">
            <v>41090</v>
          </cell>
          <cell r="E278" t="str">
            <v>б/р</v>
          </cell>
          <cell r="F278" t="str">
            <v>Москва</v>
          </cell>
        </row>
        <row r="279">
          <cell r="B279">
            <v>10150386659</v>
          </cell>
          <cell r="C279" t="str">
            <v>ИСАЕВ Максим</v>
          </cell>
          <cell r="D279">
            <v>41682</v>
          </cell>
          <cell r="E279" t="str">
            <v>б/р</v>
          </cell>
          <cell r="F279" t="str">
            <v>Москва</v>
          </cell>
        </row>
        <row r="280">
          <cell r="B280">
            <v>10150057162</v>
          </cell>
          <cell r="C280" t="str">
            <v>КИРЮШИН Михаил</v>
          </cell>
          <cell r="D280">
            <v>41917</v>
          </cell>
          <cell r="E280" t="str">
            <v>б/р</v>
          </cell>
          <cell r="F280" t="str">
            <v>Москва</v>
          </cell>
        </row>
        <row r="281">
          <cell r="B281" t="str">
            <v>-</v>
          </cell>
          <cell r="C281" t="str">
            <v>ВОЛОДИН Артем</v>
          </cell>
          <cell r="D281">
            <v>40876</v>
          </cell>
          <cell r="F281" t="str">
            <v>Пензенская область</v>
          </cell>
        </row>
        <row r="282">
          <cell r="B282" t="str">
            <v>-</v>
          </cell>
          <cell r="C282" t="str">
            <v>АСТАФУРОВ Иван</v>
          </cell>
          <cell r="D282">
            <v>41000</v>
          </cell>
          <cell r="E282" t="str">
            <v>2 СР</v>
          </cell>
          <cell r="F282" t="str">
            <v>Воронежская область</v>
          </cell>
        </row>
        <row r="283">
          <cell r="B283" t="str">
            <v>-</v>
          </cell>
          <cell r="C283" t="str">
            <v>ДОБРОСОЦКИЙ Богдан</v>
          </cell>
          <cell r="D283">
            <v>41247</v>
          </cell>
          <cell r="E283" t="str">
            <v>2 СР</v>
          </cell>
          <cell r="F283" t="str">
            <v>Воронежская область</v>
          </cell>
        </row>
        <row r="284">
          <cell r="B284" t="str">
            <v>-</v>
          </cell>
          <cell r="C284" t="str">
            <v>АГАЛАКОВ Федор</v>
          </cell>
          <cell r="D284">
            <v>39803</v>
          </cell>
          <cell r="E284" t="str">
            <v>1 юн.</v>
          </cell>
          <cell r="F284" t="str">
            <v>Москва</v>
          </cell>
        </row>
        <row r="285">
          <cell r="B285">
            <v>10142335053</v>
          </cell>
          <cell r="C285" t="str">
            <v>ГРЯЗНОВ Александр</v>
          </cell>
          <cell r="D285">
            <v>40352</v>
          </cell>
          <cell r="E285" t="str">
            <v>2 СР</v>
          </cell>
          <cell r="F285" t="str">
            <v>Москва</v>
          </cell>
        </row>
        <row r="287">
          <cell r="B287">
            <v>10113386213</v>
          </cell>
          <cell r="C287" t="str">
            <v>БОРТНИК Иван</v>
          </cell>
          <cell r="D287">
            <v>39330</v>
          </cell>
          <cell r="E287" t="str">
            <v>КМС</v>
          </cell>
          <cell r="F287" t="str">
            <v>Москва</v>
          </cell>
        </row>
        <row r="288">
          <cell r="B288">
            <v>10104125642</v>
          </cell>
          <cell r="C288" t="str">
            <v>СУЛТАНОВ Матвей</v>
          </cell>
          <cell r="D288">
            <v>39175</v>
          </cell>
          <cell r="E288" t="str">
            <v>КМС</v>
          </cell>
          <cell r="F288" t="str">
            <v>Москва</v>
          </cell>
        </row>
        <row r="289">
          <cell r="B289">
            <v>10115982577</v>
          </cell>
          <cell r="C289" t="str">
            <v>СЕРГЕЕВ Федор</v>
          </cell>
          <cell r="D289">
            <v>39313</v>
          </cell>
          <cell r="E289" t="str">
            <v>КМС</v>
          </cell>
          <cell r="F289" t="str">
            <v>Москва</v>
          </cell>
        </row>
        <row r="290">
          <cell r="B290">
            <v>10128097776</v>
          </cell>
          <cell r="C290" t="str">
            <v>БОНДАРЕНКО Александр</v>
          </cell>
          <cell r="D290">
            <v>39157</v>
          </cell>
          <cell r="E290" t="str">
            <v>КМС</v>
          </cell>
          <cell r="F290" t="str">
            <v>Москва</v>
          </cell>
        </row>
        <row r="291">
          <cell r="B291">
            <v>10104182428</v>
          </cell>
          <cell r="C291" t="str">
            <v>ВОРГАНОВ Максим</v>
          </cell>
          <cell r="D291">
            <v>39345</v>
          </cell>
          <cell r="E291" t="str">
            <v>КМС</v>
          </cell>
          <cell r="F291" t="str">
            <v>Москва</v>
          </cell>
        </row>
        <row r="292">
          <cell r="B292">
            <v>10132956365</v>
          </cell>
          <cell r="C292" t="str">
            <v>СТЕБЛЕЦОВ Владимир</v>
          </cell>
          <cell r="D292">
            <v>39710</v>
          </cell>
          <cell r="E292" t="str">
            <v>1</v>
          </cell>
          <cell r="F292" t="str">
            <v>Москва</v>
          </cell>
        </row>
        <row r="293">
          <cell r="B293">
            <v>10130333830</v>
          </cell>
          <cell r="C293" t="str">
            <v>ЛАПШИН Никита</v>
          </cell>
          <cell r="D293">
            <v>39249</v>
          </cell>
          <cell r="E293" t="str">
            <v>3</v>
          </cell>
          <cell r="F293" t="str">
            <v>Москва</v>
          </cell>
        </row>
        <row r="294">
          <cell r="B294">
            <v>10099853905</v>
          </cell>
          <cell r="C294" t="str">
            <v>ВАСИЛЬЕВ Тимофей</v>
          </cell>
          <cell r="D294">
            <v>39183</v>
          </cell>
          <cell r="E294" t="str">
            <v>1</v>
          </cell>
          <cell r="F294" t="str">
            <v>Москва</v>
          </cell>
        </row>
        <row r="295">
          <cell r="B295">
            <v>10112680941</v>
          </cell>
          <cell r="C295" t="str">
            <v>ГРИГОРЬЕВ Сократ</v>
          </cell>
          <cell r="D295">
            <v>39166</v>
          </cell>
          <cell r="E295" t="str">
            <v>1</v>
          </cell>
          <cell r="F295" t="str">
            <v>Москва</v>
          </cell>
        </row>
        <row r="296">
          <cell r="B296">
            <v>10120491562</v>
          </cell>
          <cell r="C296" t="str">
            <v>БУСЛАЕВ Артем</v>
          </cell>
          <cell r="D296">
            <v>39238</v>
          </cell>
          <cell r="E296" t="str">
            <v>1</v>
          </cell>
          <cell r="F296" t="str">
            <v>Москва</v>
          </cell>
        </row>
        <row r="297">
          <cell r="B297">
            <v>10144070444</v>
          </cell>
          <cell r="C297" t="str">
            <v>САПРОНОВ Фредерик-Грей</v>
          </cell>
          <cell r="D297">
            <v>40501</v>
          </cell>
          <cell r="E297" t="str">
            <v>1 юн.</v>
          </cell>
          <cell r="F297" t="str">
            <v>Москва</v>
          </cell>
        </row>
        <row r="298">
          <cell r="B298">
            <v>10142424373</v>
          </cell>
          <cell r="C298" t="str">
            <v>КОМЛЕВ Тимофей</v>
          </cell>
          <cell r="D298">
            <v>40331</v>
          </cell>
          <cell r="E298" t="str">
            <v>1 юн.</v>
          </cell>
          <cell r="F298" t="str">
            <v>Москва</v>
          </cell>
        </row>
        <row r="299">
          <cell r="B299">
            <v>10083837585</v>
          </cell>
          <cell r="C299" t="str">
            <v>КАЗАКОВ Александр</v>
          </cell>
          <cell r="D299">
            <v>40867</v>
          </cell>
          <cell r="E299" t="str">
            <v>3</v>
          </cell>
          <cell r="F299" t="str">
            <v>Москва</v>
          </cell>
        </row>
        <row r="300">
          <cell r="B300">
            <v>10144262323</v>
          </cell>
          <cell r="C300" t="str">
            <v>КОРОТАЕВ Макар</v>
          </cell>
          <cell r="D300">
            <v>39492</v>
          </cell>
          <cell r="E300" t="str">
            <v>1 юн.</v>
          </cell>
          <cell r="F300" t="str">
            <v>Москва</v>
          </cell>
        </row>
        <row r="301">
          <cell r="B301">
            <v>0</v>
          </cell>
          <cell r="C301" t="str">
            <v>КРЮЧКОВ Федор</v>
          </cell>
          <cell r="D301">
            <v>40423</v>
          </cell>
          <cell r="E301" t="str">
            <v>1 юн.</v>
          </cell>
          <cell r="F301" t="str">
            <v>Москва</v>
          </cell>
        </row>
        <row r="302">
          <cell r="B302">
            <v>10144070343</v>
          </cell>
          <cell r="C302" t="str">
            <v>ПЕТРОВ Даниил</v>
          </cell>
          <cell r="D302">
            <v>40902</v>
          </cell>
          <cell r="E302" t="str">
            <v>б/р</v>
          </cell>
          <cell r="F302" t="str">
            <v>Москва</v>
          </cell>
        </row>
        <row r="303">
          <cell r="B303">
            <v>10143231190</v>
          </cell>
          <cell r="C303" t="str">
            <v>СТОНОЖЕНКО Иван</v>
          </cell>
          <cell r="D303">
            <v>40004</v>
          </cell>
          <cell r="E303" t="str">
            <v>1 юн.</v>
          </cell>
          <cell r="F303" t="str">
            <v>Москва</v>
          </cell>
        </row>
        <row r="304">
          <cell r="B304">
            <v>10084268530</v>
          </cell>
          <cell r="C304" t="str">
            <v>ХРИСТОЛЮБОВ Павел</v>
          </cell>
          <cell r="D304">
            <v>39392</v>
          </cell>
          <cell r="E304" t="str">
            <v>КМС</v>
          </cell>
          <cell r="F304" t="str">
            <v>Омская область</v>
          </cell>
        </row>
        <row r="305">
          <cell r="B305">
            <v>10092399150</v>
          </cell>
          <cell r="C305" t="str">
            <v>ПРИДАТЧЕНКО Роман</v>
          </cell>
          <cell r="D305">
            <v>39409</v>
          </cell>
          <cell r="E305" t="str">
            <v>1</v>
          </cell>
          <cell r="F305" t="str">
            <v>Омская область</v>
          </cell>
        </row>
        <row r="306">
          <cell r="B306">
            <v>10113019835</v>
          </cell>
          <cell r="C306" t="str">
            <v>БЕЛОУСОВ Иван</v>
          </cell>
          <cell r="D306">
            <v>39235</v>
          </cell>
          <cell r="E306" t="str">
            <v>1</v>
          </cell>
          <cell r="F306" t="str">
            <v>Омская область</v>
          </cell>
        </row>
        <row r="307">
          <cell r="B307">
            <v>10091970330</v>
          </cell>
          <cell r="C307" t="str">
            <v>КУЛАГИН Глеб</v>
          </cell>
          <cell r="D307">
            <v>39380</v>
          </cell>
          <cell r="E307" t="str">
            <v>КМС</v>
          </cell>
          <cell r="F307" t="str">
            <v>Омская область</v>
          </cell>
        </row>
        <row r="308">
          <cell r="B308">
            <v>10116158793</v>
          </cell>
          <cell r="C308" t="str">
            <v>ПРОСКУРНЯ Максим</v>
          </cell>
          <cell r="D308">
            <v>39272</v>
          </cell>
          <cell r="E308" t="str">
            <v>2</v>
          </cell>
          <cell r="F308" t="str">
            <v>Омская область</v>
          </cell>
        </row>
        <row r="309">
          <cell r="B309">
            <v>10091864640</v>
          </cell>
          <cell r="C309" t="str">
            <v>ЕЛАТОВ Андрей</v>
          </cell>
          <cell r="D309">
            <v>39367</v>
          </cell>
          <cell r="E309" t="str">
            <v>КМС</v>
          </cell>
          <cell r="F309" t="str">
            <v>Пензенская область</v>
          </cell>
        </row>
        <row r="310">
          <cell r="B310">
            <v>10113223030</v>
          </cell>
          <cell r="C310" t="str">
            <v>ВЕДЕНЯПИН Сергей</v>
          </cell>
          <cell r="D310">
            <v>40050</v>
          </cell>
          <cell r="E310" t="str">
            <v>3</v>
          </cell>
          <cell r="F310" t="str">
            <v>Пензенская область</v>
          </cell>
        </row>
        <row r="311">
          <cell r="B311">
            <v>0</v>
          </cell>
          <cell r="C311" t="str">
            <v>РЫЖОВ Дмитрий</v>
          </cell>
          <cell r="D311">
            <v>40541</v>
          </cell>
          <cell r="F311" t="str">
            <v>Пензенская область</v>
          </cell>
        </row>
        <row r="312">
          <cell r="B312">
            <v>10094202643</v>
          </cell>
          <cell r="C312" t="str">
            <v>ГЕРБУТ Дмитрий</v>
          </cell>
          <cell r="D312">
            <v>39402</v>
          </cell>
          <cell r="E312" t="str">
            <v>КМС</v>
          </cell>
          <cell r="F312" t="str">
            <v>Тульская область</v>
          </cell>
        </row>
        <row r="313">
          <cell r="B313">
            <v>10091275667</v>
          </cell>
          <cell r="C313" t="str">
            <v>ИСАЕВ Павел</v>
          </cell>
          <cell r="D313">
            <v>39330</v>
          </cell>
          <cell r="E313" t="str">
            <v>КМС</v>
          </cell>
          <cell r="F313" t="str">
            <v>Тульская область</v>
          </cell>
        </row>
        <row r="314">
          <cell r="B314">
            <v>10104006717</v>
          </cell>
          <cell r="C314" t="str">
            <v>СИДОРОВ Григорий</v>
          </cell>
          <cell r="D314">
            <v>39260</v>
          </cell>
          <cell r="E314" t="str">
            <v>КМС</v>
          </cell>
          <cell r="F314" t="str">
            <v>Тульская область</v>
          </cell>
        </row>
        <row r="315">
          <cell r="B315">
            <v>10132250184</v>
          </cell>
          <cell r="C315" t="str">
            <v>ЯНЧУК Роман</v>
          </cell>
          <cell r="D315">
            <v>39759</v>
          </cell>
          <cell r="E315" t="str">
            <v>2</v>
          </cell>
          <cell r="F315" t="str">
            <v>Тульская область</v>
          </cell>
        </row>
        <row r="316">
          <cell r="B316">
            <v>10141993331</v>
          </cell>
          <cell r="C316" t="str">
            <v>ШИШКИН Иван</v>
          </cell>
          <cell r="D316">
            <v>39651</v>
          </cell>
          <cell r="E316" t="str">
            <v>1</v>
          </cell>
          <cell r="F316" t="str">
            <v>Тульская область</v>
          </cell>
        </row>
        <row r="317">
          <cell r="B317">
            <v>10125246481</v>
          </cell>
          <cell r="C317" t="str">
            <v>ДРАНИШНИКОВ Арсений</v>
          </cell>
          <cell r="D317">
            <v>39084</v>
          </cell>
          <cell r="E317" t="str">
            <v>1</v>
          </cell>
          <cell r="F317" t="str">
            <v>Краснодарский край</v>
          </cell>
        </row>
        <row r="318">
          <cell r="B318">
            <v>10113103596</v>
          </cell>
          <cell r="C318" t="str">
            <v>УЛЬМАН  Владислав</v>
          </cell>
          <cell r="D318">
            <v>39172</v>
          </cell>
          <cell r="E318" t="str">
            <v>1</v>
          </cell>
          <cell r="F318" t="str">
            <v>Краснодарский край</v>
          </cell>
        </row>
        <row r="319">
          <cell r="B319">
            <v>10136031366</v>
          </cell>
          <cell r="C319" t="str">
            <v>ДОНЧЕНКО Александр</v>
          </cell>
          <cell r="D319">
            <v>40174</v>
          </cell>
          <cell r="E319" t="str">
            <v>2</v>
          </cell>
          <cell r="F319" t="str">
            <v>Краснодарский край</v>
          </cell>
        </row>
        <row r="320">
          <cell r="B320">
            <v>10131168939</v>
          </cell>
          <cell r="C320" t="str">
            <v>ГУСАКОВ Максим</v>
          </cell>
          <cell r="D320">
            <v>39274</v>
          </cell>
          <cell r="E320" t="str">
            <v>2</v>
          </cell>
          <cell r="F320" t="str">
            <v>Краснодарский край</v>
          </cell>
        </row>
        <row r="321">
          <cell r="B321">
            <v>10126951964</v>
          </cell>
          <cell r="C321" t="str">
            <v>ЛЕУСЕНКО Виталий</v>
          </cell>
          <cell r="D321">
            <v>39147</v>
          </cell>
          <cell r="E321">
            <v>1</v>
          </cell>
          <cell r="F321" t="str">
            <v>Краснодарский край</v>
          </cell>
        </row>
        <row r="322">
          <cell r="B322">
            <v>10143843607</v>
          </cell>
          <cell r="C322" t="str">
            <v>ВДОВИЧЕНКО Дмитрий</v>
          </cell>
          <cell r="D322">
            <v>39143</v>
          </cell>
          <cell r="E322">
            <v>3</v>
          </cell>
          <cell r="F322" t="str">
            <v>Краснодарский край</v>
          </cell>
        </row>
        <row r="323">
          <cell r="B323">
            <v>10136740476</v>
          </cell>
          <cell r="C323" t="str">
            <v>ОСИПОВ Данил</v>
          </cell>
          <cell r="D323">
            <v>39442</v>
          </cell>
          <cell r="E323">
            <v>1</v>
          </cell>
          <cell r="F323" t="str">
            <v>Краснодарский край</v>
          </cell>
        </row>
        <row r="324">
          <cell r="B324">
            <v>0</v>
          </cell>
          <cell r="C324" t="str">
            <v>КИСЕЛЕВ Дмитрий</v>
          </cell>
          <cell r="D324">
            <v>40669</v>
          </cell>
          <cell r="E324" t="str">
            <v>3</v>
          </cell>
          <cell r="F324" t="str">
            <v>Воронежская область</v>
          </cell>
        </row>
        <row r="325">
          <cell r="B325">
            <v>10127617628</v>
          </cell>
          <cell r="C325" t="str">
            <v>МУРАШЕВ Дмитрий</v>
          </cell>
          <cell r="D325">
            <v>39598</v>
          </cell>
          <cell r="E325" t="str">
            <v>3</v>
          </cell>
          <cell r="F325" t="str">
            <v>Ростовская область</v>
          </cell>
        </row>
        <row r="326">
          <cell r="B326">
            <v>10126940951</v>
          </cell>
          <cell r="C326" t="str">
            <v>БОНДАРЕВСКИЙ Егор</v>
          </cell>
          <cell r="D326">
            <v>39249</v>
          </cell>
          <cell r="E326" t="str">
            <v>2</v>
          </cell>
          <cell r="F326" t="str">
            <v>Ростовская область</v>
          </cell>
        </row>
        <row r="327">
          <cell r="B327">
            <v>10124592844</v>
          </cell>
          <cell r="C327" t="str">
            <v>МАРЧЕНКО Семен</v>
          </cell>
          <cell r="D327">
            <v>39279</v>
          </cell>
          <cell r="E327" t="str">
            <v>1</v>
          </cell>
          <cell r="F327" t="str">
            <v>Ростовская область</v>
          </cell>
        </row>
        <row r="328">
          <cell r="B328">
            <v>10136730978</v>
          </cell>
          <cell r="C328" t="str">
            <v>ТКАЧЕНКО Егор</v>
          </cell>
          <cell r="D328">
            <v>39645</v>
          </cell>
          <cell r="E328" t="str">
            <v>2</v>
          </cell>
          <cell r="F328" t="str">
            <v>Ростовская область</v>
          </cell>
        </row>
        <row r="329">
          <cell r="B329">
            <v>10132793384</v>
          </cell>
          <cell r="C329" t="str">
            <v>РОМАНОВ Данил</v>
          </cell>
          <cell r="D329">
            <v>39205</v>
          </cell>
          <cell r="E329" t="str">
            <v>1</v>
          </cell>
          <cell r="F329" t="str">
            <v>Ростовская область</v>
          </cell>
        </row>
        <row r="330">
          <cell r="B330">
            <v>10127671986</v>
          </cell>
          <cell r="C330" t="str">
            <v>ЧЕРПАЧЕНКО Дмитрий</v>
          </cell>
          <cell r="D330">
            <v>39146</v>
          </cell>
          <cell r="E330" t="str">
            <v>1</v>
          </cell>
          <cell r="F330" t="str">
            <v>Ростовская область</v>
          </cell>
        </row>
        <row r="331">
          <cell r="B331">
            <v>10138543666</v>
          </cell>
          <cell r="C331" t="str">
            <v>ИЗВАРИН Дмитрий</v>
          </cell>
          <cell r="D331">
            <v>39765</v>
          </cell>
          <cell r="E331" t="str">
            <v>1</v>
          </cell>
          <cell r="F331" t="str">
            <v>Ростовская область</v>
          </cell>
        </row>
        <row r="332">
          <cell r="B332">
            <v>10127430803</v>
          </cell>
          <cell r="C332" t="str">
            <v>ПРОКОПЕНКО Владислав</v>
          </cell>
          <cell r="D332">
            <v>39875</v>
          </cell>
          <cell r="E332" t="str">
            <v>2</v>
          </cell>
          <cell r="F332" t="str">
            <v>Ростовская область</v>
          </cell>
        </row>
        <row r="333">
          <cell r="B333">
            <v>10128264494</v>
          </cell>
          <cell r="C333" t="str">
            <v>МИХАЙЛОВСКИЙ Владимир</v>
          </cell>
          <cell r="D333">
            <v>39568</v>
          </cell>
          <cell r="E333" t="str">
            <v>1</v>
          </cell>
          <cell r="F333" t="str">
            <v>Московская область</v>
          </cell>
        </row>
        <row r="334">
          <cell r="B334">
            <v>10135887669</v>
          </cell>
          <cell r="C334" t="str">
            <v>АРКИЛОВИЧ Роман</v>
          </cell>
          <cell r="D334">
            <v>39120</v>
          </cell>
          <cell r="E334" t="str">
            <v>3</v>
          </cell>
          <cell r="F334" t="str">
            <v>Московская область</v>
          </cell>
        </row>
        <row r="335">
          <cell r="B335">
            <v>10139215996</v>
          </cell>
          <cell r="C335" t="str">
            <v>ЗАКУСКИН Андрей</v>
          </cell>
          <cell r="D335">
            <v>39552</v>
          </cell>
          <cell r="E335" t="str">
            <v>1</v>
          </cell>
          <cell r="F335" t="str">
            <v>Московская область</v>
          </cell>
        </row>
        <row r="336">
          <cell r="B336" t="str">
            <v>дог.39243</v>
          </cell>
          <cell r="C336" t="str">
            <v>ЛАЧИН Данила</v>
          </cell>
          <cell r="D336">
            <v>40185</v>
          </cell>
          <cell r="E336" t="str">
            <v>2</v>
          </cell>
          <cell r="F336" t="str">
            <v>Московская область</v>
          </cell>
        </row>
        <row r="337">
          <cell r="B337">
            <v>10141781951</v>
          </cell>
          <cell r="C337" t="str">
            <v>ПЛИТАРАК Андрей</v>
          </cell>
          <cell r="D337">
            <v>39869</v>
          </cell>
          <cell r="E337">
            <v>3</v>
          </cell>
          <cell r="F337" t="str">
            <v>Московская область</v>
          </cell>
        </row>
        <row r="338">
          <cell r="B338">
            <v>10128710088</v>
          </cell>
          <cell r="C338" t="str">
            <v>ЛЮБЧИЧ Валерий</v>
          </cell>
          <cell r="D338">
            <v>39358</v>
          </cell>
          <cell r="E338" t="str">
            <v>2</v>
          </cell>
          <cell r="F338" t="str">
            <v>Республика Крым</v>
          </cell>
        </row>
        <row r="339">
          <cell r="B339">
            <v>10128809920</v>
          </cell>
          <cell r="C339" t="str">
            <v>МУРАТОВ Эдем</v>
          </cell>
          <cell r="D339">
            <v>39298</v>
          </cell>
          <cell r="E339" t="str">
            <v>1</v>
          </cell>
          <cell r="F339" t="str">
            <v>Республика Крым</v>
          </cell>
        </row>
        <row r="340">
          <cell r="B340">
            <v>10129585415</v>
          </cell>
          <cell r="C340" t="str">
            <v>МУРАТОВ Ильяс</v>
          </cell>
          <cell r="D340">
            <v>39298</v>
          </cell>
          <cell r="E340" t="str">
            <v>2</v>
          </cell>
          <cell r="F340" t="str">
            <v>Республика Крым</v>
          </cell>
        </row>
        <row r="341">
          <cell r="B341">
            <v>10114521719</v>
          </cell>
          <cell r="C341" t="str">
            <v>СКОРЧЕНКО Данил</v>
          </cell>
          <cell r="D341">
            <v>39779</v>
          </cell>
          <cell r="E341" t="str">
            <v>1</v>
          </cell>
          <cell r="F341" t="str">
            <v>Республика Крым</v>
          </cell>
        </row>
        <row r="342">
          <cell r="B342">
            <v>10131461353</v>
          </cell>
          <cell r="C342" t="str">
            <v>РУДИН Максим</v>
          </cell>
          <cell r="D342">
            <v>40098</v>
          </cell>
          <cell r="E342" t="str">
            <v>КМС</v>
          </cell>
          <cell r="F342" t="str">
            <v>Удмуртская Республика</v>
          </cell>
        </row>
        <row r="343">
          <cell r="B343">
            <v>10144140667</v>
          </cell>
          <cell r="C343" t="str">
            <v>ПОЛУДЕНКО Арсений</v>
          </cell>
          <cell r="D343">
            <v>39960</v>
          </cell>
          <cell r="E343" t="str">
            <v>2</v>
          </cell>
          <cell r="F343" t="str">
            <v>Удмуртская Республика</v>
          </cell>
        </row>
        <row r="344">
          <cell r="B344">
            <v>10144058219</v>
          </cell>
          <cell r="C344" t="str">
            <v>МОШКИН Леонид</v>
          </cell>
          <cell r="D344">
            <v>40347</v>
          </cell>
          <cell r="E344" t="str">
            <v>2</v>
          </cell>
          <cell r="F344" t="str">
            <v>Удмуртская Республика</v>
          </cell>
        </row>
        <row r="345">
          <cell r="B345">
            <v>10130711726</v>
          </cell>
          <cell r="C345" t="str">
            <v>МИЛОВИДОВ Матвей</v>
          </cell>
          <cell r="D345">
            <v>40235</v>
          </cell>
          <cell r="E345" t="str">
            <v>2</v>
          </cell>
          <cell r="F345" t="str">
            <v>Удмуртская Республика</v>
          </cell>
        </row>
        <row r="346">
          <cell r="B346">
            <v>10116165463</v>
          </cell>
          <cell r="C346" t="str">
            <v>ГРАМАРЧУК Трофим</v>
          </cell>
          <cell r="D346">
            <v>39120</v>
          </cell>
          <cell r="E346" t="str">
            <v>КМС</v>
          </cell>
          <cell r="F346" t="str">
            <v>Санкт-Петербург</v>
          </cell>
        </row>
        <row r="347">
          <cell r="B347">
            <v>10114922954</v>
          </cell>
          <cell r="C347" t="str">
            <v>КОЛОКОЛОВ Максим</v>
          </cell>
          <cell r="D347">
            <v>39203</v>
          </cell>
          <cell r="E347" t="str">
            <v>КМС</v>
          </cell>
          <cell r="F347" t="str">
            <v>Санкт-Петербург</v>
          </cell>
        </row>
        <row r="348">
          <cell r="B348">
            <v>10105798688</v>
          </cell>
          <cell r="C348" t="str">
            <v>РЯБОВ Александр</v>
          </cell>
          <cell r="D348">
            <v>39205</v>
          </cell>
          <cell r="E348" t="str">
            <v>КМС</v>
          </cell>
          <cell r="F348" t="str">
            <v>Санкт-Петербург</v>
          </cell>
        </row>
        <row r="349">
          <cell r="B349">
            <v>10106037350</v>
          </cell>
          <cell r="C349" t="str">
            <v>ХВОРОСТОВ Богдан</v>
          </cell>
          <cell r="D349">
            <v>39728</v>
          </cell>
          <cell r="E349" t="str">
            <v>1</v>
          </cell>
          <cell r="F349" t="str">
            <v>Санкт-Петербург</v>
          </cell>
        </row>
        <row r="455">
          <cell r="B455">
            <v>45345</v>
          </cell>
          <cell r="C455" t="str">
            <v>Djkfty</v>
          </cell>
          <cell r="D455">
            <v>1</v>
          </cell>
          <cell r="E455">
            <v>1</v>
          </cell>
          <cell r="F45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13443-5C84-403C-B3AD-7CB00F728B12}">
  <sheetPr>
    <tabColor rgb="FFFFC000"/>
  </sheetPr>
  <dimension ref="A1:R68"/>
  <sheetViews>
    <sheetView tabSelected="1" view="pageBreakPreview" zoomScale="70" zoomScaleNormal="100" zoomScaleSheetLayoutView="70" workbookViewId="0">
      <selection activeCell="C12" sqref="C12"/>
    </sheetView>
  </sheetViews>
  <sheetFormatPr defaultColWidth="9.1796875" defaultRowHeight="13" x14ac:dyDescent="0.35"/>
  <cols>
    <col min="1" max="1" width="7" style="12" customWidth="1"/>
    <col min="2" max="2" width="7" style="84" customWidth="1"/>
    <col min="3" max="3" width="16.54296875" style="84" customWidth="1"/>
    <col min="4" max="4" width="38.54296875" style="12" customWidth="1"/>
    <col min="5" max="5" width="13.36328125" style="12" customWidth="1"/>
    <col min="6" max="6" width="7.7265625" style="12" customWidth="1"/>
    <col min="7" max="7" width="26.54296875" style="12" customWidth="1"/>
    <col min="8" max="8" width="11.26953125" style="12" customWidth="1"/>
    <col min="9" max="9" width="8.1796875" style="12" customWidth="1"/>
    <col min="10" max="10" width="9.1796875" style="12" customWidth="1"/>
    <col min="11" max="11" width="10.453125" style="12" customWidth="1"/>
    <col min="12" max="12" width="10.54296875" style="12" customWidth="1"/>
    <col min="13" max="13" width="10.08984375" style="12" customWidth="1"/>
    <col min="14" max="16384" width="9.1796875" style="12"/>
  </cols>
  <sheetData>
    <row r="1" spans="1:18" s="3" customFormat="1" ht="18.75" customHeight="1" x14ac:dyDescent="0.3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"/>
      <c r="O1" s="1"/>
      <c r="P1" s="1"/>
      <c r="Q1" s="1"/>
      <c r="R1" s="2"/>
    </row>
    <row r="2" spans="1:18" s="3" customFormat="1" ht="18.75" customHeight="1" x14ac:dyDescent="0.3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  <c r="R2" s="2"/>
    </row>
    <row r="3" spans="1:18" s="3" customFormat="1" ht="18.75" customHeight="1" x14ac:dyDescent="0.35">
      <c r="A3" s="146" t="s">
        <v>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"/>
      <c r="O3" s="1"/>
      <c r="P3" s="1"/>
      <c r="Q3" s="1"/>
      <c r="R3" s="2"/>
    </row>
    <row r="4" spans="1:18" s="3" customFormat="1" ht="18.75" customHeight="1" x14ac:dyDescent="0.3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4"/>
      <c r="O4" s="4"/>
      <c r="P4" s="4"/>
      <c r="Q4" s="4"/>
      <c r="R4" s="5"/>
    </row>
    <row r="5" spans="1:18" s="3" customFormat="1" ht="18.5" x14ac:dyDescent="0.45">
      <c r="A5" s="148" t="s">
        <v>4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6"/>
      <c r="O5" s="6"/>
      <c r="P5" s="6"/>
      <c r="Q5" s="6"/>
      <c r="R5" s="7"/>
    </row>
    <row r="6" spans="1:18" s="3" customFormat="1" ht="21" x14ac:dyDescent="0.5">
      <c r="A6" s="149" t="s">
        <v>5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"/>
      <c r="O6" s="8"/>
      <c r="P6" s="8"/>
      <c r="Q6" s="8"/>
      <c r="R6" s="8"/>
    </row>
    <row r="7" spans="1:18" s="11" customFormat="1" ht="21.5" thickBot="1" x14ac:dyDescent="0.55000000000000004">
      <c r="A7" s="135" t="s">
        <v>6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9"/>
      <c r="O7" s="9"/>
      <c r="P7" s="9"/>
      <c r="Q7" s="9"/>
      <c r="R7" s="10"/>
    </row>
    <row r="8" spans="1:18" s="153" customFormat="1" ht="22" hidden="1" thickTop="1" thickBot="1" x14ac:dyDescent="0.55000000000000004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O8" s="151"/>
      <c r="P8" s="151"/>
      <c r="Q8" s="151"/>
      <c r="R8" s="152"/>
    </row>
    <row r="9" spans="1:18" ht="20.25" customHeight="1" thickTop="1" x14ac:dyDescent="0.35">
      <c r="A9" s="136" t="s">
        <v>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</row>
    <row r="10" spans="1:18" ht="18" customHeight="1" x14ac:dyDescent="0.35">
      <c r="A10" s="139" t="s">
        <v>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1"/>
    </row>
    <row r="11" spans="1:18" ht="19.5" customHeight="1" x14ac:dyDescent="0.35">
      <c r="A11" s="139" t="s">
        <v>9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</row>
    <row r="12" spans="1:18" ht="15.75" customHeight="1" x14ac:dyDescent="0.3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8" ht="14.5" x14ac:dyDescent="0.3">
      <c r="A13" s="17" t="s">
        <v>10</v>
      </c>
      <c r="B13" s="18"/>
      <c r="C13" s="18"/>
      <c r="D13" s="19"/>
      <c r="E13" s="20"/>
      <c r="F13" s="20"/>
      <c r="G13" s="21" t="s">
        <v>11</v>
      </c>
      <c r="H13" s="20"/>
      <c r="I13" s="22"/>
      <c r="J13" s="22"/>
      <c r="K13" s="142" t="s">
        <v>12</v>
      </c>
      <c r="L13" s="142"/>
      <c r="M13" s="143"/>
    </row>
    <row r="14" spans="1:18" ht="14.5" x14ac:dyDescent="0.35">
      <c r="A14" s="23" t="s">
        <v>13</v>
      </c>
      <c r="B14" s="24"/>
      <c r="C14" s="24"/>
      <c r="D14" s="25"/>
      <c r="E14" s="25"/>
      <c r="F14" s="25"/>
      <c r="G14" s="26" t="s">
        <v>14</v>
      </c>
      <c r="H14" s="25"/>
      <c r="I14" s="27"/>
      <c r="J14" s="27"/>
      <c r="K14" s="144" t="s">
        <v>15</v>
      </c>
      <c r="L14" s="144"/>
      <c r="M14" s="145"/>
    </row>
    <row r="15" spans="1:18" ht="14.5" x14ac:dyDescent="0.35">
      <c r="A15" s="129" t="s">
        <v>16</v>
      </c>
      <c r="B15" s="130"/>
      <c r="C15" s="130"/>
      <c r="D15" s="130"/>
      <c r="E15" s="130"/>
      <c r="F15" s="130"/>
      <c r="G15" s="131"/>
      <c r="H15" s="28" t="s">
        <v>17</v>
      </c>
      <c r="I15" s="29"/>
      <c r="J15" s="29"/>
      <c r="K15" s="29"/>
      <c r="L15" s="29"/>
      <c r="M15" s="30"/>
    </row>
    <row r="16" spans="1:18" ht="14.5" x14ac:dyDescent="0.35">
      <c r="A16" s="31" t="s">
        <v>18</v>
      </c>
      <c r="B16" s="32"/>
      <c r="C16" s="32"/>
      <c r="D16" s="33"/>
      <c r="E16" s="34"/>
      <c r="F16" s="33"/>
      <c r="G16" s="35"/>
      <c r="H16" s="36" t="s">
        <v>19</v>
      </c>
      <c r="I16" s="37"/>
      <c r="J16" s="37"/>
      <c r="K16" s="37"/>
      <c r="L16" s="38"/>
      <c r="M16" s="39" t="s">
        <v>20</v>
      </c>
    </row>
    <row r="17" spans="1:13" ht="14.5" x14ac:dyDescent="0.35">
      <c r="A17" s="31" t="s">
        <v>21</v>
      </c>
      <c r="B17" s="32"/>
      <c r="C17" s="32"/>
      <c r="D17" s="37"/>
      <c r="E17" s="34"/>
      <c r="F17" s="33"/>
      <c r="G17" s="35" t="s">
        <v>22</v>
      </c>
      <c r="H17" s="36" t="s">
        <v>23</v>
      </c>
      <c r="I17" s="37"/>
      <c r="J17" s="37"/>
      <c r="K17" s="37"/>
      <c r="L17" s="38"/>
      <c r="M17" s="39" t="s">
        <v>24</v>
      </c>
    </row>
    <row r="18" spans="1:13" ht="14.5" x14ac:dyDescent="0.35">
      <c r="A18" s="31" t="s">
        <v>25</v>
      </c>
      <c r="B18" s="32"/>
      <c r="C18" s="32"/>
      <c r="D18" s="37"/>
      <c r="E18" s="34"/>
      <c r="F18" s="33"/>
      <c r="G18" s="40" t="s">
        <v>26</v>
      </c>
      <c r="H18" s="41" t="s">
        <v>27</v>
      </c>
      <c r="I18" s="37"/>
      <c r="J18" s="37"/>
      <c r="K18" s="37"/>
      <c r="L18" s="38"/>
      <c r="M18" s="42" t="s">
        <v>28</v>
      </c>
    </row>
    <row r="19" spans="1:13" ht="15" thickBot="1" x14ac:dyDescent="0.4">
      <c r="A19" s="31" t="s">
        <v>29</v>
      </c>
      <c r="B19" s="43"/>
      <c r="C19" s="43"/>
      <c r="D19" s="44"/>
      <c r="E19" s="44"/>
      <c r="F19" s="44"/>
      <c r="G19" s="35" t="s">
        <v>30</v>
      </c>
      <c r="H19" s="41" t="s">
        <v>31</v>
      </c>
      <c r="I19" s="37"/>
      <c r="J19" s="37"/>
      <c r="K19" s="37"/>
      <c r="L19" s="38"/>
      <c r="M19" s="42"/>
    </row>
    <row r="20" spans="1:13" ht="14" thickTop="1" thickBot="1" x14ac:dyDescent="0.4">
      <c r="A20" s="45"/>
      <c r="B20" s="46"/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8"/>
    </row>
    <row r="21" spans="1:13" s="50" customFormat="1" ht="19.5" customHeight="1" thickTop="1" x14ac:dyDescent="0.35">
      <c r="A21" s="132" t="s">
        <v>32</v>
      </c>
      <c r="B21" s="118" t="s">
        <v>33</v>
      </c>
      <c r="C21" s="118" t="s">
        <v>34</v>
      </c>
      <c r="D21" s="118" t="s">
        <v>35</v>
      </c>
      <c r="E21" s="118" t="s">
        <v>36</v>
      </c>
      <c r="F21" s="118" t="s">
        <v>37</v>
      </c>
      <c r="G21" s="118" t="s">
        <v>38</v>
      </c>
      <c r="H21" s="49" t="s">
        <v>39</v>
      </c>
      <c r="I21" s="114" t="s">
        <v>40</v>
      </c>
      <c r="J21" s="115"/>
      <c r="K21" s="118" t="s">
        <v>41</v>
      </c>
      <c r="L21" s="120" t="s">
        <v>42</v>
      </c>
      <c r="M21" s="122" t="s">
        <v>43</v>
      </c>
    </row>
    <row r="22" spans="1:13" s="50" customFormat="1" ht="19.5" customHeight="1" thickBot="1" x14ac:dyDescent="0.4">
      <c r="A22" s="133"/>
      <c r="B22" s="119"/>
      <c r="C22" s="134"/>
      <c r="D22" s="134"/>
      <c r="E22" s="134"/>
      <c r="F22" s="134"/>
      <c r="G22" s="134"/>
      <c r="H22" s="51" t="s">
        <v>44</v>
      </c>
      <c r="I22" s="116"/>
      <c r="J22" s="117"/>
      <c r="K22" s="119"/>
      <c r="L22" s="121"/>
      <c r="M22" s="123"/>
    </row>
    <row r="23" spans="1:13" s="62" customFormat="1" ht="20.149999999999999" customHeight="1" thickTop="1" x14ac:dyDescent="0.35">
      <c r="A23" s="52">
        <v>1</v>
      </c>
      <c r="B23" s="53">
        <v>125</v>
      </c>
      <c r="C23" s="54" t="str">
        <f>VLOOKUP(B23,[2]Список!$A$2:$F$455,2,0)</f>
        <v>101 405 081 20</v>
      </c>
      <c r="D23" s="54" t="str">
        <f>VLOOKUP(B23,[2]Список!$A$2:$F$455,3,0)</f>
        <v>ВОЛОБУЕВА Валерия Владимировна</v>
      </c>
      <c r="E23" s="55">
        <f>VLOOKUP(B23,[2]Список!$A$2:$F$455,4,0)</f>
        <v>40294</v>
      </c>
      <c r="F23" s="54" t="str">
        <f>VLOOKUP(B23,[2]Список!$A$2:$F$455,5,0)</f>
        <v>КМС</v>
      </c>
      <c r="G23" s="56" t="str">
        <f>VLOOKUP(B23,[2]Список!$A$2:$F$455,6,0)</f>
        <v>Санкт-Петербург</v>
      </c>
      <c r="H23" s="57">
        <v>6.0629999999999997</v>
      </c>
      <c r="I23" s="58">
        <v>12.157999999999999</v>
      </c>
      <c r="J23" s="59">
        <f t="shared" ref="J23:J41" si="0">I23-H23</f>
        <v>6.0949999999999998</v>
      </c>
      <c r="K23" s="60">
        <f t="shared" ref="K23:K41" si="1">0.2/(I23/3600)</f>
        <v>59.220266491199219</v>
      </c>
      <c r="L23" s="53"/>
      <c r="M23" s="61"/>
    </row>
    <row r="24" spans="1:13" s="62" customFormat="1" ht="20.149999999999999" customHeight="1" x14ac:dyDescent="0.35">
      <c r="A24" s="63">
        <v>2</v>
      </c>
      <c r="B24" s="64">
        <v>124</v>
      </c>
      <c r="C24" s="65" t="str">
        <f>VLOOKUP(B24,[2]Список!$A$2:$F$455,2,0)</f>
        <v>101 374 222 07</v>
      </c>
      <c r="D24" s="65" t="str">
        <f>VLOOKUP(B24,[2]Список!$A$2:$F$455,3,0)</f>
        <v>БЕЛЯЕВА Мария Михайловна</v>
      </c>
      <c r="E24" s="66">
        <f>VLOOKUP(B24,[2]Список!$A$2:$F$455,4,0)</f>
        <v>39866</v>
      </c>
      <c r="F24" s="65" t="str">
        <f>VLOOKUP(B24,[2]Список!$A$2:$F$455,5,0)</f>
        <v>МС</v>
      </c>
      <c r="G24" s="67" t="str">
        <f>VLOOKUP(B24,[2]Список!$A$2:$F$455,6,0)</f>
        <v>Санкт-Петербург</v>
      </c>
      <c r="H24" s="68">
        <v>6.1369999999999996</v>
      </c>
      <c r="I24" s="69">
        <v>12.352</v>
      </c>
      <c r="J24" s="70">
        <f t="shared" si="0"/>
        <v>6.2150000000000007</v>
      </c>
      <c r="K24" s="68">
        <f t="shared" si="1"/>
        <v>58.290155440414509</v>
      </c>
      <c r="L24" s="64"/>
      <c r="M24" s="71"/>
    </row>
    <row r="25" spans="1:13" s="62" customFormat="1" ht="20.149999999999999" customHeight="1" x14ac:dyDescent="0.35">
      <c r="A25" s="63">
        <v>3</v>
      </c>
      <c r="B25" s="64">
        <v>123</v>
      </c>
      <c r="C25" s="65" t="str">
        <f>VLOOKUP(B25,[2]Список!$A$2:$F$455,2,0)</f>
        <v>101 446 463 80</v>
      </c>
      <c r="D25" s="65" t="str">
        <f>VLOOKUP(B25,[2]Список!$A$2:$F$455,3,0)</f>
        <v>АВДЕЕВА Мария Сергеевна</v>
      </c>
      <c r="E25" s="66">
        <f>VLOOKUP(B25,[2]Список!$A$2:$F$455,4,0)</f>
        <v>40348</v>
      </c>
      <c r="F25" s="65" t="str">
        <f>VLOOKUP(B25,[2]Список!$A$2:$F$455,5,0)</f>
        <v>КМС</v>
      </c>
      <c r="G25" s="67" t="str">
        <f>VLOOKUP(B25,[2]Список!$A$2:$F$455,6,0)</f>
        <v>Санкт-Петербург</v>
      </c>
      <c r="H25" s="68">
        <v>6.3170000000000002</v>
      </c>
      <c r="I25" s="69">
        <v>12.885999999999999</v>
      </c>
      <c r="J25" s="70">
        <f t="shared" si="0"/>
        <v>6.5689999999999991</v>
      </c>
      <c r="K25" s="68">
        <f t="shared" si="1"/>
        <v>55.874592581095769</v>
      </c>
      <c r="L25" s="64"/>
      <c r="M25" s="71"/>
    </row>
    <row r="26" spans="1:13" s="62" customFormat="1" ht="20.149999999999999" customHeight="1" x14ac:dyDescent="0.35">
      <c r="A26" s="63">
        <v>4</v>
      </c>
      <c r="B26" s="64">
        <v>140</v>
      </c>
      <c r="C26" s="65" t="str">
        <f>VLOOKUP(B26,[2]Список!$A$2:$F$455,2,0)</f>
        <v>101 425 312 75</v>
      </c>
      <c r="D26" s="65" t="str">
        <f>VLOOKUP(B26,[2]Список!$A$2:$F$455,3,0)</f>
        <v>ЛИНЦОВА Ева Сергеевна</v>
      </c>
      <c r="E26" s="66">
        <f>VLOOKUP(B26,[2]Список!$A$2:$F$455,4,0)</f>
        <v>40175</v>
      </c>
      <c r="F26" s="65" t="str">
        <f>VLOOKUP(B26,[2]Список!$A$2:$F$455,5,0)</f>
        <v>КМС</v>
      </c>
      <c r="G26" s="67" t="str">
        <f>VLOOKUP(B26,[2]Список!$A$2:$F$455,6,0)</f>
        <v>Тульская область</v>
      </c>
      <c r="H26" s="68">
        <v>6.2880000000000003</v>
      </c>
      <c r="I26" s="69">
        <v>12.895</v>
      </c>
      <c r="J26" s="70">
        <f t="shared" si="0"/>
        <v>6.6069999999999993</v>
      </c>
      <c r="K26" s="68">
        <f t="shared" si="1"/>
        <v>55.835595191934864</v>
      </c>
      <c r="L26" s="64"/>
      <c r="M26" s="71"/>
    </row>
    <row r="27" spans="1:13" s="62" customFormat="1" ht="20.149999999999999" customHeight="1" x14ac:dyDescent="0.35">
      <c r="A27" s="63">
        <v>5</v>
      </c>
      <c r="B27" s="64">
        <v>143</v>
      </c>
      <c r="C27" s="65" t="str">
        <f>VLOOKUP(B27,[2]Список!$A$2:$F$455,2,0)</f>
        <v>101 532 317 89</v>
      </c>
      <c r="D27" s="65" t="str">
        <f>VLOOKUP(B27,[2]Список!$A$2:$F$455,3,0)</f>
        <v>ВИНОКУРОВА Алина Владимировна</v>
      </c>
      <c r="E27" s="66">
        <f>VLOOKUP(B27,[2]Список!$A$2:$F$455,4,0)</f>
        <v>40163</v>
      </c>
      <c r="F27" s="65" t="str">
        <f>VLOOKUP(B27,[2]Список!$A$2:$F$455,5,0)</f>
        <v>2 СР</v>
      </c>
      <c r="G27" s="67" t="str">
        <f>VLOOKUP(B27,[2]Список!$A$2:$F$455,6,0)</f>
        <v>Тульская область</v>
      </c>
      <c r="H27" s="68">
        <v>6.3380000000000001</v>
      </c>
      <c r="I27" s="69">
        <v>13.016999999999999</v>
      </c>
      <c r="J27" s="70">
        <f t="shared" si="0"/>
        <v>6.6789999999999994</v>
      </c>
      <c r="K27" s="68">
        <f t="shared" si="1"/>
        <v>55.312283936390877</v>
      </c>
      <c r="L27" s="64"/>
      <c r="M27" s="71"/>
    </row>
    <row r="28" spans="1:13" s="62" customFormat="1" ht="20.149999999999999" customHeight="1" x14ac:dyDescent="0.35">
      <c r="A28" s="63">
        <v>6</v>
      </c>
      <c r="B28" s="64">
        <v>113</v>
      </c>
      <c r="C28" s="65" t="str">
        <f>VLOOKUP(B28,[2]Список!$A$2:$F$455,2,0)</f>
        <v>101 533 706 23</v>
      </c>
      <c r="D28" s="65" t="str">
        <f>VLOOKUP(B28,[2]Список!$A$2:$F$455,3,0)</f>
        <v>БЕЛЯЕВА Анастасия Андреевна</v>
      </c>
      <c r="E28" s="66">
        <f>VLOOKUP(B28,[2]Список!$A$2:$F$455,4,0)</f>
        <v>40646</v>
      </c>
      <c r="F28" s="65" t="str">
        <f>VLOOKUP(B28,[2]Список!$A$2:$F$455,5,0)</f>
        <v>2 СР</v>
      </c>
      <c r="G28" s="67" t="str">
        <f>VLOOKUP(B28,[2]Список!$A$2:$F$455,6,0)</f>
        <v>Московская область</v>
      </c>
      <c r="H28" s="68">
        <v>6.4969999999999999</v>
      </c>
      <c r="I28" s="69">
        <v>13.157</v>
      </c>
      <c r="J28" s="70">
        <f t="shared" si="0"/>
        <v>6.66</v>
      </c>
      <c r="K28" s="68">
        <f t="shared" si="1"/>
        <v>54.723721213042488</v>
      </c>
      <c r="L28" s="64"/>
      <c r="M28" s="71"/>
    </row>
    <row r="29" spans="1:13" s="62" customFormat="1" ht="20.149999999999999" customHeight="1" x14ac:dyDescent="0.35">
      <c r="A29" s="63">
        <v>7</v>
      </c>
      <c r="B29" s="64">
        <v>121</v>
      </c>
      <c r="C29" s="65" t="str">
        <f>VLOOKUP(B29,[2]Список!$A$2:$F$455,2,0)</f>
        <v>101 338 708 92</v>
      </c>
      <c r="D29" s="65" t="str">
        <f>VLOOKUP(B29,[2]Список!$A$2:$F$455,3,0)</f>
        <v>РЕШЕТНИКОВА Вероника Алексеевна</v>
      </c>
      <c r="E29" s="66">
        <f>VLOOKUP(B29,[2]Список!$A$2:$F$455,4,0)</f>
        <v>39912</v>
      </c>
      <c r="F29" s="65" t="str">
        <f>VLOOKUP(B29,[2]Список!$A$2:$F$455,5,0)</f>
        <v>1 СР</v>
      </c>
      <c r="G29" s="67" t="str">
        <f>VLOOKUP(B29,[2]Список!$A$2:$F$455,6,0)</f>
        <v>Санкт-Петербург</v>
      </c>
      <c r="H29" s="68">
        <v>6.492</v>
      </c>
      <c r="I29" s="69">
        <v>13.265000000000001</v>
      </c>
      <c r="J29" s="70">
        <f t="shared" si="0"/>
        <v>6.7730000000000006</v>
      </c>
      <c r="K29" s="68">
        <f t="shared" si="1"/>
        <v>54.278175650207309</v>
      </c>
      <c r="L29" s="64"/>
      <c r="M29" s="71"/>
    </row>
    <row r="30" spans="1:13" s="62" customFormat="1" ht="20.149999999999999" customHeight="1" x14ac:dyDescent="0.35">
      <c r="A30" s="63">
        <v>8</v>
      </c>
      <c r="B30" s="64">
        <v>100</v>
      </c>
      <c r="C30" s="65" t="str">
        <f>VLOOKUP(B30,[2]Список!$A$2:$F$455,2,0)</f>
        <v>101 374 566 60</v>
      </c>
      <c r="D30" s="65" t="str">
        <f>VLOOKUP(B30,[2]Список!$A$2:$F$455,3,0)</f>
        <v xml:space="preserve">АСТАФУРОВА Полина Дмитриевна </v>
      </c>
      <c r="E30" s="66">
        <f>VLOOKUP(B30,[2]Список!$A$2:$F$455,4,0)</f>
        <v>40115</v>
      </c>
      <c r="F30" s="65" t="str">
        <f>VLOOKUP(B30,[2]Список!$A$2:$F$455,5,0)</f>
        <v>КМС</v>
      </c>
      <c r="G30" s="67" t="str">
        <f>VLOOKUP(B30,[2]Список!$A$2:$F$455,6,0)</f>
        <v>Воронежская область</v>
      </c>
      <c r="H30" s="68">
        <v>6.6619999999999999</v>
      </c>
      <c r="I30" s="69">
        <v>13.500999999999999</v>
      </c>
      <c r="J30" s="70">
        <f t="shared" si="0"/>
        <v>6.8389999999999995</v>
      </c>
      <c r="K30" s="68">
        <f t="shared" si="1"/>
        <v>53.329383008666028</v>
      </c>
      <c r="L30" s="64"/>
      <c r="M30" s="71"/>
    </row>
    <row r="31" spans="1:13" s="62" customFormat="1" ht="20.149999999999999" customHeight="1" x14ac:dyDescent="0.35">
      <c r="A31" s="63">
        <v>9</v>
      </c>
      <c r="B31" s="64">
        <v>149</v>
      </c>
      <c r="C31" s="65" t="str">
        <f>VLOOKUP(B31,[2]Список!$A$2:$F$455,2,0)</f>
        <v>101 415 761 30</v>
      </c>
      <c r="D31" s="65" t="str">
        <f>VLOOKUP(B31,[2]Список!$A$2:$F$455,3,0)</f>
        <v>КУРАМШИНА Екатерина Сергеевна</v>
      </c>
      <c r="E31" s="66">
        <f>VLOOKUP(B31,[2]Список!$A$2:$F$455,4,0)</f>
        <v>40034</v>
      </c>
      <c r="F31" s="65" t="str">
        <f>VLOOKUP(B31,[2]Список!$A$2:$F$455,5,0)</f>
        <v>КМС</v>
      </c>
      <c r="G31" s="67" t="str">
        <f>VLOOKUP(B31,[2]Список!$A$2:$F$455,6,0)</f>
        <v>Пензенская область</v>
      </c>
      <c r="H31" s="68">
        <v>6.6609999999999996</v>
      </c>
      <c r="I31" s="69">
        <v>13.568</v>
      </c>
      <c r="J31" s="70">
        <f t="shared" si="0"/>
        <v>6.907</v>
      </c>
      <c r="K31" s="68">
        <f t="shared" si="1"/>
        <v>53.066037735849058</v>
      </c>
      <c r="L31" s="64"/>
      <c r="M31" s="71"/>
    </row>
    <row r="32" spans="1:13" s="62" customFormat="1" ht="20.149999999999999" customHeight="1" x14ac:dyDescent="0.35">
      <c r="A32" s="63">
        <v>10</v>
      </c>
      <c r="B32" s="64">
        <v>150</v>
      </c>
      <c r="C32" s="65" t="str">
        <f>VLOOKUP(B32,[2]Список!$A$2:$F$455,2,0)</f>
        <v>101 493 402 71</v>
      </c>
      <c r="D32" s="65" t="str">
        <f>VLOOKUP(B32,[2]Список!$A$2:$F$455,3,0)</f>
        <v>ШЕБУРОВА Ульяна Борисовна</v>
      </c>
      <c r="E32" s="66">
        <f>VLOOKUP(B32,[2]Список!$A$2:$F$455,4,0)</f>
        <v>40919</v>
      </c>
      <c r="F32" s="65" t="str">
        <f>VLOOKUP(B32,[2]Список!$A$2:$F$455,5,0)</f>
        <v>3 СР</v>
      </c>
      <c r="G32" s="67" t="str">
        <f>VLOOKUP(B32,[2]Список!$A$2:$F$455,6,0)</f>
        <v>Пензенская область</v>
      </c>
      <c r="H32" s="68">
        <v>6.7389999999999999</v>
      </c>
      <c r="I32" s="69">
        <v>13.711</v>
      </c>
      <c r="J32" s="70">
        <f t="shared" si="0"/>
        <v>6.9720000000000004</v>
      </c>
      <c r="K32" s="68">
        <f t="shared" si="1"/>
        <v>52.51258113923128</v>
      </c>
      <c r="L32" s="64"/>
      <c r="M32" s="71"/>
    </row>
    <row r="33" spans="1:13" s="62" customFormat="1" ht="20.149999999999999" customHeight="1" x14ac:dyDescent="0.35">
      <c r="A33" s="63">
        <v>11</v>
      </c>
      <c r="B33" s="64">
        <v>103</v>
      </c>
      <c r="C33" s="65" t="str">
        <f>VLOOKUP(B33,[2]Список!$A$2:$F$455,2,0)</f>
        <v xml:space="preserve"> 101 403 161 40</v>
      </c>
      <c r="D33" s="65" t="str">
        <f>VLOOKUP(B33,[2]Список!$A$2:$F$455,3,0)</f>
        <v>КУТЮРИНА Виктория Владимировна</v>
      </c>
      <c r="E33" s="66">
        <f>VLOOKUP(B33,[2]Список!$A$2:$F$455,4,0)</f>
        <v>40244</v>
      </c>
      <c r="F33" s="65" t="str">
        <f>VLOOKUP(B33,[2]Список!$A$2:$F$455,5,0)</f>
        <v>КМС</v>
      </c>
      <c r="G33" s="67" t="str">
        <f>VLOOKUP(B33,[2]Список!$A$2:$F$455,6,0)</f>
        <v>Воронежская область</v>
      </c>
      <c r="H33" s="68">
        <v>6.7409999999999997</v>
      </c>
      <c r="I33" s="69">
        <v>13.776999999999999</v>
      </c>
      <c r="J33" s="70">
        <f t="shared" si="0"/>
        <v>7.0359999999999996</v>
      </c>
      <c r="K33" s="68">
        <f t="shared" si="1"/>
        <v>52.261014734702769</v>
      </c>
      <c r="L33" s="64"/>
      <c r="M33" s="71"/>
    </row>
    <row r="34" spans="1:13" s="62" customFormat="1" ht="20.149999999999999" customHeight="1" x14ac:dyDescent="0.35">
      <c r="A34" s="63">
        <v>12</v>
      </c>
      <c r="B34" s="64">
        <v>114</v>
      </c>
      <c r="C34" s="65" t="str">
        <f>VLOOKUP(B34,[2]Список!$A$2:$F$455,2,0)</f>
        <v>101 303 354 46</v>
      </c>
      <c r="D34" s="65" t="str">
        <f>VLOOKUP(B34,[2]Список!$A$2:$F$455,3,0)</f>
        <v>БАРАБАНОВА Александра Сергеевна</v>
      </c>
      <c r="E34" s="66">
        <f>VLOOKUP(B34,[2]Список!$A$2:$F$455,4,0)</f>
        <v>40388</v>
      </c>
      <c r="F34" s="65" t="str">
        <f>VLOOKUP(B34,[2]Список!$A$2:$F$455,5,0)</f>
        <v>1 СР</v>
      </c>
      <c r="G34" s="67" t="str">
        <f>VLOOKUP(B34,[2]Список!$A$2:$F$455,6,0)</f>
        <v>Московская область</v>
      </c>
      <c r="H34" s="68">
        <v>6.7309999999999999</v>
      </c>
      <c r="I34" s="69">
        <v>13.805999999999999</v>
      </c>
      <c r="J34" s="70">
        <f t="shared" si="0"/>
        <v>7.0749999999999993</v>
      </c>
      <c r="K34" s="68">
        <f t="shared" si="1"/>
        <v>52.15123859191656</v>
      </c>
      <c r="L34" s="64"/>
      <c r="M34" s="71"/>
    </row>
    <row r="35" spans="1:13" s="62" customFormat="1" ht="20.149999999999999" customHeight="1" x14ac:dyDescent="0.35">
      <c r="A35" s="63">
        <v>13</v>
      </c>
      <c r="B35" s="64">
        <v>102</v>
      </c>
      <c r="C35" s="65" t="str">
        <f>VLOOKUP(B35,[2]Список!$A$2:$F$455,2,0)</f>
        <v>101 425 072 29</v>
      </c>
      <c r="D35" s="65" t="str">
        <f>VLOOKUP(B35,[2]Список!$A$2:$F$455,3,0)</f>
        <v xml:space="preserve">СУХАРЕВА Александра Александровна </v>
      </c>
      <c r="E35" s="66">
        <f>VLOOKUP(B35,[2]Список!$A$2:$F$455,4,0)</f>
        <v>40249</v>
      </c>
      <c r="F35" s="65" t="str">
        <f>VLOOKUP(B35,[2]Список!$A$2:$F$455,5,0)</f>
        <v>КМС</v>
      </c>
      <c r="G35" s="67" t="str">
        <f>VLOOKUP(B35,[2]Список!$A$2:$F$455,6,0)</f>
        <v>Воронежская область</v>
      </c>
      <c r="H35" s="68">
        <v>6.85</v>
      </c>
      <c r="I35" s="69">
        <v>13.811</v>
      </c>
      <c r="J35" s="70">
        <f t="shared" si="0"/>
        <v>6.9610000000000003</v>
      </c>
      <c r="K35" s="68">
        <f t="shared" si="1"/>
        <v>52.13235826515097</v>
      </c>
      <c r="L35" s="64"/>
      <c r="M35" s="71"/>
    </row>
    <row r="36" spans="1:13" s="62" customFormat="1" ht="20.149999999999999" customHeight="1" x14ac:dyDescent="0.35">
      <c r="A36" s="63">
        <v>14</v>
      </c>
      <c r="B36" s="64">
        <v>122</v>
      </c>
      <c r="C36" s="65" t="str">
        <f>VLOOKUP(B36,[2]Список!$A$2:$F$455,2,0)</f>
        <v>101 446 473 90</v>
      </c>
      <c r="D36" s="65" t="str">
        <f>VLOOKUP(B36,[2]Список!$A$2:$F$455,3,0)</f>
        <v>РУЛЕВА Анастасия Дмитриевна</v>
      </c>
      <c r="E36" s="66">
        <f>VLOOKUP(B36,[2]Список!$A$2:$F$455,4,0)</f>
        <v>39954</v>
      </c>
      <c r="F36" s="65" t="str">
        <f>VLOOKUP(B36,[2]Список!$A$2:$F$455,5,0)</f>
        <v>2 СР</v>
      </c>
      <c r="G36" s="67" t="str">
        <f>VLOOKUP(B36,[2]Список!$A$2:$F$455,6,0)</f>
        <v>Санкт-Петербург</v>
      </c>
      <c r="H36" s="68">
        <v>6.8769999999999998</v>
      </c>
      <c r="I36" s="69">
        <v>13.855</v>
      </c>
      <c r="J36" s="70">
        <f t="shared" si="0"/>
        <v>6.9780000000000006</v>
      </c>
      <c r="K36" s="68">
        <f t="shared" si="1"/>
        <v>51.966798989534468</v>
      </c>
      <c r="L36" s="64"/>
      <c r="M36" s="71"/>
    </row>
    <row r="37" spans="1:13" s="62" customFormat="1" ht="20.149999999999999" customHeight="1" x14ac:dyDescent="0.35">
      <c r="A37" s="63">
        <v>15</v>
      </c>
      <c r="B37" s="64">
        <v>101</v>
      </c>
      <c r="C37" s="65" t="str">
        <f>VLOOKUP(B37,[2]Список!$A$2:$F$455,2,0)</f>
        <v>101 309 962 58</v>
      </c>
      <c r="D37" s="65" t="str">
        <f>VLOOKUP(B37,[2]Список!$A$2:$F$455,3,0)</f>
        <v>ЗАКАЗОВА Анастасия Александровна</v>
      </c>
      <c r="E37" s="66">
        <f>VLOOKUP(B37,[2]Список!$A$2:$F$455,4,0)</f>
        <v>39890</v>
      </c>
      <c r="F37" s="65" t="str">
        <f>VLOOKUP(B37,[2]Список!$A$2:$F$455,5,0)</f>
        <v>КМС</v>
      </c>
      <c r="G37" s="67" t="str">
        <f>VLOOKUP(B37,[2]Список!$A$2:$F$455,6,0)</f>
        <v>Воронежская область</v>
      </c>
      <c r="H37" s="68">
        <v>6.8319999999999999</v>
      </c>
      <c r="I37" s="69">
        <v>13.901</v>
      </c>
      <c r="J37" s="70">
        <f t="shared" si="0"/>
        <v>7.069</v>
      </c>
      <c r="K37" s="68">
        <f t="shared" si="1"/>
        <v>51.794834903963746</v>
      </c>
      <c r="L37" s="64"/>
      <c r="M37" s="71"/>
    </row>
    <row r="38" spans="1:13" s="62" customFormat="1" ht="20.149999999999999" customHeight="1" x14ac:dyDescent="0.35">
      <c r="A38" s="63">
        <v>16</v>
      </c>
      <c r="B38" s="64">
        <v>151</v>
      </c>
      <c r="C38" s="65" t="str">
        <f>VLOOKUP(B38,[2]Список!$A$2:$F$455,2,0)</f>
        <v>101 493 403 72</v>
      </c>
      <c r="D38" s="65" t="str">
        <f>VLOOKUP(B38,[2]Список!$A$2:$F$455,3,0)</f>
        <v>ФРОЛОВА Полина Артемовна</v>
      </c>
      <c r="E38" s="66">
        <f>VLOOKUP(B38,[2]Список!$A$2:$F$455,4,0)</f>
        <v>40919</v>
      </c>
      <c r="F38" s="65" t="str">
        <f>VLOOKUP(B38,[2]Список!$A$2:$F$455,5,0)</f>
        <v>3 СР</v>
      </c>
      <c r="G38" s="67" t="str">
        <f>VLOOKUP(B38,[2]Список!$A$2:$F$455,6,0)</f>
        <v>Пензенская область</v>
      </c>
      <c r="H38" s="68">
        <v>6.8470000000000004</v>
      </c>
      <c r="I38" s="69">
        <v>14.185</v>
      </c>
      <c r="J38" s="70">
        <f t="shared" si="0"/>
        <v>7.3380000000000001</v>
      </c>
      <c r="K38" s="68">
        <f t="shared" si="1"/>
        <v>50.757842791681355</v>
      </c>
      <c r="L38" s="64"/>
      <c r="M38" s="71"/>
    </row>
    <row r="39" spans="1:13" s="62" customFormat="1" ht="20.149999999999999" customHeight="1" x14ac:dyDescent="0.35">
      <c r="A39" s="63">
        <v>17</v>
      </c>
      <c r="B39" s="64">
        <v>105</v>
      </c>
      <c r="C39" s="65" t="str">
        <f>VLOOKUP(B39,[2]Список!$A$2:$F$455,2,0)</f>
        <v>101 446 177 85</v>
      </c>
      <c r="D39" s="65" t="str">
        <f>VLOOKUP(B39,[2]Список!$A$2:$F$455,3,0)</f>
        <v xml:space="preserve">КОЗЛОВА Юлия Николаевна </v>
      </c>
      <c r="E39" s="66">
        <f>VLOOKUP(B39,[2]Список!$A$2:$F$455,4,0)</f>
        <v>40399</v>
      </c>
      <c r="F39" s="65" t="str">
        <f>VLOOKUP(B39,[2]Список!$A$2:$F$455,5,0)</f>
        <v>2 СР</v>
      </c>
      <c r="G39" s="67" t="str">
        <f>VLOOKUP(B39,[2]Список!$A$2:$F$455,6,0)</f>
        <v>Воронежская область</v>
      </c>
      <c r="H39" s="68">
        <v>7.1680000000000001</v>
      </c>
      <c r="I39" s="69">
        <v>14.631</v>
      </c>
      <c r="J39" s="70">
        <f t="shared" si="0"/>
        <v>7.4630000000000001</v>
      </c>
      <c r="K39" s="68">
        <f t="shared" si="1"/>
        <v>49.210580274759081</v>
      </c>
      <c r="L39" s="64"/>
      <c r="M39" s="71"/>
    </row>
    <row r="40" spans="1:13" s="62" customFormat="1" ht="20.149999999999999" customHeight="1" x14ac:dyDescent="0.35">
      <c r="A40" s="63">
        <v>18</v>
      </c>
      <c r="B40" s="64">
        <v>104</v>
      </c>
      <c r="C40" s="65" t="str">
        <f>VLOOKUP(B40,[2]Список!$A$2:$F$455,2,0)</f>
        <v xml:space="preserve"> 101 614 709 31</v>
      </c>
      <c r="D40" s="65" t="str">
        <f>VLOOKUP(B40,[2]Список!$A$2:$F$455,3,0)</f>
        <v>СЕНИК Александра Сергеевна</v>
      </c>
      <c r="E40" s="66">
        <f>VLOOKUP(B40,[2]Список!$A$2:$F$455,4,0)</f>
        <v>40283</v>
      </c>
      <c r="F40" s="65" t="str">
        <f>VLOOKUP(B40,[2]Список!$A$2:$F$455,5,0)</f>
        <v>2 СР</v>
      </c>
      <c r="G40" s="67" t="str">
        <f>VLOOKUP(B40,[2]Список!$A$2:$F$455,6,0)</f>
        <v>Воронежская область</v>
      </c>
      <c r="H40" s="68">
        <v>7.3789999999999996</v>
      </c>
      <c r="I40" s="69">
        <v>15.009</v>
      </c>
      <c r="J40" s="70">
        <f t="shared" si="0"/>
        <v>7.6300000000000008</v>
      </c>
      <c r="K40" s="68">
        <f t="shared" si="1"/>
        <v>47.971217269638224</v>
      </c>
      <c r="L40" s="64"/>
      <c r="M40" s="71"/>
    </row>
    <row r="41" spans="1:13" s="62" customFormat="1" ht="20.149999999999999" customHeight="1" thickBot="1" x14ac:dyDescent="0.4">
      <c r="A41" s="63">
        <v>19</v>
      </c>
      <c r="B41" s="64">
        <v>144</v>
      </c>
      <c r="C41" s="65" t="str">
        <f>VLOOKUP(B41,[2]Список!$A$2:$F$455,2,0)</f>
        <v>101 630 028 24</v>
      </c>
      <c r="D41" s="65" t="str">
        <f>VLOOKUP(B41,[2]Список!$A$2:$F$455,3,0)</f>
        <v>КОНОВАЛОВА Елизавета Юрьевна</v>
      </c>
      <c r="E41" s="66">
        <f>VLOOKUP(B41,[2]Список!$A$2:$F$455,4,0)</f>
        <v>40692</v>
      </c>
      <c r="F41" s="65" t="str">
        <f>VLOOKUP(B41,[2]Список!$A$2:$F$455,5,0)</f>
        <v>1 СР</v>
      </c>
      <c r="G41" s="67" t="str">
        <f>VLOOKUP(B41,[2]Список!$A$2:$F$455,6,0)</f>
        <v>Иркутская область</v>
      </c>
      <c r="H41" s="68">
        <v>8.6430000000000007</v>
      </c>
      <c r="I41" s="69">
        <v>17.393000000000001</v>
      </c>
      <c r="J41" s="70">
        <f t="shared" si="0"/>
        <v>8.75</v>
      </c>
      <c r="K41" s="68">
        <f t="shared" si="1"/>
        <v>41.395963893520381</v>
      </c>
      <c r="L41" s="64"/>
      <c r="M41" s="71"/>
    </row>
    <row r="42" spans="1:13" ht="15" thickTop="1" x14ac:dyDescent="0.35">
      <c r="A42" s="124"/>
      <c r="B42" s="125"/>
      <c r="C42" s="125"/>
      <c r="D42" s="125"/>
      <c r="E42" s="125"/>
      <c r="F42" s="125"/>
      <c r="G42" s="126"/>
      <c r="H42" s="127"/>
      <c r="I42" s="125"/>
      <c r="J42" s="125"/>
      <c r="K42" s="125"/>
      <c r="L42" s="125"/>
      <c r="M42" s="128"/>
    </row>
    <row r="43" spans="1:13" ht="14.5" x14ac:dyDescent="0.35">
      <c r="A43" s="107" t="s">
        <v>45</v>
      </c>
      <c r="B43" s="108"/>
      <c r="C43" s="108"/>
      <c r="D43" s="108"/>
      <c r="E43" s="108"/>
      <c r="F43" s="108"/>
      <c r="G43" s="108" t="s">
        <v>46</v>
      </c>
      <c r="H43" s="108"/>
      <c r="I43" s="108"/>
      <c r="J43" s="108"/>
      <c r="K43" s="108"/>
      <c r="L43" s="108"/>
      <c r="M43" s="109"/>
    </row>
    <row r="44" spans="1:13" ht="14.5" x14ac:dyDescent="0.35">
      <c r="A44" s="72" t="s">
        <v>47</v>
      </c>
      <c r="B44" s="73"/>
      <c r="C44" s="73"/>
      <c r="D44" s="73"/>
      <c r="E44" s="73"/>
      <c r="F44" s="73"/>
      <c r="G44" s="74" t="s">
        <v>48</v>
      </c>
      <c r="H44" s="75">
        <v>6</v>
      </c>
      <c r="K44" s="76"/>
      <c r="L44" s="77" t="s">
        <v>49</v>
      </c>
      <c r="M44" s="78">
        <f>COUNTIF(F23:F41,"ЗМС")</f>
        <v>0</v>
      </c>
    </row>
    <row r="45" spans="1:13" ht="14.5" x14ac:dyDescent="0.35">
      <c r="A45" s="72" t="s">
        <v>50</v>
      </c>
      <c r="B45" s="79"/>
      <c r="C45" s="79"/>
      <c r="D45" s="79"/>
      <c r="E45" s="79"/>
      <c r="F45" s="79"/>
      <c r="G45" s="74" t="s">
        <v>51</v>
      </c>
      <c r="H45" s="80">
        <v>19</v>
      </c>
      <c r="K45" s="81"/>
      <c r="L45" s="77" t="s">
        <v>52</v>
      </c>
      <c r="M45" s="78">
        <f>COUNTIF(F23:F41,"МСМК")</f>
        <v>0</v>
      </c>
    </row>
    <row r="46" spans="1:13" ht="14.5" x14ac:dyDescent="0.35">
      <c r="A46" s="72"/>
      <c r="B46" s="79"/>
      <c r="C46" s="79"/>
      <c r="D46" s="79"/>
      <c r="E46" s="79"/>
      <c r="F46" s="79"/>
      <c r="G46" s="74" t="s">
        <v>53</v>
      </c>
      <c r="H46" s="80">
        <f>COUNT(A23:A41)</f>
        <v>19</v>
      </c>
      <c r="K46" s="76"/>
      <c r="L46" s="77" t="s">
        <v>54</v>
      </c>
      <c r="M46" s="78">
        <f>COUNTIF(F23:F41,"МС")</f>
        <v>1</v>
      </c>
    </row>
    <row r="47" spans="1:13" ht="14.5" x14ac:dyDescent="0.35">
      <c r="A47" s="72"/>
      <c r="B47" s="79"/>
      <c r="C47" s="79"/>
      <c r="D47" s="79"/>
      <c r="E47" s="79"/>
      <c r="F47" s="79"/>
      <c r="G47" s="74" t="s">
        <v>55</v>
      </c>
      <c r="H47" s="80">
        <f>COUNT(A23:A41)</f>
        <v>19</v>
      </c>
      <c r="K47" s="81"/>
      <c r="L47" s="77" t="s">
        <v>56</v>
      </c>
      <c r="M47" s="78">
        <f>COUNTIF(F23:F41,"КМС")</f>
        <v>8</v>
      </c>
    </row>
    <row r="48" spans="1:13" ht="14.5" x14ac:dyDescent="0.35">
      <c r="A48" s="72"/>
      <c r="B48" s="79"/>
      <c r="C48" s="79"/>
      <c r="D48" s="79"/>
      <c r="E48" s="79"/>
      <c r="F48" s="79"/>
      <c r="G48" s="74" t="s">
        <v>57</v>
      </c>
      <c r="H48" s="80">
        <v>0</v>
      </c>
      <c r="L48" s="77" t="s">
        <v>58</v>
      </c>
      <c r="M48" s="78">
        <f>COUNTIF(F23:F41,"1 СР")</f>
        <v>3</v>
      </c>
    </row>
    <row r="49" spans="1:13" ht="15.5" x14ac:dyDescent="0.35">
      <c r="A49" s="82"/>
      <c r="B49" s="73"/>
      <c r="C49" s="73"/>
      <c r="D49" s="73"/>
      <c r="E49" s="73"/>
      <c r="F49" s="73"/>
      <c r="G49" s="74" t="s">
        <v>59</v>
      </c>
      <c r="H49" s="80">
        <v>0</v>
      </c>
      <c r="I49" s="83"/>
      <c r="J49" s="83"/>
      <c r="K49" s="83"/>
      <c r="L49" s="77" t="s">
        <v>60</v>
      </c>
      <c r="M49" s="78">
        <f>COUNTIF(F23:F41,"2 СР")</f>
        <v>5</v>
      </c>
    </row>
    <row r="50" spans="1:13" ht="14.5" x14ac:dyDescent="0.35">
      <c r="A50" s="82"/>
      <c r="B50" s="79"/>
      <c r="C50" s="79"/>
      <c r="D50" s="79"/>
      <c r="E50" s="79"/>
      <c r="F50" s="79"/>
      <c r="G50" s="74" t="s">
        <v>61</v>
      </c>
      <c r="H50" s="80">
        <v>0</v>
      </c>
      <c r="I50" s="84"/>
      <c r="J50" s="84"/>
      <c r="K50" s="84"/>
      <c r="L50" s="77" t="s">
        <v>62</v>
      </c>
      <c r="M50" s="78">
        <f>COUNTIF(F23:F41,"3 СР")</f>
        <v>2</v>
      </c>
    </row>
    <row r="51" spans="1:13" x14ac:dyDescent="0.35">
      <c r="A51" s="72"/>
      <c r="B51" s="12"/>
      <c r="C51" s="12"/>
      <c r="F51" s="85"/>
      <c r="J51" s="84"/>
      <c r="K51" s="84"/>
      <c r="L51" s="84"/>
      <c r="M51" s="86"/>
    </row>
    <row r="52" spans="1:13" s="88" customFormat="1" ht="16" thickBot="1" x14ac:dyDescent="0.4">
      <c r="A52" s="110" t="str">
        <f>A17</f>
        <v>ГЛАВНЫЙ СУДЬЯ:</v>
      </c>
      <c r="B52" s="111"/>
      <c r="C52" s="111"/>
      <c r="D52" s="111"/>
      <c r="E52" s="111" t="str">
        <f>A18</f>
        <v>ГЛАВНЫЙ СЕКРЕТАРЬ:</v>
      </c>
      <c r="F52" s="111"/>
      <c r="G52" s="111"/>
      <c r="H52" s="87"/>
      <c r="I52" s="87"/>
      <c r="J52" s="111" t="str">
        <f>A19</f>
        <v>СУДЬЯ НА ФИНИШЕ:</v>
      </c>
      <c r="K52" s="111"/>
      <c r="L52" s="111"/>
      <c r="M52" s="112"/>
    </row>
    <row r="53" spans="1:13" ht="13.5" thickTop="1" x14ac:dyDescent="0.35">
      <c r="A53" s="101"/>
      <c r="B53" s="102"/>
      <c r="C53" s="102"/>
      <c r="D53" s="102"/>
      <c r="E53" s="102"/>
      <c r="F53" s="102"/>
      <c r="G53" s="102"/>
      <c r="H53" s="113"/>
      <c r="I53" s="113"/>
      <c r="J53" s="113"/>
      <c r="K53" s="89"/>
      <c r="L53" s="89"/>
      <c r="M53" s="90"/>
    </row>
    <row r="54" spans="1:13" x14ac:dyDescent="0.35">
      <c r="A54" s="91"/>
      <c r="D54" s="84"/>
      <c r="E54" s="84"/>
      <c r="F54" s="84"/>
      <c r="G54" s="84"/>
      <c r="H54" s="84"/>
      <c r="I54" s="84"/>
      <c r="J54" s="84"/>
      <c r="M54" s="92"/>
    </row>
    <row r="55" spans="1:13" x14ac:dyDescent="0.35">
      <c r="A55" s="91"/>
      <c r="D55" s="84"/>
      <c r="E55" s="84"/>
      <c r="F55" s="84"/>
      <c r="G55" s="84"/>
      <c r="H55" s="84"/>
      <c r="I55" s="84"/>
      <c r="J55" s="84"/>
      <c r="M55" s="92"/>
    </row>
    <row r="56" spans="1:13" x14ac:dyDescent="0.35">
      <c r="A56" s="101"/>
      <c r="B56" s="102"/>
      <c r="C56" s="102"/>
      <c r="D56" s="102"/>
      <c r="E56" s="102"/>
      <c r="F56" s="102"/>
      <c r="G56" s="102"/>
      <c r="H56" s="102"/>
      <c r="I56" s="102"/>
      <c r="J56" s="102"/>
      <c r="M56" s="92"/>
    </row>
    <row r="57" spans="1:13" x14ac:dyDescent="0.35">
      <c r="A57" s="101"/>
      <c r="B57" s="102"/>
      <c r="C57" s="102"/>
      <c r="D57" s="102"/>
      <c r="E57" s="102"/>
      <c r="F57" s="103"/>
      <c r="G57" s="103"/>
      <c r="H57" s="103"/>
      <c r="I57" s="103"/>
      <c r="J57" s="103"/>
      <c r="K57" s="85"/>
      <c r="L57" s="85"/>
      <c r="M57" s="16"/>
    </row>
    <row r="58" spans="1:13" ht="16" thickBot="1" x14ac:dyDescent="0.4">
      <c r="A58" s="104" t="str">
        <f>G17</f>
        <v xml:space="preserve">СТАРЧЕНКОВ С.А. (ВК, г. ОМСК) </v>
      </c>
      <c r="B58" s="105"/>
      <c r="C58" s="105"/>
      <c r="D58" s="105"/>
      <c r="E58" s="105" t="str">
        <f>G18</f>
        <v>СЛАБКОВСКАЯ В.Н. ( ВК, г. ОМСК)</v>
      </c>
      <c r="F58" s="105"/>
      <c r="G58" s="105"/>
      <c r="H58" s="93"/>
      <c r="I58" s="93"/>
      <c r="J58" s="105" t="str">
        <f>G19</f>
        <v>БЕЛОБОРОДОВА О.В. (ВК, г.МОСКВА)</v>
      </c>
      <c r="K58" s="105"/>
      <c r="L58" s="105"/>
      <c r="M58" s="106"/>
    </row>
    <row r="59" spans="1:13" ht="16" thickTop="1" x14ac:dyDescent="0.35">
      <c r="A59" s="94"/>
      <c r="B59" s="94"/>
      <c r="C59" s="94"/>
      <c r="D59" s="94"/>
      <c r="E59" s="94"/>
      <c r="F59" s="94"/>
      <c r="G59" s="94"/>
      <c r="H59" s="95"/>
      <c r="I59" s="95"/>
      <c r="J59" s="94"/>
      <c r="K59" s="94"/>
      <c r="L59" s="94"/>
      <c r="M59" s="94"/>
    </row>
    <row r="60" spans="1:13" ht="15.5" x14ac:dyDescent="0.35">
      <c r="A60" s="94"/>
      <c r="B60" s="94"/>
      <c r="C60" s="94"/>
      <c r="D60" s="94"/>
      <c r="E60" s="94"/>
      <c r="F60" s="94"/>
      <c r="G60" s="94"/>
      <c r="H60" s="95"/>
      <c r="I60" s="95"/>
      <c r="J60" s="94"/>
      <c r="K60" s="94"/>
      <c r="L60" s="94"/>
      <c r="M60" s="94"/>
    </row>
    <row r="61" spans="1:13" ht="15.5" x14ac:dyDescent="0.35">
      <c r="A61" s="94"/>
      <c r="B61" s="94"/>
      <c r="C61" s="94"/>
      <c r="D61" s="94"/>
      <c r="E61" s="94"/>
      <c r="F61" s="94"/>
      <c r="G61" s="94"/>
      <c r="H61" s="95"/>
      <c r="I61" s="95"/>
      <c r="J61" s="94"/>
      <c r="K61" s="94"/>
      <c r="L61" s="94"/>
      <c r="M61" s="94"/>
    </row>
    <row r="62" spans="1:13" ht="15.5" x14ac:dyDescent="0.35">
      <c r="A62" s="94"/>
      <c r="B62" s="94"/>
      <c r="C62" s="94"/>
      <c r="D62" s="94"/>
      <c r="E62" s="94"/>
      <c r="F62" s="94"/>
      <c r="G62" s="94"/>
      <c r="H62" s="95"/>
      <c r="I62" s="95"/>
      <c r="J62" s="94"/>
      <c r="K62" s="94"/>
      <c r="L62" s="94"/>
      <c r="M62" s="94"/>
    </row>
    <row r="63" spans="1:13" ht="15.5" x14ac:dyDescent="0.35">
      <c r="A63" s="94"/>
      <c r="B63" s="94"/>
      <c r="C63" s="94"/>
      <c r="D63" s="94"/>
      <c r="E63" s="94"/>
      <c r="F63" s="94"/>
      <c r="G63" s="94"/>
      <c r="H63" s="95"/>
      <c r="I63" s="95"/>
      <c r="J63" s="94"/>
      <c r="K63" s="94"/>
      <c r="L63" s="94"/>
      <c r="M63" s="94"/>
    </row>
    <row r="64" spans="1:13" ht="15.5" x14ac:dyDescent="0.35">
      <c r="A64" s="94"/>
      <c r="B64" s="94"/>
      <c r="C64" s="94"/>
      <c r="D64" s="94"/>
      <c r="E64" s="94"/>
      <c r="F64" s="94"/>
      <c r="G64" s="94"/>
      <c r="H64" s="95"/>
      <c r="I64" s="95"/>
      <c r="J64" s="94"/>
      <c r="K64" s="94"/>
      <c r="L64" s="94"/>
      <c r="M64" s="94"/>
    </row>
    <row r="65" spans="1:13" ht="15.5" x14ac:dyDescent="0.35">
      <c r="A65" s="94"/>
      <c r="B65" s="94"/>
      <c r="C65" s="94"/>
      <c r="D65" s="94"/>
      <c r="E65" s="94"/>
      <c r="F65" s="94"/>
      <c r="G65" s="94"/>
      <c r="H65" s="95"/>
      <c r="I65" s="95"/>
      <c r="J65" s="94"/>
      <c r="K65" s="94"/>
      <c r="L65" s="94"/>
      <c r="M65" s="94"/>
    </row>
    <row r="66" spans="1:13" ht="15.5" x14ac:dyDescent="0.35">
      <c r="A66" s="94"/>
      <c r="B66" s="94"/>
      <c r="C66" s="94"/>
      <c r="D66" s="94"/>
      <c r="E66" s="94"/>
      <c r="F66" s="94"/>
      <c r="G66" s="94"/>
      <c r="H66" s="95"/>
      <c r="I66" s="95"/>
      <c r="J66" s="94"/>
      <c r="K66" s="94"/>
      <c r="L66" s="94"/>
      <c r="M66" s="94"/>
    </row>
    <row r="67" spans="1:13" ht="15.5" x14ac:dyDescent="0.35">
      <c r="A67" s="94"/>
      <c r="B67" s="94"/>
      <c r="C67" s="94"/>
      <c r="D67" s="94"/>
      <c r="E67" s="94"/>
      <c r="F67" s="94"/>
      <c r="G67" s="94"/>
      <c r="H67" s="95"/>
      <c r="I67" s="95"/>
      <c r="J67" s="94"/>
      <c r="K67" s="94"/>
      <c r="L67" s="94"/>
      <c r="M67" s="94"/>
    </row>
    <row r="68" spans="1:13" ht="15.5" x14ac:dyDescent="0.35">
      <c r="A68" s="94"/>
      <c r="B68" s="94"/>
      <c r="C68" s="94"/>
      <c r="D68" s="94"/>
      <c r="E68" s="94"/>
      <c r="F68" s="94"/>
      <c r="G68" s="94"/>
      <c r="H68" s="95"/>
      <c r="I68" s="95"/>
      <c r="J68" s="94"/>
      <c r="K68" s="94"/>
      <c r="L68" s="94"/>
      <c r="M68" s="94"/>
    </row>
  </sheetData>
  <mergeCells count="40">
    <mergeCell ref="K14:M14"/>
    <mergeCell ref="A1:M1"/>
    <mergeCell ref="A2:M2"/>
    <mergeCell ref="A3:M3"/>
    <mergeCell ref="A4:M4"/>
    <mergeCell ref="A5:M5"/>
    <mergeCell ref="A6:M6"/>
    <mergeCell ref="A7:M7"/>
    <mergeCell ref="A9:M9"/>
    <mergeCell ref="A10:M10"/>
    <mergeCell ref="A11:M11"/>
    <mergeCell ref="K13:M13"/>
    <mergeCell ref="M21:M22"/>
    <mergeCell ref="A42:G42"/>
    <mergeCell ref="H42:M42"/>
    <mergeCell ref="A15:G15"/>
    <mergeCell ref="A21:A22"/>
    <mergeCell ref="B21:B22"/>
    <mergeCell ref="C21:C22"/>
    <mergeCell ref="D21:D22"/>
    <mergeCell ref="E21:E22"/>
    <mergeCell ref="F21:F22"/>
    <mergeCell ref="G21:G22"/>
    <mergeCell ref="A53:E53"/>
    <mergeCell ref="F53:J53"/>
    <mergeCell ref="I21:J22"/>
    <mergeCell ref="K21:K22"/>
    <mergeCell ref="L21:L22"/>
    <mergeCell ref="A43:F43"/>
    <mergeCell ref="G43:M43"/>
    <mergeCell ref="A52:D52"/>
    <mergeCell ref="E52:G52"/>
    <mergeCell ref="J52:M52"/>
    <mergeCell ref="A56:E56"/>
    <mergeCell ref="F56:J56"/>
    <mergeCell ref="A57:E57"/>
    <mergeCell ref="F57:J57"/>
    <mergeCell ref="A58:D58"/>
    <mergeCell ref="E58:G58"/>
    <mergeCell ref="J58:M58"/>
  </mergeCells>
  <pageMargins left="0.31496062992125984" right="0.31496062992125984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6A9C-E68F-4509-A212-2E2A09BDC6AE}">
  <sheetPr>
    <tabColor rgb="FF92D050"/>
  </sheetPr>
  <dimension ref="A1:R71"/>
  <sheetViews>
    <sheetView view="pageBreakPreview" zoomScale="60" zoomScaleNormal="100" workbookViewId="0">
      <selection activeCell="D16" sqref="D16"/>
    </sheetView>
  </sheetViews>
  <sheetFormatPr defaultColWidth="9.1796875" defaultRowHeight="13" x14ac:dyDescent="0.35"/>
  <cols>
    <col min="1" max="1" width="7" style="12" customWidth="1"/>
    <col min="2" max="2" width="7" style="84" customWidth="1"/>
    <col min="3" max="3" width="14.453125" style="84" customWidth="1"/>
    <col min="4" max="4" width="41" style="12" customWidth="1"/>
    <col min="5" max="5" width="12.26953125" style="12" customWidth="1"/>
    <col min="6" max="6" width="7.7265625" style="12" customWidth="1"/>
    <col min="7" max="7" width="26.54296875" style="12" customWidth="1"/>
    <col min="8" max="8" width="10.54296875" style="12" customWidth="1"/>
    <col min="9" max="9" width="8.1796875" style="12" customWidth="1"/>
    <col min="10" max="10" width="9.1796875" style="12" customWidth="1"/>
    <col min="11" max="11" width="8" style="12" customWidth="1"/>
    <col min="12" max="12" width="11.08984375" style="12" customWidth="1"/>
    <col min="13" max="13" width="12.81640625" style="12" customWidth="1"/>
    <col min="14" max="16384" width="9.1796875" style="12"/>
  </cols>
  <sheetData>
    <row r="1" spans="1:18" s="3" customFormat="1" ht="18.75" customHeight="1" x14ac:dyDescent="0.3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"/>
      <c r="O1" s="1"/>
      <c r="P1" s="1"/>
      <c r="Q1" s="1"/>
      <c r="R1" s="2"/>
    </row>
    <row r="2" spans="1:18" s="3" customFormat="1" ht="18.75" customHeight="1" x14ac:dyDescent="0.3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  <c r="R2" s="2"/>
    </row>
    <row r="3" spans="1:18" s="3" customFormat="1" ht="18.75" customHeight="1" x14ac:dyDescent="0.35">
      <c r="A3" s="146" t="s">
        <v>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"/>
      <c r="O3" s="1"/>
      <c r="P3" s="1"/>
      <c r="Q3" s="1"/>
      <c r="R3" s="2"/>
    </row>
    <row r="4" spans="1:18" s="3" customFormat="1" ht="18.75" customHeight="1" x14ac:dyDescent="0.35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4"/>
      <c r="O4" s="4"/>
      <c r="P4" s="4"/>
      <c r="Q4" s="4"/>
      <c r="R4" s="5"/>
    </row>
    <row r="5" spans="1:18" s="3" customFormat="1" ht="18.5" x14ac:dyDescent="0.45">
      <c r="A5" s="148" t="s">
        <v>4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6"/>
      <c r="O5" s="6"/>
      <c r="P5" s="6"/>
      <c r="Q5" s="6"/>
      <c r="R5" s="7"/>
    </row>
    <row r="6" spans="1:18" s="3" customFormat="1" ht="21" x14ac:dyDescent="0.5">
      <c r="A6" s="149" t="s">
        <v>5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8"/>
      <c r="O6" s="8"/>
      <c r="P6" s="8"/>
      <c r="Q6" s="8"/>
      <c r="R6" s="8"/>
    </row>
    <row r="7" spans="1:18" s="11" customFormat="1" ht="21.5" thickBot="1" x14ac:dyDescent="0.55000000000000004">
      <c r="A7" s="135" t="s">
        <v>6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9"/>
      <c r="O7" s="9"/>
      <c r="P7" s="9"/>
      <c r="Q7" s="9"/>
      <c r="R7" s="10"/>
    </row>
    <row r="8" spans="1:18" s="153" customFormat="1" ht="22" hidden="1" thickTop="1" thickBot="1" x14ac:dyDescent="0.55000000000000004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  <c r="O8" s="151"/>
      <c r="P8" s="151"/>
      <c r="Q8" s="151"/>
      <c r="R8" s="152"/>
    </row>
    <row r="9" spans="1:18" ht="20.25" customHeight="1" thickTop="1" x14ac:dyDescent="0.35">
      <c r="A9" s="136" t="s">
        <v>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</row>
    <row r="10" spans="1:18" ht="18" customHeight="1" x14ac:dyDescent="0.35">
      <c r="A10" s="139" t="s">
        <v>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1"/>
    </row>
    <row r="11" spans="1:18" ht="19.5" customHeight="1" x14ac:dyDescent="0.35">
      <c r="A11" s="139" t="s">
        <v>63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</row>
    <row r="12" spans="1:18" ht="15.75" customHeight="1" x14ac:dyDescent="0.3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8" ht="14.5" x14ac:dyDescent="0.3">
      <c r="A13" s="17" t="s">
        <v>10</v>
      </c>
      <c r="B13" s="18"/>
      <c r="C13" s="18"/>
      <c r="D13" s="19"/>
      <c r="E13" s="20"/>
      <c r="F13" s="20"/>
      <c r="G13" s="21" t="s">
        <v>64</v>
      </c>
      <c r="H13" s="20"/>
      <c r="I13" s="22"/>
      <c r="J13" s="22"/>
      <c r="K13" s="142" t="s">
        <v>12</v>
      </c>
      <c r="L13" s="142"/>
      <c r="M13" s="143"/>
    </row>
    <row r="14" spans="1:18" ht="14.5" x14ac:dyDescent="0.35">
      <c r="A14" s="23" t="s">
        <v>13</v>
      </c>
      <c r="B14" s="24"/>
      <c r="C14" s="24"/>
      <c r="D14" s="25"/>
      <c r="E14" s="25"/>
      <c r="F14" s="25"/>
      <c r="G14" s="26" t="s">
        <v>65</v>
      </c>
      <c r="H14" s="25"/>
      <c r="I14" s="27"/>
      <c r="J14" s="27"/>
      <c r="K14" s="144" t="s">
        <v>15</v>
      </c>
      <c r="L14" s="144"/>
      <c r="M14" s="145"/>
    </row>
    <row r="15" spans="1:18" ht="14.5" x14ac:dyDescent="0.35">
      <c r="A15" s="129" t="s">
        <v>16</v>
      </c>
      <c r="B15" s="130"/>
      <c r="C15" s="130"/>
      <c r="D15" s="130"/>
      <c r="E15" s="130"/>
      <c r="F15" s="130"/>
      <c r="G15" s="131"/>
      <c r="H15" s="28" t="s">
        <v>17</v>
      </c>
      <c r="I15" s="29"/>
      <c r="J15" s="29"/>
      <c r="K15" s="29"/>
      <c r="L15" s="29"/>
      <c r="M15" s="30"/>
    </row>
    <row r="16" spans="1:18" ht="14.5" x14ac:dyDescent="0.35">
      <c r="A16" s="31" t="s">
        <v>18</v>
      </c>
      <c r="B16" s="32"/>
      <c r="C16" s="32"/>
      <c r="D16" s="33"/>
      <c r="E16" s="34"/>
      <c r="F16" s="33"/>
      <c r="G16" s="35"/>
      <c r="H16" s="36" t="s">
        <v>19</v>
      </c>
      <c r="I16" s="37"/>
      <c r="J16" s="37"/>
      <c r="K16" s="37"/>
      <c r="L16" s="38"/>
      <c r="M16" s="39" t="s">
        <v>20</v>
      </c>
    </row>
    <row r="17" spans="1:13" ht="14.5" x14ac:dyDescent="0.35">
      <c r="A17" s="31" t="s">
        <v>21</v>
      </c>
      <c r="B17" s="32"/>
      <c r="C17" s="32"/>
      <c r="D17" s="37"/>
      <c r="E17" s="34"/>
      <c r="F17" s="33"/>
      <c r="G17" s="35" t="s">
        <v>22</v>
      </c>
      <c r="H17" s="36" t="s">
        <v>23</v>
      </c>
      <c r="I17" s="37"/>
      <c r="J17" s="37"/>
      <c r="K17" s="37"/>
      <c r="L17" s="38"/>
      <c r="M17" s="39" t="s">
        <v>24</v>
      </c>
    </row>
    <row r="18" spans="1:13" ht="14.5" x14ac:dyDescent="0.35">
      <c r="A18" s="31" t="s">
        <v>25</v>
      </c>
      <c r="B18" s="32"/>
      <c r="C18" s="32"/>
      <c r="D18" s="37"/>
      <c r="E18" s="34"/>
      <c r="F18" s="33"/>
      <c r="G18" s="40" t="s">
        <v>26</v>
      </c>
      <c r="H18" s="41" t="s">
        <v>27</v>
      </c>
      <c r="I18" s="37"/>
      <c r="J18" s="37"/>
      <c r="K18" s="37"/>
      <c r="L18" s="38"/>
      <c r="M18" s="42" t="s">
        <v>28</v>
      </c>
    </row>
    <row r="19" spans="1:13" ht="15" thickBot="1" x14ac:dyDescent="0.4">
      <c r="A19" s="31" t="s">
        <v>29</v>
      </c>
      <c r="B19" s="43"/>
      <c r="C19" s="43"/>
      <c r="D19" s="44"/>
      <c r="E19" s="44"/>
      <c r="F19" s="44"/>
      <c r="G19" s="35" t="s">
        <v>30</v>
      </c>
      <c r="H19" s="41" t="s">
        <v>31</v>
      </c>
      <c r="I19" s="37"/>
      <c r="J19" s="37"/>
      <c r="K19" s="37"/>
      <c r="L19" s="38"/>
      <c r="M19" s="42"/>
    </row>
    <row r="20" spans="1:13" ht="14" thickTop="1" thickBot="1" x14ac:dyDescent="0.4">
      <c r="A20" s="45"/>
      <c r="B20" s="46"/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8"/>
    </row>
    <row r="21" spans="1:13" s="50" customFormat="1" ht="19.5" customHeight="1" thickTop="1" x14ac:dyDescent="0.35">
      <c r="A21" s="132" t="s">
        <v>32</v>
      </c>
      <c r="B21" s="118" t="s">
        <v>33</v>
      </c>
      <c r="C21" s="118" t="s">
        <v>34</v>
      </c>
      <c r="D21" s="118" t="s">
        <v>35</v>
      </c>
      <c r="E21" s="118" t="s">
        <v>36</v>
      </c>
      <c r="F21" s="118" t="s">
        <v>37</v>
      </c>
      <c r="G21" s="118" t="s">
        <v>38</v>
      </c>
      <c r="H21" s="49" t="s">
        <v>39</v>
      </c>
      <c r="I21" s="114" t="s">
        <v>40</v>
      </c>
      <c r="J21" s="115"/>
      <c r="K21" s="118" t="s">
        <v>41</v>
      </c>
      <c r="L21" s="120" t="s">
        <v>42</v>
      </c>
      <c r="M21" s="122" t="s">
        <v>43</v>
      </c>
    </row>
    <row r="22" spans="1:13" s="50" customFormat="1" ht="19.5" customHeight="1" thickBot="1" x14ac:dyDescent="0.4">
      <c r="A22" s="133"/>
      <c r="B22" s="119"/>
      <c r="C22" s="134"/>
      <c r="D22" s="134"/>
      <c r="E22" s="134"/>
      <c r="F22" s="134"/>
      <c r="G22" s="134"/>
      <c r="H22" s="51" t="s">
        <v>44</v>
      </c>
      <c r="I22" s="116"/>
      <c r="J22" s="117"/>
      <c r="K22" s="119"/>
      <c r="L22" s="121"/>
      <c r="M22" s="123"/>
    </row>
    <row r="23" spans="1:13" s="62" customFormat="1" ht="20.149999999999999" customHeight="1" thickTop="1" x14ac:dyDescent="0.35">
      <c r="A23" s="52">
        <v>1</v>
      </c>
      <c r="B23" s="53">
        <v>65</v>
      </c>
      <c r="C23" s="54" t="str">
        <f>VLOOKUP(B23,[2]Список!$A$2:$F$455,2,0)</f>
        <v>101 424 244 74</v>
      </c>
      <c r="D23" s="54" t="str">
        <f>VLOOKUP(B23,[2]Список!$A$2:$F$455,3,0)</f>
        <v>РАЕВ Фома Константинович</v>
      </c>
      <c r="E23" s="55">
        <f>VLOOKUP(B23,[2]Список!$A$2:$F$455,4,0)</f>
        <v>40048</v>
      </c>
      <c r="F23" s="54" t="str">
        <f>VLOOKUP(B23,[2]Список!$A$2:$F$455,5,0)</f>
        <v>КМС</v>
      </c>
      <c r="G23" s="56" t="str">
        <f>VLOOKUP(B23,[2]Список!$A$2:$F$455,6,0)</f>
        <v>Санкт-Петербург</v>
      </c>
      <c r="H23" s="57">
        <v>5.5519999999999996</v>
      </c>
      <c r="I23" s="58">
        <v>11.183999999999999</v>
      </c>
      <c r="J23" s="59">
        <f t="shared" ref="J23:J50" si="0">I23-H23</f>
        <v>5.6319999999999997</v>
      </c>
      <c r="K23" s="96">
        <f t="shared" ref="K23:K50" si="1">0.2/(I23/3600)</f>
        <v>64.377682403433482</v>
      </c>
      <c r="L23" s="53"/>
      <c r="M23" s="61"/>
    </row>
    <row r="24" spans="1:13" s="62" customFormat="1" ht="20.149999999999999" customHeight="1" x14ac:dyDescent="0.35">
      <c r="A24" s="63">
        <v>2</v>
      </c>
      <c r="B24" s="64">
        <v>79</v>
      </c>
      <c r="C24" s="65" t="str">
        <f>VLOOKUP(B24,[2]Список!$A$2:$F$455,2,0)</f>
        <v>101 419 931 29</v>
      </c>
      <c r="D24" s="65" t="str">
        <f>VLOOKUP(B24,[2]Список!$A$2:$F$455,3,0)</f>
        <v>ГОНЧАР Константин Александрович</v>
      </c>
      <c r="E24" s="66">
        <f>VLOOKUP(B24,[2]Список!$A$2:$F$455,4,0)</f>
        <v>40083</v>
      </c>
      <c r="F24" s="65" t="str">
        <f>VLOOKUP(B24,[2]Список!$A$2:$F$455,5,0)</f>
        <v>КМС</v>
      </c>
      <c r="G24" s="67" t="str">
        <f>VLOOKUP(B24,[2]Список!$A$2:$F$455,6,0)</f>
        <v>Тульская область</v>
      </c>
      <c r="H24" s="68">
        <v>5.56</v>
      </c>
      <c r="I24" s="69">
        <v>11.250999999999999</v>
      </c>
      <c r="J24" s="70">
        <f t="shared" si="0"/>
        <v>5.6909999999999998</v>
      </c>
      <c r="K24" s="97">
        <f t="shared" si="1"/>
        <v>63.994311616745186</v>
      </c>
      <c r="L24" s="64"/>
      <c r="M24" s="71"/>
    </row>
    <row r="25" spans="1:13" s="62" customFormat="1" ht="20.149999999999999" customHeight="1" x14ac:dyDescent="0.35">
      <c r="A25" s="63">
        <v>3</v>
      </c>
      <c r="B25" s="64">
        <v>61</v>
      </c>
      <c r="C25" s="65" t="str">
        <f>VLOOKUP(B25,[2]Список!$A$2:$F$455,2,0)</f>
        <v>101 379 823 79</v>
      </c>
      <c r="D25" s="65" t="str">
        <f>VLOOKUP(B25,[2]Список!$A$2:$F$455,3,0)</f>
        <v>ГУСЕЙНОВ Тимур Русланович</v>
      </c>
      <c r="E25" s="66">
        <f>VLOOKUP(B25,[2]Список!$A$2:$F$455,4,0)</f>
        <v>40208</v>
      </c>
      <c r="F25" s="65" t="str">
        <f>VLOOKUP(B25,[2]Список!$A$2:$F$455,5,0)</f>
        <v>КМС</v>
      </c>
      <c r="G25" s="67" t="str">
        <f>VLOOKUP(B25,[2]Список!$A$2:$F$455,6,0)</f>
        <v>Санкт-Петербург</v>
      </c>
      <c r="H25" s="68">
        <v>5.6639999999999997</v>
      </c>
      <c r="I25" s="69">
        <v>11.394</v>
      </c>
      <c r="J25" s="70">
        <f t="shared" si="0"/>
        <v>5.73</v>
      </c>
      <c r="K25" s="97">
        <f t="shared" si="1"/>
        <v>63.191153238546612</v>
      </c>
      <c r="L25" s="64"/>
      <c r="M25" s="71"/>
    </row>
    <row r="26" spans="1:13" s="62" customFormat="1" ht="20.149999999999999" customHeight="1" x14ac:dyDescent="0.35">
      <c r="A26" s="63">
        <v>4</v>
      </c>
      <c r="B26" s="64">
        <v>82</v>
      </c>
      <c r="C26" s="65" t="str">
        <f>VLOOKUP(B26,[2]Список!$A$2:$F$455,2,0)</f>
        <v>101 535 487 58</v>
      </c>
      <c r="D26" s="65" t="str">
        <f>VLOOKUP(B26,[2]Список!$A$2:$F$455,3,0)</f>
        <v>СУХОВ Андрей Максимович</v>
      </c>
      <c r="E26" s="66">
        <f>VLOOKUP(B26,[2]Список!$A$2:$F$455,4,0)</f>
        <v>40110</v>
      </c>
      <c r="F26" s="65" t="str">
        <f>VLOOKUP(B26,[2]Список!$A$2:$F$455,5,0)</f>
        <v>1 СР</v>
      </c>
      <c r="G26" s="67" t="str">
        <f>VLOOKUP(B26,[2]Список!$A$2:$F$455,6,0)</f>
        <v>Тульская область</v>
      </c>
      <c r="H26" s="68">
        <v>5.7320000000000002</v>
      </c>
      <c r="I26" s="69">
        <v>11.558999999999999</v>
      </c>
      <c r="J26" s="70">
        <f t="shared" si="0"/>
        <v>5.8269999999999991</v>
      </c>
      <c r="K26" s="97">
        <f t="shared" si="1"/>
        <v>62.289125356864787</v>
      </c>
      <c r="L26" s="64"/>
      <c r="M26" s="71"/>
    </row>
    <row r="27" spans="1:13" s="62" customFormat="1" ht="20.149999999999999" customHeight="1" x14ac:dyDescent="0.35">
      <c r="A27" s="63">
        <v>5</v>
      </c>
      <c r="B27" s="64">
        <v>80</v>
      </c>
      <c r="C27" s="65" t="str">
        <f>VLOOKUP(B27,[2]Список!$A$2:$F$455,2,0)</f>
        <v>101 110 582 13</v>
      </c>
      <c r="D27" s="65" t="str">
        <f>VLOOKUP(B27,[2]Список!$A$2:$F$455,3,0)</f>
        <v>КОЗЛОВ Матвей Олегович</v>
      </c>
      <c r="E27" s="66">
        <f>VLOOKUP(B27,[2]Список!$A$2:$F$455,4,0)</f>
        <v>40096</v>
      </c>
      <c r="F27" s="65" t="str">
        <f>VLOOKUP(B27,[2]Список!$A$2:$F$455,5,0)</f>
        <v>1 СР</v>
      </c>
      <c r="G27" s="67" t="str">
        <f>VLOOKUP(B27,[2]Список!$A$2:$F$455,6,0)</f>
        <v>Тульская область</v>
      </c>
      <c r="H27" s="68">
        <v>5.69</v>
      </c>
      <c r="I27" s="69">
        <v>11.563000000000001</v>
      </c>
      <c r="J27" s="70">
        <f t="shared" si="0"/>
        <v>5.8730000000000002</v>
      </c>
      <c r="K27" s="97">
        <f t="shared" si="1"/>
        <v>62.26757761826515</v>
      </c>
      <c r="L27" s="64"/>
      <c r="M27" s="71"/>
    </row>
    <row r="28" spans="1:13" s="62" customFormat="1" ht="20.149999999999999" customHeight="1" x14ac:dyDescent="0.35">
      <c r="A28" s="63">
        <v>6</v>
      </c>
      <c r="B28" s="64">
        <v>86</v>
      </c>
      <c r="C28" s="65" t="str">
        <f>VLOOKUP(B28,[2]Список!$A$2:$F$455,2,0)</f>
        <v>101 643 316 23</v>
      </c>
      <c r="D28" s="65" t="str">
        <f>VLOOKUP(B28,[2]Список!$A$2:$F$455,3,0)</f>
        <v>БОРДОНОС Ярослав Дмитриевич</v>
      </c>
      <c r="E28" s="66">
        <f>VLOOKUP(B28,[2]Список!$A$2:$F$455,4,0)</f>
        <v>40427</v>
      </c>
      <c r="F28" s="65" t="str">
        <f>VLOOKUP(B28,[2]Список!$A$2:$F$455,5,0)</f>
        <v>1 СР</v>
      </c>
      <c r="G28" s="67" t="str">
        <f>VLOOKUP(B28,[2]Список!$A$2:$F$455,6,0)</f>
        <v>Тульская область</v>
      </c>
      <c r="H28" s="68">
        <v>5.6909999999999998</v>
      </c>
      <c r="I28" s="69">
        <v>11.577</v>
      </c>
      <c r="J28" s="70">
        <f t="shared" si="0"/>
        <v>5.8860000000000001</v>
      </c>
      <c r="K28" s="97">
        <f t="shared" si="1"/>
        <v>62.192277792174146</v>
      </c>
      <c r="L28" s="64"/>
      <c r="M28" s="71"/>
    </row>
    <row r="29" spans="1:13" s="62" customFormat="1" ht="20.149999999999999" customHeight="1" x14ac:dyDescent="0.35">
      <c r="A29" s="63">
        <v>7</v>
      </c>
      <c r="B29" s="64">
        <v>68</v>
      </c>
      <c r="C29" s="65" t="str">
        <f>VLOOKUP(B29,[2]Список!$A$2:$F$455,2,0)</f>
        <v>101 553 234 54</v>
      </c>
      <c r="D29" s="65" t="str">
        <f>VLOOKUP(B29,[2]Список!$A$2:$F$455,3,0)</f>
        <v>ДВОЙНИКОВ Вадим Денисович</v>
      </c>
      <c r="E29" s="66">
        <f>VLOOKUP(B29,[2]Список!$A$2:$F$455,4,0)</f>
        <v>40252</v>
      </c>
      <c r="F29" s="65" t="str">
        <f>VLOOKUP(B29,[2]Список!$A$2:$F$455,5,0)</f>
        <v>1 СР</v>
      </c>
      <c r="G29" s="67" t="str">
        <f>VLOOKUP(B29,[2]Список!$A$2:$F$455,6,0)</f>
        <v>Санкт-Петербург</v>
      </c>
      <c r="H29" s="68">
        <v>5.7460000000000004</v>
      </c>
      <c r="I29" s="69">
        <v>11.582000000000001</v>
      </c>
      <c r="J29" s="70">
        <f t="shared" si="0"/>
        <v>5.8360000000000003</v>
      </c>
      <c r="K29" s="97">
        <f t="shared" si="1"/>
        <v>62.165429114142633</v>
      </c>
      <c r="L29" s="64"/>
      <c r="M29" s="71"/>
    </row>
    <row r="30" spans="1:13" s="100" customFormat="1" ht="20.149999999999999" customHeight="1" x14ac:dyDescent="0.35">
      <c r="A30" s="63">
        <v>8</v>
      </c>
      <c r="B30" s="64">
        <v>7</v>
      </c>
      <c r="C30" s="65" t="str">
        <f>VLOOKUP(B30,[2]Список!$A$2:$F$455,2,0)</f>
        <v>101 423 350 53</v>
      </c>
      <c r="D30" s="65" t="str">
        <f>VLOOKUP(B30,[2]Список!$A$2:$F$455,3,0)</f>
        <v>ГРЯЗНОВ Александр Максимович</v>
      </c>
      <c r="E30" s="66">
        <f>VLOOKUP(B30,[2]Список!$A$2:$F$455,4,0)</f>
        <v>40353</v>
      </c>
      <c r="F30" s="65" t="str">
        <f>VLOOKUP(B30,[2]Список!$A$2:$F$455,5,0)</f>
        <v>1 СР</v>
      </c>
      <c r="G30" s="67" t="str">
        <f>VLOOKUP(B30,[2]Список!$A$2:$F$455,6,0)</f>
        <v>Москва</v>
      </c>
      <c r="H30" s="68">
        <v>5.6859999999999999</v>
      </c>
      <c r="I30" s="69">
        <v>11.629</v>
      </c>
      <c r="J30" s="70">
        <f t="shared" si="0"/>
        <v>5.9429999999999996</v>
      </c>
      <c r="K30" s="97">
        <f t="shared" si="1"/>
        <v>61.914180067073701</v>
      </c>
      <c r="L30" s="98"/>
      <c r="M30" s="99"/>
    </row>
    <row r="31" spans="1:13" s="62" customFormat="1" ht="20.149999999999999" customHeight="1" x14ac:dyDescent="0.35">
      <c r="A31" s="63">
        <v>9</v>
      </c>
      <c r="B31" s="64">
        <v>51</v>
      </c>
      <c r="C31" s="65" t="str">
        <f>VLOOKUP(B31,[2]Список!$A$2:$F$455,2,0)</f>
        <v>101 441 405 66</v>
      </c>
      <c r="D31" s="65" t="str">
        <f>VLOOKUP(B31,[2]Список!$A$2:$F$455,3,0)</f>
        <v>ЕСИН Дмитрий Алексеевич</v>
      </c>
      <c r="E31" s="66">
        <f>VLOOKUP(B31,[2]Список!$A$2:$F$455,4,0)</f>
        <v>40570</v>
      </c>
      <c r="F31" s="65" t="str">
        <f>VLOOKUP(B31,[2]Список!$A$2:$F$455,5,0)</f>
        <v>2 СР</v>
      </c>
      <c r="G31" s="67" t="str">
        <f>VLOOKUP(B31,[2]Список!$A$2:$F$455,6,0)</f>
        <v>Пензенская область</v>
      </c>
      <c r="H31" s="68">
        <v>5.7359999999999998</v>
      </c>
      <c r="I31" s="69">
        <v>11.645</v>
      </c>
      <c r="J31" s="70">
        <f t="shared" si="0"/>
        <v>5.9089999999999998</v>
      </c>
      <c r="K31" s="97">
        <f t="shared" si="1"/>
        <v>61.829111206526413</v>
      </c>
      <c r="L31" s="64"/>
      <c r="M31" s="71"/>
    </row>
    <row r="32" spans="1:13" s="62" customFormat="1" ht="20.149999999999999" customHeight="1" x14ac:dyDescent="0.35">
      <c r="A32" s="63">
        <v>10</v>
      </c>
      <c r="B32" s="64">
        <v>16</v>
      </c>
      <c r="C32" s="65" t="str">
        <f>VLOOKUP(B32,[2]Список!$A$2:$F$455,2,0)</f>
        <v>101 301 124 47</v>
      </c>
      <c r="D32" s="65" t="str">
        <f>VLOOKUP(B32,[2]Список!$A$2:$F$455,3,0)</f>
        <v>КУРТАКОВ Владимир Алексеевич</v>
      </c>
      <c r="E32" s="66">
        <f>VLOOKUP(B32,[2]Список!$A$2:$F$455,4,0)</f>
        <v>40267</v>
      </c>
      <c r="F32" s="65" t="str">
        <f>VLOOKUP(B32,[2]Список!$A$2:$F$455,5,0)</f>
        <v>1 СР</v>
      </c>
      <c r="G32" s="67" t="str">
        <f>VLOOKUP(B32,[2]Список!$A$2:$F$455,6,0)</f>
        <v>Москва</v>
      </c>
      <c r="H32" s="68">
        <v>5.7190000000000003</v>
      </c>
      <c r="I32" s="69">
        <v>11.656000000000001</v>
      </c>
      <c r="J32" s="70">
        <f t="shared" si="0"/>
        <v>5.9370000000000003</v>
      </c>
      <c r="K32" s="97">
        <f t="shared" si="1"/>
        <v>61.770761839396023</v>
      </c>
      <c r="L32" s="64"/>
      <c r="M32" s="71"/>
    </row>
    <row r="33" spans="1:13" s="62" customFormat="1" ht="20.149999999999999" customHeight="1" x14ac:dyDescent="0.35">
      <c r="A33" s="63">
        <v>11</v>
      </c>
      <c r="B33" s="64">
        <v>88</v>
      </c>
      <c r="C33" s="65" t="str">
        <f>VLOOKUP(B33,[2]Список!$A$2:$F$455,2,0)</f>
        <v>101 425 309 72</v>
      </c>
      <c r="D33" s="65" t="str">
        <f>VLOOKUP(B33,[2]Список!$A$2:$F$455,3,0)</f>
        <v>ЛЕВИН Глеб Григорьевич</v>
      </c>
      <c r="E33" s="66">
        <f>VLOOKUP(B33,[2]Список!$A$2:$F$455,4,0)</f>
        <v>40330</v>
      </c>
      <c r="F33" s="65" t="str">
        <f>VLOOKUP(B33,[2]Список!$A$2:$F$455,5,0)</f>
        <v>2 СР</v>
      </c>
      <c r="G33" s="67" t="str">
        <f>VLOOKUP(B33,[2]Список!$A$2:$F$455,6,0)</f>
        <v>Тульская область</v>
      </c>
      <c r="H33" s="68">
        <v>5.7329999999999997</v>
      </c>
      <c r="I33" s="69">
        <v>11.731999999999999</v>
      </c>
      <c r="J33" s="70">
        <f t="shared" si="0"/>
        <v>5.9989999999999997</v>
      </c>
      <c r="K33" s="97">
        <f t="shared" si="1"/>
        <v>61.370610296624619</v>
      </c>
      <c r="L33" s="64"/>
      <c r="M33" s="71"/>
    </row>
    <row r="34" spans="1:13" s="62" customFormat="1" ht="20.149999999999999" customHeight="1" x14ac:dyDescent="0.35">
      <c r="A34" s="63">
        <v>12</v>
      </c>
      <c r="B34" s="64">
        <v>19</v>
      </c>
      <c r="C34" s="65" t="str">
        <f>VLOOKUP(B34,[2]Список!$A$2:$F$455,2,0)</f>
        <v>101 424 052 76</v>
      </c>
      <c r="D34" s="65" t="str">
        <f>VLOOKUP(B34,[2]Список!$A$2:$F$455,3,0)</f>
        <v>ГОРБЫЛЕВ Егор Андреевич</v>
      </c>
      <c r="E34" s="66">
        <f>VLOOKUP(B34,[2]Список!$A$2:$F$455,4,0)</f>
        <v>40297</v>
      </c>
      <c r="F34" s="65" t="str">
        <f>VLOOKUP(B34,[2]Список!$A$2:$F$455,5,0)</f>
        <v>1 СР</v>
      </c>
      <c r="G34" s="67" t="str">
        <f>VLOOKUP(B34,[2]Список!$A$2:$F$455,6,0)</f>
        <v>Москва</v>
      </c>
      <c r="H34" s="68">
        <v>5.7939999999999996</v>
      </c>
      <c r="I34" s="69">
        <v>11.891</v>
      </c>
      <c r="J34" s="70">
        <f t="shared" si="0"/>
        <v>6.0970000000000004</v>
      </c>
      <c r="K34" s="97">
        <f t="shared" si="1"/>
        <v>60.549995795139182</v>
      </c>
      <c r="L34" s="64"/>
      <c r="M34" s="71"/>
    </row>
    <row r="35" spans="1:13" s="62" customFormat="1" ht="20.149999999999999" customHeight="1" x14ac:dyDescent="0.35">
      <c r="A35" s="63">
        <v>13</v>
      </c>
      <c r="B35" s="64">
        <v>62</v>
      </c>
      <c r="C35" s="65" t="str">
        <f>VLOOKUP(B35,[2]Список!$A$2:$F$455,2,0)</f>
        <v>101 553 245 65</v>
      </c>
      <c r="D35" s="65" t="str">
        <f>VLOOKUP(B35,[2]Список!$A$2:$F$455,3,0)</f>
        <v>ПУХОВ Иван Александрович</v>
      </c>
      <c r="E35" s="66">
        <f>VLOOKUP(B35,[2]Список!$A$2:$F$455,4,0)</f>
        <v>40206</v>
      </c>
      <c r="F35" s="65" t="str">
        <f>VLOOKUP(B35,[2]Список!$A$2:$F$455,5,0)</f>
        <v>1 СР</v>
      </c>
      <c r="G35" s="67" t="str">
        <f>VLOOKUP(B35,[2]Список!$A$2:$F$455,6,0)</f>
        <v>Санкт-Петербург</v>
      </c>
      <c r="H35" s="68">
        <v>5.859</v>
      </c>
      <c r="I35" s="69">
        <v>11.896000000000001</v>
      </c>
      <c r="J35" s="70">
        <f t="shared" si="0"/>
        <v>6.0370000000000008</v>
      </c>
      <c r="K35" s="97">
        <f t="shared" si="1"/>
        <v>60.524546065904509</v>
      </c>
      <c r="L35" s="64"/>
      <c r="M35" s="71"/>
    </row>
    <row r="36" spans="1:13" s="62" customFormat="1" ht="20.149999999999999" customHeight="1" x14ac:dyDescent="0.35">
      <c r="A36" s="63">
        <v>14</v>
      </c>
      <c r="B36" s="64">
        <v>66</v>
      </c>
      <c r="C36" s="65" t="str">
        <f>VLOOKUP(B36,[2]Список!$A$2:$F$455,2,0)</f>
        <v>101 273 155 14</v>
      </c>
      <c r="D36" s="65" t="str">
        <f>VLOOKUP(B36,[2]Список!$A$2:$F$455,3,0)</f>
        <v>ШЕКЕЛАШВИЛИ Александр Темурович</v>
      </c>
      <c r="E36" s="66">
        <f>VLOOKUP(B36,[2]Список!$A$2:$F$455,4,0)</f>
        <v>39949</v>
      </c>
      <c r="F36" s="65" t="str">
        <f>VLOOKUP(B36,[2]Список!$A$2:$F$455,5,0)</f>
        <v>1 СР</v>
      </c>
      <c r="G36" s="67" t="str">
        <f>VLOOKUP(B36,[2]Список!$A$2:$F$455,6,0)</f>
        <v>Санкт-Петербург</v>
      </c>
      <c r="H36" s="68">
        <v>5.875</v>
      </c>
      <c r="I36" s="69">
        <v>11.928000000000001</v>
      </c>
      <c r="J36" s="70">
        <f t="shared" si="0"/>
        <v>6.0530000000000008</v>
      </c>
      <c r="K36" s="97">
        <f t="shared" si="1"/>
        <v>60.362173038229379</v>
      </c>
      <c r="L36" s="64"/>
      <c r="M36" s="71"/>
    </row>
    <row r="37" spans="1:13" s="62" customFormat="1" ht="20.149999999999999" customHeight="1" x14ac:dyDescent="0.35">
      <c r="A37" s="63">
        <v>15</v>
      </c>
      <c r="B37" s="64">
        <v>25</v>
      </c>
      <c r="C37" s="65" t="str">
        <f>VLOOKUP(B37,[2]Список!$A$2:$F$455,2,0)</f>
        <v>101 387 590 86</v>
      </c>
      <c r="D37" s="65" t="str">
        <f>VLOOKUP(B37,[2]Список!$A$2:$F$455,3,0)</f>
        <v>СУШКО Илья Владимирович</v>
      </c>
      <c r="E37" s="66">
        <f>VLOOKUP(B37,[2]Список!$A$2:$F$455,4,0)</f>
        <v>39814</v>
      </c>
      <c r="F37" s="65" t="str">
        <f>VLOOKUP(B37,[2]Список!$A$2:$F$455,5,0)</f>
        <v>КМС</v>
      </c>
      <c r="G37" s="67" t="str">
        <f>VLOOKUP(B37,[2]Список!$A$2:$F$455,6,0)</f>
        <v>Москва</v>
      </c>
      <c r="H37" s="68">
        <v>5.9770000000000003</v>
      </c>
      <c r="I37" s="69">
        <v>11.933</v>
      </c>
      <c r="J37" s="70">
        <f t="shared" si="0"/>
        <v>5.9559999999999995</v>
      </c>
      <c r="K37" s="97">
        <f t="shared" si="1"/>
        <v>60.336880918461411</v>
      </c>
      <c r="L37" s="64"/>
      <c r="M37" s="71"/>
    </row>
    <row r="38" spans="1:13" s="62" customFormat="1" ht="20.149999999999999" customHeight="1" x14ac:dyDescent="0.35">
      <c r="A38" s="63">
        <v>16</v>
      </c>
      <c r="B38" s="64">
        <v>18</v>
      </c>
      <c r="C38" s="65" t="str">
        <f>VLOOKUP(B38,[2]Список!$A$2:$F$455,2,0)</f>
        <v>101 500 482 70</v>
      </c>
      <c r="D38" s="65" t="str">
        <f>VLOOKUP(B38,[2]Список!$A$2:$F$455,3,0)</f>
        <v>БЕРЕСТ Сергей Николаевич</v>
      </c>
      <c r="E38" s="66">
        <f>VLOOKUP(B38,[2]Список!$A$2:$F$455,4,0)</f>
        <v>40176</v>
      </c>
      <c r="F38" s="65" t="str">
        <f>VLOOKUP(B38,[2]Список!$A$2:$F$455,5,0)</f>
        <v>2 СР</v>
      </c>
      <c r="G38" s="67" t="str">
        <f>VLOOKUP(B38,[2]Список!$A$2:$F$455,6,0)</f>
        <v>Москва</v>
      </c>
      <c r="H38" s="68">
        <v>5.9820000000000002</v>
      </c>
      <c r="I38" s="69">
        <v>12.129</v>
      </c>
      <c r="J38" s="70">
        <f t="shared" si="0"/>
        <v>6.1469999999999994</v>
      </c>
      <c r="K38" s="97">
        <f t="shared" si="1"/>
        <v>59.361860004946827</v>
      </c>
      <c r="L38" s="64"/>
      <c r="M38" s="71"/>
    </row>
    <row r="39" spans="1:13" s="62" customFormat="1" ht="20.149999999999999" customHeight="1" x14ac:dyDescent="0.35">
      <c r="A39" s="63">
        <v>17</v>
      </c>
      <c r="B39" s="64">
        <v>81</v>
      </c>
      <c r="C39" s="65" t="str">
        <f>VLOOKUP(B39,[2]Список!$A$2:$F$455,2,0)</f>
        <v>101 423 348 51</v>
      </c>
      <c r="D39" s="65" t="str">
        <f>VLOOKUP(B39,[2]Список!$A$2:$F$455,3,0)</f>
        <v>КОЛОВЕРОВ Михаил Максимович</v>
      </c>
      <c r="E39" s="66">
        <f>VLOOKUP(B39,[2]Список!$A$2:$F$455,4,0)</f>
        <v>40137</v>
      </c>
      <c r="F39" s="65" t="str">
        <f>VLOOKUP(B39,[2]Список!$A$2:$F$455,5,0)</f>
        <v>1 СР</v>
      </c>
      <c r="G39" s="67" t="str">
        <f>VLOOKUP(B39,[2]Список!$A$2:$F$455,6,0)</f>
        <v>Тульская область</v>
      </c>
      <c r="H39" s="68">
        <v>5.915</v>
      </c>
      <c r="I39" s="69">
        <v>12.186</v>
      </c>
      <c r="J39" s="70">
        <f t="shared" si="0"/>
        <v>6.2709999999999999</v>
      </c>
      <c r="K39" s="97">
        <f t="shared" si="1"/>
        <v>59.084194977843431</v>
      </c>
      <c r="L39" s="64"/>
      <c r="M39" s="71"/>
    </row>
    <row r="40" spans="1:13" s="62" customFormat="1" ht="20.149999999999999" customHeight="1" x14ac:dyDescent="0.35">
      <c r="A40" s="63">
        <v>18</v>
      </c>
      <c r="B40" s="64">
        <v>6</v>
      </c>
      <c r="C40" s="65" t="str">
        <f>VLOOKUP(B40,[2]Список!$A$2:$F$455,2,0)</f>
        <v>101 424 051 75</v>
      </c>
      <c r="D40" s="65" t="str">
        <f>VLOOKUP(B40,[2]Список!$A$2:$F$455,3,0)</f>
        <v>ВАСИЛЬЕВ Роман Александрович</v>
      </c>
      <c r="E40" s="66">
        <f>VLOOKUP(B40,[2]Список!$A$2:$F$455,4,0)</f>
        <v>40971</v>
      </c>
      <c r="F40" s="65" t="str">
        <f>VLOOKUP(B40,[2]Список!$A$2:$F$455,5,0)</f>
        <v>2 СР</v>
      </c>
      <c r="G40" s="67" t="str">
        <f>VLOOKUP(B40,[2]Список!$A$2:$F$455,6,0)</f>
        <v>Москва</v>
      </c>
      <c r="H40" s="68">
        <v>5.9649999999999999</v>
      </c>
      <c r="I40" s="69">
        <v>12.250999999999999</v>
      </c>
      <c r="J40" s="70">
        <f t="shared" si="0"/>
        <v>6.2859999999999996</v>
      </c>
      <c r="K40" s="97">
        <f t="shared" si="1"/>
        <v>58.77071259489022</v>
      </c>
      <c r="L40" s="64"/>
      <c r="M40" s="71"/>
    </row>
    <row r="41" spans="1:13" s="62" customFormat="1" ht="20.149999999999999" customHeight="1" x14ac:dyDescent="0.35">
      <c r="A41" s="63">
        <v>19</v>
      </c>
      <c r="B41" s="64">
        <v>67</v>
      </c>
      <c r="C41" s="65" t="str">
        <f>VLOOKUP(B41,[2]Список!$A$2:$F$455,2,0)</f>
        <v>101 554 567 29</v>
      </c>
      <c r="D41" s="65" t="str">
        <f>VLOOKUP(B41,[2]Список!$A$2:$F$455,3,0)</f>
        <v>КОЗЫРЬ Александр Иванович</v>
      </c>
      <c r="E41" s="66">
        <f>VLOOKUP(B41,[2]Список!$A$2:$F$455,4,0)</f>
        <v>40311</v>
      </c>
      <c r="F41" s="65" t="str">
        <f>VLOOKUP(B41,[2]Список!$A$2:$F$455,5,0)</f>
        <v>1 СР</v>
      </c>
      <c r="G41" s="67" t="str">
        <f>VLOOKUP(B41,[2]Список!$A$2:$F$455,6,0)</f>
        <v>Санкт-Петербург</v>
      </c>
      <c r="H41" s="68">
        <v>6.0570000000000004</v>
      </c>
      <c r="I41" s="69">
        <v>12.287000000000001</v>
      </c>
      <c r="J41" s="70">
        <f t="shared" si="0"/>
        <v>6.23</v>
      </c>
      <c r="K41" s="97">
        <f t="shared" si="1"/>
        <v>58.598518759664685</v>
      </c>
      <c r="L41" s="64"/>
      <c r="M41" s="71"/>
    </row>
    <row r="42" spans="1:13" s="62" customFormat="1" ht="20.149999999999999" customHeight="1" x14ac:dyDescent="0.35">
      <c r="A42" s="63">
        <v>20</v>
      </c>
      <c r="B42" s="64">
        <v>63</v>
      </c>
      <c r="C42" s="65" t="str">
        <f>VLOOKUP(B42,[2]Список!$A$2:$F$455,2,0)</f>
        <v>101 595 493 21</v>
      </c>
      <c r="D42" s="65" t="str">
        <f>VLOOKUP(B42,[2]Список!$A$2:$F$455,3,0)</f>
        <v>СОЛОДУХА Матвей Леонидович</v>
      </c>
      <c r="E42" s="66">
        <f>VLOOKUP(B42,[2]Список!$A$2:$F$455,4,0)</f>
        <v>40387</v>
      </c>
      <c r="F42" s="65" t="str">
        <f>VLOOKUP(B42,[2]Список!$A$2:$F$455,5,0)</f>
        <v>1 СР</v>
      </c>
      <c r="G42" s="67" t="str">
        <f>VLOOKUP(B42,[2]Список!$A$2:$F$455,6,0)</f>
        <v>Санкт-Петербург</v>
      </c>
      <c r="H42" s="68">
        <v>6.1379999999999999</v>
      </c>
      <c r="I42" s="69">
        <v>12.452999999999999</v>
      </c>
      <c r="J42" s="70">
        <f t="shared" si="0"/>
        <v>6.3149999999999995</v>
      </c>
      <c r="K42" s="97">
        <f t="shared" si="1"/>
        <v>57.817393399180929</v>
      </c>
      <c r="L42" s="64"/>
      <c r="M42" s="71"/>
    </row>
    <row r="43" spans="1:13" s="62" customFormat="1" ht="20.149999999999999" customHeight="1" x14ac:dyDescent="0.35">
      <c r="A43" s="63">
        <v>21</v>
      </c>
      <c r="B43" s="64">
        <v>64</v>
      </c>
      <c r="C43" s="65" t="str">
        <f>VLOOKUP(B43,[2]Список!$A$2:$F$455,2,0)</f>
        <v>101 554 400 56</v>
      </c>
      <c r="D43" s="65" t="str">
        <f>VLOOKUP(B43,[2]Список!$A$2:$F$455,3,0)</f>
        <v>ЯРМОЛЮК Александр Сергеевич</v>
      </c>
      <c r="E43" s="66">
        <f>VLOOKUP(B43,[2]Список!$A$2:$F$455,4,0)</f>
        <v>40279</v>
      </c>
      <c r="F43" s="65" t="str">
        <f>VLOOKUP(B43,[2]Список!$A$2:$F$455,5,0)</f>
        <v>2 СР</v>
      </c>
      <c r="G43" s="67" t="str">
        <f>VLOOKUP(B43,[2]Список!$A$2:$F$455,6,0)</f>
        <v>Санкт-Петербург</v>
      </c>
      <c r="H43" s="68">
        <v>6.266</v>
      </c>
      <c r="I43" s="69">
        <v>12.673999999999999</v>
      </c>
      <c r="J43" s="70">
        <f t="shared" si="0"/>
        <v>6.4079999999999995</v>
      </c>
      <c r="K43" s="97">
        <f t="shared" si="1"/>
        <v>56.809215717216354</v>
      </c>
      <c r="L43" s="64"/>
      <c r="M43" s="71"/>
    </row>
    <row r="44" spans="1:13" s="62" customFormat="1" ht="20.149999999999999" customHeight="1" x14ac:dyDescent="0.35">
      <c r="A44" s="63">
        <v>22</v>
      </c>
      <c r="B44" s="64">
        <v>8</v>
      </c>
      <c r="C44" s="65" t="str">
        <f>VLOOKUP(B44,[2]Список!$A$2:$F$455,2,0)</f>
        <v>101 424 243 73</v>
      </c>
      <c r="D44" s="65" t="str">
        <f>VLOOKUP(B44,[2]Список!$A$2:$F$455,3,0)</f>
        <v>КОМЛЕВ Тимофей Максимович</v>
      </c>
      <c r="E44" s="66">
        <f>VLOOKUP(B44,[2]Список!$A$2:$F$455,4,0)</f>
        <v>40331</v>
      </c>
      <c r="F44" s="65" t="str">
        <f>VLOOKUP(B44,[2]Список!$A$2:$F$455,5,0)</f>
        <v>3 СР</v>
      </c>
      <c r="G44" s="67" t="str">
        <f>VLOOKUP(B44,[2]Список!$A$2:$F$455,6,0)</f>
        <v>Москва</v>
      </c>
      <c r="H44" s="68">
        <v>6.2309999999999999</v>
      </c>
      <c r="I44" s="69">
        <v>12.795</v>
      </c>
      <c r="J44" s="70">
        <f t="shared" si="0"/>
        <v>6.5640000000000001</v>
      </c>
      <c r="K44" s="97">
        <f t="shared" si="1"/>
        <v>56.271981242672922</v>
      </c>
      <c r="L44" s="64"/>
      <c r="M44" s="71"/>
    </row>
    <row r="45" spans="1:13" s="62" customFormat="1" ht="20.149999999999999" customHeight="1" x14ac:dyDescent="0.35">
      <c r="A45" s="63">
        <v>23</v>
      </c>
      <c r="B45" s="64">
        <v>28</v>
      </c>
      <c r="C45" s="65" t="str">
        <f>VLOOKUP(B45,[2]Список!$A$2:$F$455,2,0)</f>
        <v>101 394 067 64</v>
      </c>
      <c r="D45" s="65" t="str">
        <f>VLOOKUP(B45,[2]Список!$A$2:$F$455,3,0)</f>
        <v>САДКОВ Ярослав Александрович</v>
      </c>
      <c r="E45" s="66">
        <f>VLOOKUP(B45,[2]Список!$A$2:$F$455,4,0)</f>
        <v>40181</v>
      </c>
      <c r="F45" s="65" t="str">
        <f>VLOOKUP(B45,[2]Список!$A$2:$F$455,5,0)</f>
        <v>1 СР</v>
      </c>
      <c r="G45" s="67" t="str">
        <f>VLOOKUP(B45,[2]Список!$A$2:$F$455,6,0)</f>
        <v>Москва</v>
      </c>
      <c r="H45" s="68">
        <v>6.5289999999999999</v>
      </c>
      <c r="I45" s="69">
        <v>12.875</v>
      </c>
      <c r="J45" s="70">
        <f t="shared" si="0"/>
        <v>6.3460000000000001</v>
      </c>
      <c r="K45" s="97">
        <f t="shared" si="1"/>
        <v>55.922330097087382</v>
      </c>
      <c r="L45" s="64"/>
      <c r="M45" s="71"/>
    </row>
    <row r="46" spans="1:13" s="62" customFormat="1" ht="20.149999999999999" customHeight="1" x14ac:dyDescent="0.35">
      <c r="A46" s="63">
        <v>24</v>
      </c>
      <c r="B46" s="64">
        <v>11</v>
      </c>
      <c r="C46" s="65" t="str">
        <f>VLOOKUP(B46,[2]Список!$A$2:$F$455,2,0)</f>
        <v>101 391 860 88</v>
      </c>
      <c r="D46" s="65" t="str">
        <f>VLOOKUP(B46,[2]Список!$A$2:$F$455,3,0)</f>
        <v>АНЦИФЕРОВ Евгений Андреевич</v>
      </c>
      <c r="E46" s="66">
        <f>VLOOKUP(B46,[2]Список!$A$2:$F$455,4,0)</f>
        <v>40519</v>
      </c>
      <c r="F46" s="65" t="str">
        <f>VLOOKUP(B46,[2]Список!$A$2:$F$455,5,0)</f>
        <v>1 СР</v>
      </c>
      <c r="G46" s="67" t="str">
        <f>VLOOKUP(B46,[2]Список!$A$2:$F$455,6,0)</f>
        <v>Москва</v>
      </c>
      <c r="H46" s="68">
        <v>6.4180000000000001</v>
      </c>
      <c r="I46" s="69">
        <v>12.932</v>
      </c>
      <c r="J46" s="70">
        <f t="shared" si="0"/>
        <v>6.5140000000000002</v>
      </c>
      <c r="K46" s="97">
        <f t="shared" si="1"/>
        <v>55.675842870399009</v>
      </c>
      <c r="L46" s="64"/>
      <c r="M46" s="71"/>
    </row>
    <row r="47" spans="1:13" s="62" customFormat="1" ht="20.149999999999999" customHeight="1" x14ac:dyDescent="0.35">
      <c r="A47" s="63">
        <v>25</v>
      </c>
      <c r="B47" s="64">
        <v>50</v>
      </c>
      <c r="C47" s="65" t="str">
        <f>VLOOKUP(B47,[2]Список!$A$2:$F$455,2,0)</f>
        <v>101 128 126 00</v>
      </c>
      <c r="D47" s="65" t="str">
        <f>VLOOKUP(B47,[2]Список!$A$2:$F$455,3,0)</f>
        <v>ШЛЕЙФ Олег Сергеевич</v>
      </c>
      <c r="E47" s="66">
        <f>VLOOKUP(B47,[2]Список!$A$2:$F$455,4,0)</f>
        <v>40693</v>
      </c>
      <c r="F47" s="65" t="str">
        <f>VLOOKUP(B47,[2]Список!$A$2:$F$455,5,0)</f>
        <v>3 СР</v>
      </c>
      <c r="G47" s="67" t="str">
        <f>VLOOKUP(B47,[2]Список!$A$2:$F$455,6,0)</f>
        <v>Пензенская область</v>
      </c>
      <c r="H47" s="68">
        <v>6.3390000000000004</v>
      </c>
      <c r="I47" s="69">
        <v>12.997999999999999</v>
      </c>
      <c r="J47" s="70">
        <f t="shared" si="0"/>
        <v>6.6589999999999989</v>
      </c>
      <c r="K47" s="97">
        <f t="shared" si="1"/>
        <v>55.393137405754743</v>
      </c>
      <c r="L47" s="64"/>
      <c r="M47" s="71"/>
    </row>
    <row r="48" spans="1:13" s="62" customFormat="1" ht="20.149999999999999" customHeight="1" x14ac:dyDescent="0.35">
      <c r="A48" s="63">
        <v>26</v>
      </c>
      <c r="B48" s="64">
        <v>48</v>
      </c>
      <c r="C48" s="65" t="str">
        <f>VLOOKUP(B48,[2]Список!$A$2:$F$455,2,0)</f>
        <v>101 493 398 67</v>
      </c>
      <c r="D48" s="65" t="str">
        <f>VLOOKUP(B48,[2]Список!$A$2:$F$455,3,0)</f>
        <v>ГЕРАСИМОВ Егор Артемович</v>
      </c>
      <c r="E48" s="66">
        <f>VLOOKUP(B48,[2]Список!$A$2:$F$455,4,0)</f>
        <v>40463</v>
      </c>
      <c r="F48" s="65" t="str">
        <f>VLOOKUP(B48,[2]Список!$A$2:$F$455,5,0)</f>
        <v>3 СР</v>
      </c>
      <c r="G48" s="67" t="str">
        <f>VLOOKUP(B48,[2]Список!$A$2:$F$455,6,0)</f>
        <v>Пензенская область</v>
      </c>
      <c r="H48" s="68">
        <v>6.44</v>
      </c>
      <c r="I48" s="69">
        <v>13.118</v>
      </c>
      <c r="J48" s="70">
        <f t="shared" si="0"/>
        <v>6.6779999999999999</v>
      </c>
      <c r="K48" s="97">
        <f t="shared" si="1"/>
        <v>54.886415612135998</v>
      </c>
      <c r="L48" s="64"/>
      <c r="M48" s="71"/>
    </row>
    <row r="49" spans="1:13" s="100" customFormat="1" ht="20.149999999999999" customHeight="1" x14ac:dyDescent="0.35">
      <c r="A49" s="63">
        <v>27</v>
      </c>
      <c r="B49" s="64">
        <v>27</v>
      </c>
      <c r="C49" s="65" t="str">
        <f>VLOOKUP(B49,[2]Список!$A$2:$F$455,2,0)</f>
        <v>101 532 824 14</v>
      </c>
      <c r="D49" s="65" t="str">
        <f>VLOOKUP(B49,[2]Список!$A$2:$F$455,3,0)</f>
        <v>БЕЛКИН Андрей Дмитриевич</v>
      </c>
      <c r="E49" s="66">
        <f>VLOOKUP(B49,[2]Список!$A$2:$F$455,4,0)</f>
        <v>40563</v>
      </c>
      <c r="F49" s="65" t="str">
        <f>VLOOKUP(B49,[2]Список!$A$2:$F$455,5,0)</f>
        <v>3 СР</v>
      </c>
      <c r="G49" s="67" t="str">
        <f>VLOOKUP(B49,[2]Список!$A$2:$F$455,6,0)</f>
        <v>Москва</v>
      </c>
      <c r="H49" s="68">
        <v>6.6219999999999999</v>
      </c>
      <c r="I49" s="69">
        <v>13.292999999999999</v>
      </c>
      <c r="J49" s="70">
        <f t="shared" si="0"/>
        <v>6.6709999999999994</v>
      </c>
      <c r="K49" s="97">
        <f t="shared" si="1"/>
        <v>54.163845633039955</v>
      </c>
      <c r="L49" s="98"/>
      <c r="M49" s="99"/>
    </row>
    <row r="50" spans="1:13" s="100" customFormat="1" ht="20.149999999999999" customHeight="1" thickBot="1" x14ac:dyDescent="0.4">
      <c r="A50" s="63">
        <v>28</v>
      </c>
      <c r="B50" s="64">
        <v>49</v>
      </c>
      <c r="C50" s="65" t="str">
        <f>VLOOKUP(B50,[2]Список!$A$2:$F$455,2,0)</f>
        <v>101 496 599 67</v>
      </c>
      <c r="D50" s="65" t="str">
        <f>VLOOKUP(B50,[2]Список!$A$2:$F$455,3,0)</f>
        <v>ТАЁКИН Сергей Алексеевич</v>
      </c>
      <c r="E50" s="66">
        <f>VLOOKUP(B50,[2]Список!$A$2:$F$455,4,0)</f>
        <v>40012</v>
      </c>
      <c r="F50" s="65" t="str">
        <f>VLOOKUP(B50,[2]Список!$A$2:$F$455,5,0)</f>
        <v>2 СР</v>
      </c>
      <c r="G50" s="67" t="str">
        <f>VLOOKUP(B50,[2]Список!$A$2:$F$455,6,0)</f>
        <v>Пензенская область</v>
      </c>
      <c r="H50" s="68">
        <v>7.1130000000000004</v>
      </c>
      <c r="I50" s="69">
        <v>14.416</v>
      </c>
      <c r="J50" s="70">
        <f t="shared" si="0"/>
        <v>7.3029999999999999</v>
      </c>
      <c r="K50" s="97">
        <f t="shared" si="1"/>
        <v>49.944506104328532</v>
      </c>
      <c r="L50" s="98"/>
      <c r="M50" s="99"/>
    </row>
    <row r="51" spans="1:13" ht="15" thickTop="1" x14ac:dyDescent="0.35">
      <c r="A51" s="124"/>
      <c r="B51" s="125"/>
      <c r="C51" s="125"/>
      <c r="D51" s="125"/>
      <c r="E51" s="125"/>
      <c r="F51" s="125"/>
      <c r="G51" s="126"/>
      <c r="H51" s="127"/>
      <c r="I51" s="125"/>
      <c r="J51" s="125"/>
      <c r="K51" s="125"/>
      <c r="L51" s="125"/>
      <c r="M51" s="128"/>
    </row>
    <row r="52" spans="1:13" ht="14.5" x14ac:dyDescent="0.35">
      <c r="A52" s="107" t="s">
        <v>45</v>
      </c>
      <c r="B52" s="108"/>
      <c r="C52" s="108"/>
      <c r="D52" s="108"/>
      <c r="E52" s="108"/>
      <c r="F52" s="108"/>
      <c r="G52" s="108" t="s">
        <v>46</v>
      </c>
      <c r="H52" s="108"/>
      <c r="I52" s="108"/>
      <c r="J52" s="108"/>
      <c r="K52" s="108"/>
      <c r="L52" s="108"/>
      <c r="M52" s="109"/>
    </row>
    <row r="53" spans="1:13" ht="14.5" x14ac:dyDescent="0.35">
      <c r="A53" s="72" t="s">
        <v>47</v>
      </c>
      <c r="B53" s="73"/>
      <c r="C53" s="73"/>
      <c r="D53" s="73"/>
      <c r="E53" s="73"/>
      <c r="F53" s="73"/>
      <c r="G53" s="74" t="s">
        <v>48</v>
      </c>
      <c r="H53" s="75">
        <v>5</v>
      </c>
      <c r="K53" s="76"/>
      <c r="L53" s="77" t="s">
        <v>49</v>
      </c>
      <c r="M53" s="78">
        <f>COUNTIF(F23:F50,"ЗМС")</f>
        <v>0</v>
      </c>
    </row>
    <row r="54" spans="1:13" ht="14.5" x14ac:dyDescent="0.35">
      <c r="A54" s="72" t="s">
        <v>50</v>
      </c>
      <c r="B54" s="79"/>
      <c r="C54" s="79"/>
      <c r="D54" s="79"/>
      <c r="E54" s="79"/>
      <c r="F54" s="79"/>
      <c r="G54" s="74" t="s">
        <v>51</v>
      </c>
      <c r="H54" s="80">
        <f>H55+H59</f>
        <v>28</v>
      </c>
      <c r="K54" s="81"/>
      <c r="L54" s="77" t="s">
        <v>52</v>
      </c>
      <c r="M54" s="78">
        <f>COUNTIF(F23:F50,"МСМК")</f>
        <v>0</v>
      </c>
    </row>
    <row r="55" spans="1:13" ht="14.5" x14ac:dyDescent="0.35">
      <c r="A55" s="72"/>
      <c r="B55" s="79"/>
      <c r="C55" s="79"/>
      <c r="D55" s="79"/>
      <c r="E55" s="79"/>
      <c r="F55" s="79"/>
      <c r="G55" s="74" t="s">
        <v>53</v>
      </c>
      <c r="H55" s="80">
        <f>COUNT(A23:A50)</f>
        <v>28</v>
      </c>
      <c r="K55" s="76"/>
      <c r="L55" s="77" t="s">
        <v>54</v>
      </c>
      <c r="M55" s="78">
        <f>COUNTIF(F23:F50,"МС")</f>
        <v>0</v>
      </c>
    </row>
    <row r="56" spans="1:13" ht="14.5" x14ac:dyDescent="0.35">
      <c r="A56" s="72"/>
      <c r="B56" s="79"/>
      <c r="C56" s="79"/>
      <c r="D56" s="79"/>
      <c r="E56" s="79"/>
      <c r="F56" s="79"/>
      <c r="G56" s="74" t="s">
        <v>55</v>
      </c>
      <c r="H56" s="80">
        <f>COUNT(A23:A50)</f>
        <v>28</v>
      </c>
      <c r="K56" s="81"/>
      <c r="L56" s="77" t="s">
        <v>56</v>
      </c>
      <c r="M56" s="78">
        <f>COUNTIF(F23:F50,"КМС")</f>
        <v>4</v>
      </c>
    </row>
    <row r="57" spans="1:13" ht="14.5" x14ac:dyDescent="0.35">
      <c r="A57" s="72"/>
      <c r="B57" s="79"/>
      <c r="C57" s="79"/>
      <c r="D57" s="79"/>
      <c r="E57" s="79"/>
      <c r="F57" s="79"/>
      <c r="G57" s="74" t="s">
        <v>57</v>
      </c>
      <c r="H57" s="80">
        <f>COUNTIF(A49:A50,"НФ")</f>
        <v>0</v>
      </c>
      <c r="L57" s="77" t="s">
        <v>58</v>
      </c>
      <c r="M57" s="78">
        <f>COUNTIF(F23:F50,"1 СР")</f>
        <v>14</v>
      </c>
    </row>
    <row r="58" spans="1:13" ht="15.5" x14ac:dyDescent="0.35">
      <c r="A58" s="82"/>
      <c r="B58" s="73"/>
      <c r="C58" s="73"/>
      <c r="D58" s="73"/>
      <c r="E58" s="73"/>
      <c r="F58" s="73"/>
      <c r="G58" s="74" t="s">
        <v>59</v>
      </c>
      <c r="H58" s="80">
        <f>COUNTIF(A49:A50,"ДСКВ")</f>
        <v>0</v>
      </c>
      <c r="I58" s="83"/>
      <c r="J58" s="83"/>
      <c r="K58" s="83"/>
      <c r="L58" s="77" t="s">
        <v>60</v>
      </c>
      <c r="M58" s="78">
        <f>COUNTIF(F23:F50,"2 СР")</f>
        <v>6</v>
      </c>
    </row>
    <row r="59" spans="1:13" ht="14.5" x14ac:dyDescent="0.35">
      <c r="A59" s="82"/>
      <c r="B59" s="79"/>
      <c r="C59" s="79"/>
      <c r="D59" s="79"/>
      <c r="E59" s="79"/>
      <c r="F59" s="79"/>
      <c r="G59" s="74" t="s">
        <v>61</v>
      </c>
      <c r="H59" s="80">
        <f>COUNTIF(A49:A50,"НС")</f>
        <v>0</v>
      </c>
      <c r="I59" s="84"/>
      <c r="J59" s="84"/>
      <c r="K59" s="84"/>
      <c r="L59" s="77" t="s">
        <v>62</v>
      </c>
      <c r="M59" s="78">
        <f>COUNTIF(F23:F50,"3 СР")</f>
        <v>4</v>
      </c>
    </row>
    <row r="60" spans="1:13" x14ac:dyDescent="0.35">
      <c r="A60" s="72"/>
      <c r="B60" s="12"/>
      <c r="C60" s="12"/>
      <c r="F60" s="85"/>
      <c r="J60" s="84"/>
      <c r="K60" s="84"/>
      <c r="L60" s="84"/>
      <c r="M60" s="86"/>
    </row>
    <row r="61" spans="1:13" s="88" customFormat="1" ht="16" thickBot="1" x14ac:dyDescent="0.4">
      <c r="A61" s="110" t="str">
        <f>A17</f>
        <v>ГЛАВНЫЙ СУДЬЯ:</v>
      </c>
      <c r="B61" s="111"/>
      <c r="C61" s="111"/>
      <c r="D61" s="111"/>
      <c r="E61" s="111" t="str">
        <f>A18</f>
        <v>ГЛАВНЫЙ СЕКРЕТАРЬ:</v>
      </c>
      <c r="F61" s="111"/>
      <c r="G61" s="111"/>
      <c r="H61" s="111" t="str">
        <f>A19</f>
        <v>СУДЬЯ НА ФИНИШЕ:</v>
      </c>
      <c r="I61" s="111"/>
      <c r="J61" s="111"/>
      <c r="K61" s="111"/>
      <c r="L61" s="111"/>
      <c r="M61" s="112"/>
    </row>
    <row r="62" spans="1:13" ht="13.5" thickTop="1" x14ac:dyDescent="0.35">
      <c r="A62" s="101"/>
      <c r="B62" s="102"/>
      <c r="C62" s="102"/>
      <c r="D62" s="102"/>
      <c r="E62" s="102"/>
      <c r="F62" s="102"/>
      <c r="G62" s="102"/>
      <c r="H62" s="113"/>
      <c r="I62" s="113"/>
      <c r="J62" s="113"/>
      <c r="K62" s="89"/>
      <c r="L62" s="89"/>
      <c r="M62" s="90"/>
    </row>
    <row r="63" spans="1:13" x14ac:dyDescent="0.35">
      <c r="A63" s="91"/>
      <c r="D63" s="84"/>
      <c r="E63" s="84"/>
      <c r="F63" s="84"/>
      <c r="G63" s="84"/>
      <c r="H63" s="84"/>
      <c r="I63" s="84"/>
      <c r="J63" s="84"/>
      <c r="M63" s="92"/>
    </row>
    <row r="64" spans="1:13" x14ac:dyDescent="0.35">
      <c r="A64" s="91"/>
      <c r="D64" s="84"/>
      <c r="E64" s="84"/>
      <c r="F64" s="84"/>
      <c r="G64" s="84"/>
      <c r="H64" s="84"/>
      <c r="I64" s="84"/>
      <c r="J64" s="84"/>
      <c r="M64" s="92"/>
    </row>
    <row r="65" spans="1:13" x14ac:dyDescent="0.35">
      <c r="A65" s="101"/>
      <c r="B65" s="102"/>
      <c r="C65" s="102"/>
      <c r="D65" s="102"/>
      <c r="E65" s="102"/>
      <c r="F65" s="102"/>
      <c r="G65" s="102"/>
      <c r="H65" s="102"/>
      <c r="I65" s="102"/>
      <c r="J65" s="102"/>
      <c r="M65" s="92"/>
    </row>
    <row r="66" spans="1:13" x14ac:dyDescent="0.35">
      <c r="A66" s="101"/>
      <c r="B66" s="102"/>
      <c r="C66" s="102"/>
      <c r="D66" s="102"/>
      <c r="E66" s="102"/>
      <c r="F66" s="103"/>
      <c r="G66" s="103"/>
      <c r="H66" s="103"/>
      <c r="I66" s="103"/>
      <c r="J66" s="103"/>
      <c r="K66" s="85"/>
      <c r="L66" s="85"/>
      <c r="M66" s="16"/>
    </row>
    <row r="67" spans="1:13" ht="16" thickBot="1" x14ac:dyDescent="0.4">
      <c r="A67" s="104" t="str">
        <f>G17</f>
        <v xml:space="preserve">СТАРЧЕНКОВ С.А. (ВК, г. ОМСК) </v>
      </c>
      <c r="B67" s="105"/>
      <c r="C67" s="105"/>
      <c r="D67" s="105"/>
      <c r="E67" s="105" t="str">
        <f>G18</f>
        <v>СЛАБКОВСКАЯ В.Н. ( ВК, г. ОМСК)</v>
      </c>
      <c r="F67" s="105"/>
      <c r="G67" s="105"/>
      <c r="H67" s="105" t="str">
        <f>G19</f>
        <v>БЕЛОБОРОДОВА О.В. (ВК, г.МОСКВА)</v>
      </c>
      <c r="I67" s="105"/>
      <c r="J67" s="105"/>
      <c r="K67" s="105"/>
      <c r="L67" s="105"/>
      <c r="M67" s="106"/>
    </row>
    <row r="68" spans="1:13" ht="16" thickTop="1" x14ac:dyDescent="0.3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</row>
    <row r="69" spans="1:13" ht="15.5" x14ac:dyDescent="0.3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1:13" ht="15.5" x14ac:dyDescent="0.3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ht="83.5" customHeight="1" x14ac:dyDescent="0.35"/>
  </sheetData>
  <mergeCells count="42">
    <mergeCell ref="K14:M14"/>
    <mergeCell ref="A1:M1"/>
    <mergeCell ref="A2:M2"/>
    <mergeCell ref="A3:M3"/>
    <mergeCell ref="A4:M4"/>
    <mergeCell ref="A5:M5"/>
    <mergeCell ref="A6:M6"/>
    <mergeCell ref="A7:M7"/>
    <mergeCell ref="A9:M9"/>
    <mergeCell ref="A10:M10"/>
    <mergeCell ref="A11:M11"/>
    <mergeCell ref="K13:M13"/>
    <mergeCell ref="A15:G15"/>
    <mergeCell ref="A21:A22"/>
    <mergeCell ref="B21:B22"/>
    <mergeCell ref="C21:C22"/>
    <mergeCell ref="D21:D22"/>
    <mergeCell ref="E21:E22"/>
    <mergeCell ref="F21:F22"/>
    <mergeCell ref="G21:G22"/>
    <mergeCell ref="I21:J22"/>
    <mergeCell ref="K21:K22"/>
    <mergeCell ref="L21:L22"/>
    <mergeCell ref="M21:M22"/>
    <mergeCell ref="A51:G51"/>
    <mergeCell ref="H51:M51"/>
    <mergeCell ref="A52:F52"/>
    <mergeCell ref="G52:M52"/>
    <mergeCell ref="A61:D61"/>
    <mergeCell ref="E61:G61"/>
    <mergeCell ref="H61:K61"/>
    <mergeCell ref="L61:M61"/>
    <mergeCell ref="A67:D67"/>
    <mergeCell ref="E67:G67"/>
    <mergeCell ref="H67:K67"/>
    <mergeCell ref="L67:M67"/>
    <mergeCell ref="A62:E62"/>
    <mergeCell ref="F62:J62"/>
    <mergeCell ref="A65:E65"/>
    <mergeCell ref="F65:J65"/>
    <mergeCell ref="A66:E66"/>
    <mergeCell ref="F66:J66"/>
  </mergeCells>
  <pageMargins left="0.31496062992126" right="0.31496062992126" top="0.74803149606299202" bottom="0.74803149606299202" header="0.31496062992126" footer="0.31496062992126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200м см Д </vt:lpstr>
      <vt:lpstr>200м см Ю</vt:lpstr>
      <vt:lpstr>'200м см Д '!Область_печати</vt:lpstr>
      <vt:lpstr>'200м см Ю'!Область_печати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2025-07-15T12:52:38Z</dcterms:created>
  <dcterms:modified xsi:type="dcterms:W3CDTF">2025-07-15T13:21:14Z</dcterms:modified>
</cp:coreProperties>
</file>