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lookin/Downloads/"/>
    </mc:Choice>
  </mc:AlternateContent>
  <xr:revisionPtr revIDLastSave="0" documentId="13_ncr:1_{7738CF80-D17D-4A43-8AF1-37D5E3FF02A1}" xr6:coauthVersionLast="47" xr6:coauthVersionMax="47" xr10:uidLastSave="{00000000-0000-0000-0000-000000000000}"/>
  <bookViews>
    <workbookView xWindow="2560" yWindow="1440" windowWidth="46080" windowHeight="25920" tabRatio="789" activeTab="1" xr2:uid="{00000000-000D-0000-FFFF-FFFF00000000}"/>
  </bookViews>
  <sheets>
    <sheet name="Д13-14" sheetId="109" r:id="rId1"/>
    <sheet name="Ю13-14" sheetId="110" r:id="rId2"/>
    <sheet name="Д15-16" sheetId="112" r:id="rId3"/>
    <sheet name="Ю15-16" sheetId="111" r:id="rId4"/>
    <sheet name="Юн-ки17-18" sheetId="113" r:id="rId5"/>
    <sheet name="Юн-ры17-18" sheetId="114" r:id="rId6"/>
  </sheets>
  <definedNames>
    <definedName name="_xlnm._FilterDatabase" localSheetId="0" hidden="1">'Д13-14'!$B$22:$H$22</definedName>
    <definedName name="_xlnm._FilterDatabase" localSheetId="2" hidden="1">'Д15-16'!$B$22:$H$22</definedName>
    <definedName name="_xlnm._FilterDatabase" localSheetId="1" hidden="1">'Ю13-14'!$B$22:$H$22</definedName>
    <definedName name="_xlnm._FilterDatabase" localSheetId="3" hidden="1">'Ю15-16'!$B$22:$H$22</definedName>
    <definedName name="_xlnm._FilterDatabase" localSheetId="4" hidden="1">'Юн-ки17-18'!$B$22:$H$22</definedName>
    <definedName name="_xlnm._FilterDatabase" localSheetId="5" hidden="1">'Юн-ры17-18'!$B$22:$H$22</definedName>
    <definedName name="_xlnm.Print_Titles" localSheetId="0">'Д13-14'!$22:$22</definedName>
    <definedName name="_xlnm.Print_Titles" localSheetId="2">'Д15-16'!$22:$22</definedName>
    <definedName name="_xlnm.Print_Titles" localSheetId="1">'Ю13-14'!$22:$22</definedName>
    <definedName name="_xlnm.Print_Titles" localSheetId="3">'Ю15-16'!$22:$22</definedName>
    <definedName name="_xlnm.Print_Titles" localSheetId="4">'Юн-ки17-18'!$22:$22</definedName>
    <definedName name="_xlnm.Print_Titles" localSheetId="5">'Юн-ры17-18'!$22:$22</definedName>
    <definedName name="_xlnm.Print_Area" localSheetId="0">'Д13-14'!$A$1:$K$44</definedName>
    <definedName name="_xlnm.Print_Area" localSheetId="2">'Д15-16'!$A$1:$K$42</definedName>
    <definedName name="_xlnm.Print_Area" localSheetId="1">'Ю13-14'!$A$1:$K$57</definedName>
    <definedName name="_xlnm.Print_Area" localSheetId="3">'Ю15-16'!$A$1:$K$53</definedName>
    <definedName name="_xlnm.Print_Area" localSheetId="4">'Юн-ки17-18'!$A$1:$K$41</definedName>
    <definedName name="_xlnm.Print_Area" localSheetId="5">'Юн-ры17-18'!$A$1:$K$45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10" l="1"/>
  <c r="H36" i="109"/>
  <c r="K46" i="110" l="1"/>
  <c r="K45" i="110"/>
  <c r="K44" i="110"/>
  <c r="K43" i="110"/>
  <c r="K41" i="111"/>
  <c r="K40" i="111"/>
  <c r="K39" i="111"/>
  <c r="K34" i="114" l="1"/>
  <c r="K27" i="113"/>
  <c r="I45" i="114"/>
  <c r="E45" i="114"/>
  <c r="A45" i="114"/>
  <c r="K37" i="114"/>
  <c r="H37" i="114"/>
  <c r="K35" i="114"/>
  <c r="K33" i="114"/>
  <c r="K32" i="114"/>
  <c r="K31" i="114"/>
  <c r="I41" i="113"/>
  <c r="E41" i="113"/>
  <c r="A41" i="113"/>
  <c r="K33" i="113"/>
  <c r="H33" i="113"/>
  <c r="K32" i="113"/>
  <c r="K31" i="113"/>
  <c r="K30" i="113"/>
  <c r="K29" i="113"/>
  <c r="I42" i="112"/>
  <c r="E42" i="112"/>
  <c r="A42" i="112"/>
  <c r="K34" i="112"/>
  <c r="H34" i="112"/>
  <c r="K31" i="112"/>
  <c r="K30" i="112"/>
  <c r="K28" i="112"/>
  <c r="I53" i="111"/>
  <c r="E53" i="111"/>
  <c r="A53" i="111"/>
  <c r="H45" i="111"/>
  <c r="I57" i="110"/>
  <c r="E57" i="110"/>
  <c r="A57" i="110"/>
  <c r="I44" i="109" l="1"/>
  <c r="E44" i="109"/>
  <c r="A44" i="109"/>
  <c r="K36" i="109"/>
  <c r="K35" i="109"/>
  <c r="K33" i="109"/>
  <c r="K32" i="109"/>
  <c r="K31" i="109"/>
  <c r="K30" i="109"/>
</calcChain>
</file>

<file path=xl/sharedStrings.xml><?xml version="1.0" encoding="utf-8"?>
<sst xmlns="http://schemas.openxmlformats.org/spreadsheetml/2006/main" count="548" uniqueCount="128">
  <si>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</si>
  <si>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</si>
  <si>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</si>
  <si>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</si>
  <si>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</si>
  <si>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</si>
  <si>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</si>
  <si>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</si>
  <si>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</si>
  <si>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</si>
  <si>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</si>
  <si>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</si>
  <si>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</si>
  <si>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</si>
  <si>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</si>
  <si>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</si>
  <si>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</si>
  <si>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</si>
  <si>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</si>
  <si>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</si>
  <si>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</si>
  <si>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</si>
  <si>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</si>
  <si>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</si>
  <si>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</si>
  <si>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</si>
  <si>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</si>
  <si>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</si>
  <si>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</si>
  <si>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</si>
  <si>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</si>
  <si>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</si>
  <si>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</si>
  <si>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</si>
  <si>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</si>
  <si>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</si>
  <si>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</si>
  <si>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</si>
  <si>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</si>
  <si>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</si>
  <si>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</si>
  <si>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</si>
  <si>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</si>
  <si>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</si>
  <si>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</si>
  <si>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</si>
  <si>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</si>
  <si>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</si>
  <si>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</si>
  <si>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</si>
  <si>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</si>
  <si>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Юноши 15-16 лет</t>
  </si>
  <si>
    <t>2,7 м</t>
  </si>
  <si>
    <t>350 м</t>
  </si>
  <si>
    <t>МЕСТО ПРОВЕДЕНИЯ: г.Брянск</t>
  </si>
  <si>
    <t>ГАУ  "ЦЕНТР СПОРТИВНОЙ ПОДГОТОВКИ БРЯНСКОЙ ОБЛАСТИ"</t>
  </si>
  <si>
    <t>РОО"ФЕДЕРАЦИЯ ВЕЛОСИПЕДНОГО СПОРТА БРЯНСКОЙ ОБЛАСТИ"</t>
  </si>
  <si>
    <t>Брянская обл.</t>
  </si>
  <si>
    <t>Московская обл.</t>
  </si>
  <si>
    <t>СИЛАКОВА Н.И. (2К, г. Брянск)</t>
  </si>
  <si>
    <t>10137842842</t>
  </si>
  <si>
    <t>БОЛХОВИТИН А. В. (2К, г. Брянск)</t>
  </si>
  <si>
    <t>МЕЖРЕГИОНАЛЬНЫЕ СОРЕВНОВАНИЯ (ПЦФО)</t>
  </si>
  <si>
    <t>ДЕПАРТАМЕНТ ФИЗИЧЕСКОЙ КУЛЬТУРЫ И СПОРТА БРЯНСКОЙ ОБЛАСТИ</t>
  </si>
  <si>
    <t>Девушки 13-14 лет</t>
  </si>
  <si>
    <t>Юноши 13-14 лет</t>
  </si>
  <si>
    <t>Девушки 15-16 лет</t>
  </si>
  <si>
    <t>Юниорки 17-18 лет</t>
  </si>
  <si>
    <t>Юниоры 17-18 лет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</si>
  <si>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00м </t>
    </r>
  </si>
  <si>
    <t>ДАТА ПРОВЕДЕНИЯ: 6 июня 2025 г.</t>
  </si>
  <si>
    <t>01.10.212</t>
  </si>
  <si>
    <t>СМОЛЬНИКОВ А.В. (1К, г.Москва)</t>
  </si>
  <si>
    <t>СМОЛЬНИКОВ А.В.(1К, г.Москва)</t>
  </si>
  <si>
    <t>Щепанова Варвара Эдуардовна</t>
  </si>
  <si>
    <t>Кондратова София Дмитриевна</t>
  </si>
  <si>
    <t>Мерцалова Вероника Дмитриевна</t>
  </si>
  <si>
    <t>Занозина Валерия Николаевна</t>
  </si>
  <si>
    <t>Терешкин Матвей Андреевич</t>
  </si>
  <si>
    <t>Сергеев Глеб Сергеевич</t>
  </si>
  <si>
    <t>Шарапов Тимур Собиржонович</t>
  </si>
  <si>
    <t>Сорокин Вячеслав Дмитриевич</t>
  </si>
  <si>
    <t>Дудин Матвей Александрович</t>
  </si>
  <si>
    <t>Асташин Владислав Владимирович</t>
  </si>
  <si>
    <t>Артюхов Елисей Сергеевич</t>
  </si>
  <si>
    <t>Камин Андрей Павлович</t>
  </si>
  <si>
    <t>Козлов Владимир Викторович</t>
  </si>
  <si>
    <t>Архипов Герман Романович</t>
  </si>
  <si>
    <t>Федоренко Дмитрий Александрович</t>
  </si>
  <si>
    <t>Мисник Антон Алексеевич</t>
  </si>
  <si>
    <t>Ульянов Олег Игоревич</t>
  </si>
  <si>
    <t>Кравченко Матвей Андреевич</t>
  </si>
  <si>
    <t>Савинов Артем Романович</t>
  </si>
  <si>
    <t>Ламекин Андрей Денисович</t>
  </si>
  <si>
    <t>Кара Вадим Владимирович</t>
  </si>
  <si>
    <t>Фадеева Кристина Владимировна</t>
  </si>
  <si>
    <t>Коняева Кира Олеговна</t>
  </si>
  <si>
    <t>Дудин Тимофей Александрович</t>
  </si>
  <si>
    <t>Карев Игорь Игоревич</t>
  </si>
  <si>
    <t>Кондратов Егор Дмитриевич</t>
  </si>
  <si>
    <t>Соболев Александр Денисович</t>
  </si>
  <si>
    <t>Гафыкин Сергей Алексеевич</t>
  </si>
  <si>
    <t>Костиков Матвей Константинович</t>
  </si>
  <si>
    <t>Шмелёв Кирилл Юрьевич</t>
  </si>
  <si>
    <t>Шмелёв Георгий Юрьевич</t>
  </si>
  <si>
    <t>Митин Максим Эдуардович</t>
  </si>
  <si>
    <t>Галушко Денис Николаевич</t>
  </si>
  <si>
    <t>Колганов Семён Сергеевич</t>
  </si>
  <si>
    <t>Попов Георгий Филлипович</t>
  </si>
  <si>
    <t>Кузьминов Вячеслав Романович</t>
  </si>
  <si>
    <t>Трусов Владимир Юрьевич</t>
  </si>
  <si>
    <t>Сафина Арианна Маратовна</t>
  </si>
  <si>
    <t>Иванов Егор Алексеевич</t>
  </si>
  <si>
    <t>Семин Сергей Сергеевич</t>
  </si>
  <si>
    <t>Сульженко Александр Владимирович</t>
  </si>
  <si>
    <t>Кондратьев Михаил Алексеевич</t>
  </si>
  <si>
    <t>Сабусов Егор Максимович</t>
  </si>
  <si>
    <t>Шестопалов Владислав Ильич</t>
  </si>
  <si>
    <t>ПЕРВЕНСТВО ЦЕНТРАЛЬНОГО ФЕДЕРАЛЬНОГО ОКРУГА</t>
  </si>
  <si>
    <t>Буряк Алина Вадимовна</t>
  </si>
  <si>
    <t>Волков Михаил Игоревич</t>
  </si>
  <si>
    <t>Крищук Тамара Олеговна</t>
  </si>
  <si>
    <t>Морозова Софья Павловна</t>
  </si>
  <si>
    <t>№ ЕКП 2025: 2008320018034144</t>
  </si>
  <si>
    <t>1 сп.юн.р.</t>
  </si>
  <si>
    <t>3 сп.юн.р.</t>
  </si>
  <si>
    <t>2 сп.юн.р.</t>
  </si>
  <si>
    <t>ФАМИЛИЯ ИМЯ ОТЧЕСТВО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</si>
</sst>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h:mm:ss.000"/>
  </numFmts>
  <fonts count="27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  <font>
      <sz val="10"/>
      <color indexed="8"/>
      <name val="Times New Roman Cyr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5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22" fillId="0" borderId="21" xfId="2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5" fontId="12" fillId="0" borderId="21" xfId="2" applyNumberFormat="1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/>
    </xf>
    <xf numFmtId="14" fontId="24" fillId="0" borderId="21" xfId="0" applyNumberFormat="1" applyFont="1" applyBorder="1" applyAlignment="1">
      <alignment horizontal="center"/>
    </xf>
    <xf numFmtId="166" fontId="24" fillId="0" borderId="21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vertical="center"/>
    </xf>
    <xf numFmtId="0" fontId="12" fillId="0" borderId="21" xfId="2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24" fillId="0" borderId="21" xfId="0" applyFont="1" applyBorder="1" applyAlignment="1">
      <alignment horizontal="center" wrapText="1"/>
    </xf>
    <xf numFmtId="0" fontId="24" fillId="0" borderId="21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942975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942976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942975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48"/>
  <sheetViews>
    <sheetView showGridLines="0" topLeftCell="A5" zoomScale="70" zoomScaleNormal="70" zoomScaleSheetLayoutView="70" zoomScalePageLayoutView="50" workbookViewId="0">
      <selection activeCell="D23" sqref="D23"/>
    </sheetView>
  </sheetViews>
  <sheetFormatPr baseColWidth="10" defaultColWidth="9.1640625" defaultRowHeight="14"/>
  <cols>
    <col min="1" max="1" width="7" style="1" customWidth="1"/>
    <col min="2" max="2" width="7.83203125" style="26" customWidth="1"/>
    <col min="3" max="3" width="14.6640625" style="26" customWidth="1"/>
    <col min="4" max="4" width="30.83203125" style="1" customWidth="1"/>
    <col min="5" max="5" width="13.5" style="11" customWidth="1"/>
    <col min="6" max="6" width="9.5" style="1" customWidth="1"/>
    <col min="7" max="7" width="30.33203125" style="1" customWidth="1"/>
    <col min="8" max="8" width="15.33203125" style="21" customWidth="1"/>
    <col min="9" max="9" width="5.1640625" style="21" customWidth="1"/>
    <col min="10" max="10" width="13.6640625" style="1" customWidth="1"/>
    <col min="11" max="11" width="15" style="1" customWidth="1"/>
    <col min="12" max="16384" width="9.1640625" style="1"/>
  </cols>
  <sheetData>
    <row r="1" spans="1:11" customFormat="1" ht="21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customFormat="1" ht="21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customFormat="1" ht="21">
      <c r="A3" s="103" t="s">
        <v>63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customFormat="1" ht="21">
      <c r="A4" s="103" t="s">
        <v>56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customFormat="1" ht="21">
      <c r="A5" s="103" t="s">
        <v>55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customFormat="1" ht="29">
      <c r="A6" s="104" t="s">
        <v>118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customFormat="1" ht="29" hidden="1">
      <c r="A7" s="104" t="s">
        <v>62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customFormat="1" ht="21">
      <c r="A8" s="105" t="s">
        <v>11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customFormat="1" ht="22" thickBot="1">
      <c r="A9" s="106" t="s">
        <v>24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19.5" customHeight="1" thickTop="1">
      <c r="A10" s="107" t="s">
        <v>16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customHeight="1">
      <c r="A11" s="110" t="s">
        <v>39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19.5" customHeight="1">
      <c r="A12" s="110" t="s">
        <v>64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2"/>
    </row>
    <row r="13" spans="1:11" ht="5.25" customHeight="1">
      <c r="A13" s="100" t="s">
        <v>24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2"/>
    </row>
    <row r="14" spans="1:11" ht="16">
      <c r="A14" s="113" t="s">
        <v>54</v>
      </c>
      <c r="B14" s="114"/>
      <c r="C14" s="114"/>
      <c r="D14" s="114"/>
      <c r="E14" s="2"/>
      <c r="F14" s="80" t="s">
        <v>69</v>
      </c>
      <c r="G14" s="80"/>
      <c r="H14" s="12"/>
      <c r="I14" s="12"/>
      <c r="J14" s="3"/>
      <c r="K14" s="4" t="s">
        <v>44</v>
      </c>
    </row>
    <row r="15" spans="1:11" ht="16">
      <c r="A15" s="115" t="s">
        <v>70</v>
      </c>
      <c r="B15" s="116"/>
      <c r="C15" s="116"/>
      <c r="D15" s="116"/>
      <c r="E15" s="5"/>
      <c r="F15" s="31" t="s">
        <v>50</v>
      </c>
      <c r="G15" s="31"/>
      <c r="H15" s="13"/>
      <c r="I15" s="13"/>
      <c r="J15" s="6"/>
      <c r="K15" s="7" t="s">
        <v>123</v>
      </c>
    </row>
    <row r="16" spans="1:11" ht="15">
      <c r="A16" s="117" t="s">
        <v>6</v>
      </c>
      <c r="B16" s="118"/>
      <c r="C16" s="118"/>
      <c r="D16" s="118"/>
      <c r="E16" s="118"/>
      <c r="F16" s="118"/>
      <c r="G16" s="119"/>
      <c r="H16" s="120" t="s">
        <v>0</v>
      </c>
      <c r="I16" s="121"/>
      <c r="J16" s="121"/>
      <c r="K16" s="122"/>
    </row>
    <row r="17" spans="1:11" ht="25" customHeight="1">
      <c r="A17" s="14" t="s">
        <v>12</v>
      </c>
      <c r="B17" s="8"/>
      <c r="C17" s="8"/>
      <c r="D17" s="15"/>
      <c r="E17" s="16"/>
      <c r="F17" s="15"/>
      <c r="G17" s="9"/>
      <c r="H17" s="43" t="s">
        <v>29</v>
      </c>
      <c r="I17" s="44"/>
      <c r="J17" s="44"/>
      <c r="K17" s="45"/>
    </row>
    <row r="18" spans="1:11" ht="25" customHeight="1">
      <c r="A18" s="14" t="s">
        <v>13</v>
      </c>
      <c r="B18" s="8"/>
      <c r="C18" s="8"/>
      <c r="D18" s="9"/>
      <c r="E18" s="30"/>
      <c r="F18" s="17"/>
      <c r="G18" s="85" t="s">
        <v>72</v>
      </c>
      <c r="H18" s="43" t="s">
        <v>31</v>
      </c>
      <c r="I18" s="44"/>
      <c r="J18" s="44"/>
      <c r="K18" s="62" t="s">
        <v>52</v>
      </c>
    </row>
    <row r="19" spans="1:11" ht="25" customHeight="1">
      <c r="A19" s="14" t="s">
        <v>14</v>
      </c>
      <c r="B19" s="8"/>
      <c r="C19" s="8"/>
      <c r="D19" s="9"/>
      <c r="E19" s="30"/>
      <c r="F19" s="17"/>
      <c r="G19" s="85" t="s">
        <v>59</v>
      </c>
      <c r="H19" s="43" t="s">
        <v>32</v>
      </c>
      <c r="I19" s="44"/>
      <c r="J19" s="44"/>
      <c r="K19" s="62" t="s">
        <v>53</v>
      </c>
    </row>
    <row r="20" spans="1:11" ht="25" customHeight="1" thickBot="1">
      <c r="A20" s="14" t="s">
        <v>10</v>
      </c>
      <c r="B20" s="32"/>
      <c r="C20" s="32"/>
      <c r="D20" s="17"/>
      <c r="F20" s="34"/>
      <c r="G20" s="86" t="s">
        <v>61</v>
      </c>
      <c r="H20" s="33" t="s">
        <v>30</v>
      </c>
      <c r="I20" s="46"/>
      <c r="J20" s="29"/>
      <c r="K20" s="63">
        <v>1</v>
      </c>
    </row>
    <row r="21" spans="1:11" ht="7.5" customHeight="1" thickTop="1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6.75" customHeight="1">
      <c r="A22" s="87" t="s">
        <v>4</v>
      </c>
      <c r="B22" s="88" t="s">
        <v>8</v>
      </c>
      <c r="C22" s="88" t="s">
        <v>23</v>
      </c>
      <c r="D22" s="88" t="s">
        <v>127</v>
      </c>
      <c r="E22" s="89" t="s">
        <v>22</v>
      </c>
      <c r="F22" s="88" t="s">
        <v>5</v>
      </c>
      <c r="G22" s="88" t="s">
        <v>26</v>
      </c>
      <c r="H22" s="79" t="s">
        <v>38</v>
      </c>
      <c r="I22" s="71"/>
      <c r="J22" s="78" t="s">
        <v>18</v>
      </c>
      <c r="K22" s="78" t="s">
        <v>9</v>
      </c>
    </row>
    <row r="23" spans="1:11" s="75" customFormat="1" ht="25" customHeight="1">
      <c r="A23" s="72">
        <v>1</v>
      </c>
      <c r="B23" s="90">
        <v>51</v>
      </c>
      <c r="C23" s="82">
        <v>10094560028</v>
      </c>
      <c r="D23" s="97" t="s">
        <v>75</v>
      </c>
      <c r="E23" s="90" t="s">
        <v>71</v>
      </c>
      <c r="F23" s="90" t="s">
        <v>48</v>
      </c>
      <c r="G23" s="90" t="s">
        <v>58</v>
      </c>
      <c r="H23" s="92">
        <v>4.7881944444444442E-4</v>
      </c>
      <c r="I23" s="72"/>
      <c r="J23" s="73"/>
      <c r="K23" s="74"/>
    </row>
    <row r="24" spans="1:11" s="75" customFormat="1" ht="25" customHeight="1">
      <c r="A24" s="72">
        <v>2</v>
      </c>
      <c r="B24" s="90">
        <v>327</v>
      </c>
      <c r="C24" s="82" t="s">
        <v>60</v>
      </c>
      <c r="D24" s="97" t="s">
        <v>74</v>
      </c>
      <c r="E24" s="91">
        <v>40869</v>
      </c>
      <c r="F24" s="90" t="s">
        <v>49</v>
      </c>
      <c r="G24" s="90" t="s">
        <v>57</v>
      </c>
      <c r="H24" s="92">
        <v>4.8877314814814812E-4</v>
      </c>
      <c r="I24" s="72"/>
      <c r="J24" s="73"/>
      <c r="K24" s="74"/>
    </row>
    <row r="25" spans="1:11" s="75" customFormat="1" ht="25" customHeight="1">
      <c r="A25" s="72">
        <v>3</v>
      </c>
      <c r="B25" s="90">
        <v>79</v>
      </c>
      <c r="C25" s="90">
        <v>10161524077</v>
      </c>
      <c r="D25" s="97" t="s">
        <v>76</v>
      </c>
      <c r="E25" s="91">
        <v>41251</v>
      </c>
      <c r="F25" s="90" t="s">
        <v>48</v>
      </c>
      <c r="G25" s="90" t="s">
        <v>57</v>
      </c>
      <c r="H25" s="92">
        <v>4.9918981481481483E-4</v>
      </c>
      <c r="I25" s="72"/>
      <c r="J25" s="76"/>
      <c r="K25" s="77"/>
    </row>
    <row r="26" spans="1:11" s="75" customFormat="1" ht="25" customHeight="1">
      <c r="A26" s="72">
        <v>4</v>
      </c>
      <c r="B26" s="90">
        <v>113</v>
      </c>
      <c r="C26" s="82">
        <v>10133192502</v>
      </c>
      <c r="D26" s="97" t="s">
        <v>77</v>
      </c>
      <c r="E26" s="91">
        <v>40880</v>
      </c>
      <c r="F26" s="90" t="s">
        <v>49</v>
      </c>
      <c r="G26" s="90" t="s">
        <v>58</v>
      </c>
      <c r="H26" s="92">
        <v>5.2581018518518515E-4</v>
      </c>
      <c r="I26" s="72"/>
      <c r="J26" s="76"/>
      <c r="K26" s="74"/>
    </row>
    <row r="27" spans="1:11" s="75" customFormat="1" ht="25" customHeight="1">
      <c r="A27" s="72">
        <v>5</v>
      </c>
      <c r="B27" s="90">
        <v>326</v>
      </c>
      <c r="C27" s="82">
        <v>10137842943</v>
      </c>
      <c r="D27" s="97" t="s">
        <v>119</v>
      </c>
      <c r="E27" s="91">
        <v>40746</v>
      </c>
      <c r="F27" s="90" t="s">
        <v>124</v>
      </c>
      <c r="G27" s="90" t="s">
        <v>57</v>
      </c>
      <c r="H27" s="92">
        <v>5.3043981481481475E-4</v>
      </c>
      <c r="I27" s="72"/>
      <c r="J27" s="76"/>
      <c r="K27" s="74"/>
    </row>
    <row r="28" spans="1:11" s="75" customFormat="1" ht="25" customHeight="1">
      <c r="A28" s="72"/>
      <c r="B28" s="95"/>
      <c r="C28" s="95"/>
      <c r="D28" s="95"/>
      <c r="E28" s="95"/>
      <c r="F28" s="90"/>
      <c r="G28" s="90"/>
      <c r="H28" s="92"/>
      <c r="I28" s="72"/>
      <c r="J28" s="76"/>
      <c r="K28" s="77"/>
    </row>
    <row r="29" spans="1:11" ht="15">
      <c r="A29" s="123" t="s">
        <v>3</v>
      </c>
      <c r="B29" s="124"/>
      <c r="C29" s="124"/>
      <c r="D29" s="124"/>
      <c r="E29" s="64"/>
      <c r="F29" s="64"/>
      <c r="G29" s="125" t="s">
        <v>25</v>
      </c>
      <c r="H29" s="125"/>
      <c r="I29" s="124"/>
      <c r="J29" s="125"/>
      <c r="K29" s="126"/>
    </row>
    <row r="30" spans="1:11">
      <c r="A30" s="54" t="s">
        <v>33</v>
      </c>
      <c r="B30" s="17"/>
      <c r="C30" s="17"/>
      <c r="D30" s="55"/>
      <c r="E30" s="19"/>
      <c r="F30" s="52"/>
      <c r="G30" s="18" t="s">
        <v>21</v>
      </c>
      <c r="H30" s="48">
        <v>2</v>
      </c>
      <c r="I30" s="58"/>
      <c r="J30" s="35" t="s">
        <v>19</v>
      </c>
      <c r="K30" s="61">
        <f>COUNTIF(F24:F25,"ЗМС")</f>
        <v>0</v>
      </c>
    </row>
    <row r="31" spans="1:11">
      <c r="A31" s="54" t="s">
        <v>34</v>
      </c>
      <c r="B31" s="17"/>
      <c r="C31" s="17"/>
      <c r="D31" s="55"/>
      <c r="E31" s="1"/>
      <c r="F31" s="53"/>
      <c r="G31" s="20" t="s">
        <v>45</v>
      </c>
      <c r="H31" s="47">
        <v>5</v>
      </c>
      <c r="I31" s="50"/>
      <c r="J31" s="35" t="s">
        <v>15</v>
      </c>
      <c r="K31" s="61">
        <f>COUNTIF(F23:F25,"МСМК")</f>
        <v>0</v>
      </c>
    </row>
    <row r="32" spans="1:11">
      <c r="A32" s="54" t="s">
        <v>35</v>
      </c>
      <c r="B32" s="17"/>
      <c r="C32" s="17"/>
      <c r="D32" s="55"/>
      <c r="E32" s="1"/>
      <c r="F32" s="53"/>
      <c r="G32" s="20" t="s">
        <v>46</v>
      </c>
      <c r="H32" s="47">
        <v>5</v>
      </c>
      <c r="I32" s="50"/>
      <c r="J32" s="35" t="s">
        <v>17</v>
      </c>
      <c r="K32" s="61">
        <f>COUNTIF(F25:F29,"МС")</f>
        <v>0</v>
      </c>
    </row>
    <row r="33" spans="1:26" ht="9.75" customHeight="1">
      <c r="A33" s="54" t="s">
        <v>36</v>
      </c>
      <c r="B33" s="17"/>
      <c r="C33" s="17"/>
      <c r="D33" s="55"/>
      <c r="E33" s="1"/>
      <c r="F33" s="53"/>
      <c r="G33" s="20" t="s">
        <v>40</v>
      </c>
      <c r="H33" s="48">
        <v>5</v>
      </c>
      <c r="I33" s="49"/>
      <c r="J33" s="35" t="s">
        <v>20</v>
      </c>
      <c r="K33" s="61">
        <f>COUNTIF(F24:F30,"КМС")</f>
        <v>0</v>
      </c>
    </row>
    <row r="34" spans="1:26">
      <c r="A34" s="54"/>
      <c r="B34" s="17"/>
      <c r="C34" s="17"/>
      <c r="D34" s="55"/>
      <c r="E34" s="1"/>
      <c r="F34" s="53"/>
      <c r="G34" s="20" t="s">
        <v>41</v>
      </c>
      <c r="H34" s="48">
        <v>0</v>
      </c>
      <c r="I34" s="49"/>
      <c r="J34" s="69" t="s">
        <v>47</v>
      </c>
      <c r="K34" s="61">
        <v>1</v>
      </c>
    </row>
    <row r="35" spans="1:26">
      <c r="A35" s="54"/>
      <c r="B35" s="17"/>
      <c r="C35" s="17"/>
      <c r="D35" s="55"/>
      <c r="E35" s="1"/>
      <c r="F35" s="53"/>
      <c r="G35" s="20" t="s">
        <v>42</v>
      </c>
      <c r="H35" s="36">
        <v>0</v>
      </c>
      <c r="I35" s="51"/>
      <c r="J35" s="70" t="s">
        <v>49</v>
      </c>
      <c r="K35" s="61">
        <f>COUNTIF(F24:F32,"2 сп.р.")</f>
        <v>2</v>
      </c>
    </row>
    <row r="36" spans="1:26">
      <c r="A36" s="54"/>
      <c r="B36" s="17"/>
      <c r="C36" s="17"/>
      <c r="D36" s="55"/>
      <c r="E36" s="22"/>
      <c r="F36" s="59"/>
      <c r="G36" s="20" t="s">
        <v>43</v>
      </c>
      <c r="H36" s="36">
        <f>COUNTIF(A23:A26,"ДСКВ")</f>
        <v>0</v>
      </c>
      <c r="I36" s="60"/>
      <c r="J36" s="70" t="s">
        <v>48</v>
      </c>
      <c r="K36" s="61">
        <f>COUNTIF(F24:F33,"3 сп.р.")</f>
        <v>1</v>
      </c>
    </row>
    <row r="37" spans="1:26">
      <c r="A37" s="23"/>
      <c r="K37" s="24"/>
    </row>
    <row r="38" spans="1:26" ht="16">
      <c r="A38" s="128" t="s">
        <v>2</v>
      </c>
      <c r="B38" s="129"/>
      <c r="C38" s="129"/>
      <c r="D38" s="129"/>
      <c r="E38" s="130" t="s">
        <v>7</v>
      </c>
      <c r="F38" s="130"/>
      <c r="G38" s="130"/>
      <c r="H38" s="130"/>
      <c r="I38" s="130" t="s">
        <v>37</v>
      </c>
      <c r="J38" s="130"/>
      <c r="K38" s="131"/>
    </row>
    <row r="39" spans="1:26">
      <c r="A39" s="23"/>
      <c r="B39" s="1"/>
      <c r="C39" s="1"/>
      <c r="E39" s="1"/>
      <c r="F39" s="19"/>
      <c r="G39" s="19"/>
      <c r="H39" s="19"/>
      <c r="I39" s="19"/>
      <c r="J39" s="19"/>
      <c r="K39" s="28"/>
    </row>
    <row r="40" spans="1:26">
      <c r="A40" s="25"/>
      <c r="D40" s="26"/>
      <c r="E40" s="56"/>
      <c r="F40" s="26"/>
      <c r="G40" s="26"/>
      <c r="H40" s="57"/>
      <c r="I40" s="57"/>
      <c r="J40" s="26"/>
      <c r="K40" s="27"/>
    </row>
    <row r="41" spans="1:26" s="11" customFormat="1">
      <c r="A41" s="25"/>
      <c r="B41" s="26"/>
      <c r="C41" s="26"/>
      <c r="D41" s="26"/>
      <c r="E41" s="56"/>
      <c r="F41" s="26"/>
      <c r="G41" s="26"/>
      <c r="H41" s="57"/>
      <c r="I41" s="57"/>
      <c r="J41" s="26"/>
      <c r="K41" s="2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39" customFormat="1" ht="19">
      <c r="A42" s="25"/>
      <c r="B42" s="26"/>
      <c r="C42" s="26"/>
      <c r="D42" s="26"/>
      <c r="E42" s="56"/>
      <c r="F42" s="26"/>
      <c r="G42" s="26"/>
      <c r="H42" s="57"/>
      <c r="I42" s="57"/>
      <c r="J42" s="26"/>
      <c r="K42" s="27"/>
    </row>
    <row r="43" spans="1:26">
      <c r="A43" s="25"/>
      <c r="D43" s="26"/>
      <c r="E43" s="56"/>
      <c r="F43" s="26"/>
      <c r="G43" s="26"/>
      <c r="H43" s="57"/>
      <c r="I43" s="57"/>
      <c r="J43" s="26"/>
      <c r="K43" s="27"/>
    </row>
    <row r="44" spans="1:26" ht="17" thickBot="1">
      <c r="A44" s="132" t="str">
        <f>G19</f>
        <v>СИЛАКОВА Н.И. (2К, г. Брянск)</v>
      </c>
      <c r="B44" s="133"/>
      <c r="C44" s="133"/>
      <c r="D44" s="133"/>
      <c r="E44" s="133" t="str">
        <f>G18</f>
        <v>СМОЛЬНИКОВ А.В. (1К, г.Москва)</v>
      </c>
      <c r="F44" s="133"/>
      <c r="G44" s="133"/>
      <c r="H44" s="133"/>
      <c r="I44" s="133" t="str">
        <f>G20</f>
        <v>БОЛХОВИТИН А. В. (2К, г. Брянск)</v>
      </c>
      <c r="J44" s="133"/>
      <c r="K44" s="134"/>
    </row>
    <row r="45" spans="1:26" ht="15" thickTop="1"/>
    <row r="46" spans="1:26" ht="19">
      <c r="A46" s="39"/>
      <c r="B46" s="40"/>
      <c r="C46" s="40"/>
      <c r="D46" s="39"/>
      <c r="E46" s="41"/>
      <c r="F46" s="39"/>
      <c r="G46" s="39"/>
      <c r="H46" s="42"/>
      <c r="I46" s="42"/>
      <c r="J46" s="39"/>
      <c r="K46" s="39"/>
    </row>
    <row r="47" spans="1:26" ht="21">
      <c r="A47" s="37"/>
      <c r="B47" s="37"/>
      <c r="C47" s="38"/>
      <c r="D47" s="127"/>
      <c r="E47" s="127"/>
      <c r="F47" s="127"/>
      <c r="G47" s="127"/>
    </row>
    <row r="48" spans="1:26" ht="19">
      <c r="D48" s="39"/>
    </row>
  </sheetData>
  <autoFilter ref="B22:H22" xr:uid="{00000000-0009-0000-0000-000000000000}">
    <sortState xmlns:xlrd2="http://schemas.microsoft.com/office/spreadsheetml/2017/richdata2" ref="B23:H58">
      <sortCondition ref="H22"/>
    </sortState>
  </autoFilter>
  <mergeCells count="26">
    <mergeCell ref="D47:G47"/>
    <mergeCell ref="A38:D38"/>
    <mergeCell ref="E38:H38"/>
    <mergeCell ref="I38:K38"/>
    <mergeCell ref="A44:D44"/>
    <mergeCell ref="E44:H44"/>
    <mergeCell ref="I44:K44"/>
    <mergeCell ref="A14:D14"/>
    <mergeCell ref="A15:D15"/>
    <mergeCell ref="A16:G16"/>
    <mergeCell ref="H16:K16"/>
    <mergeCell ref="A29:D29"/>
    <mergeCell ref="G29:K29"/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outlinePr summaryBelow="0"/>
    <pageSetUpPr fitToPage="1"/>
  </sheetPr>
  <dimension ref="A1:Z61"/>
  <sheetViews>
    <sheetView showGridLines="0" tabSelected="1" view="pageBreakPreview" topLeftCell="A2" zoomScale="70" zoomScaleNormal="70" zoomScaleSheetLayoutView="70" zoomScalePageLayoutView="50" workbookViewId="0">
      <selection activeCell="D23" sqref="D23"/>
    </sheetView>
  </sheetViews>
  <sheetFormatPr baseColWidth="10" defaultColWidth="9.1640625" defaultRowHeight="14"/>
  <cols>
    <col min="1" max="1" width="7" style="1" customWidth="1"/>
    <col min="2" max="2" width="7.83203125" style="26" customWidth="1"/>
    <col min="3" max="3" width="14.6640625" style="26" customWidth="1"/>
    <col min="4" max="4" width="31.1640625" style="1" customWidth="1"/>
    <col min="5" max="5" width="13.5" style="11" customWidth="1"/>
    <col min="6" max="6" width="9.5" style="1" customWidth="1"/>
    <col min="7" max="7" width="32" style="1" customWidth="1"/>
    <col min="8" max="8" width="15.33203125" style="21" customWidth="1"/>
    <col min="9" max="9" width="5.1640625" style="21" customWidth="1"/>
    <col min="10" max="10" width="13.6640625" style="1" customWidth="1"/>
    <col min="11" max="11" width="15" style="1" customWidth="1"/>
    <col min="12" max="16384" width="9.1640625" style="1"/>
  </cols>
  <sheetData>
    <row r="1" spans="1:11" customFormat="1" ht="21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customFormat="1" ht="21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customFormat="1" ht="21">
      <c r="A3" s="103" t="s">
        <v>63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customFormat="1" ht="21">
      <c r="A4" s="103" t="s">
        <v>56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customFormat="1" ht="21">
      <c r="A5" s="103" t="s">
        <v>55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customFormat="1" ht="29">
      <c r="A6" s="104" t="s">
        <v>118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customFormat="1" ht="29" hidden="1">
      <c r="A7" s="104" t="s">
        <v>62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customFormat="1" ht="21">
      <c r="A8" s="105" t="s">
        <v>11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customFormat="1" ht="22" thickBot="1">
      <c r="A9" s="106" t="s">
        <v>24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19.5" customHeight="1" thickTop="1">
      <c r="A10" s="107" t="s">
        <v>16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customHeight="1">
      <c r="A11" s="110" t="s">
        <v>39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19.5" customHeight="1">
      <c r="A12" s="110" t="s">
        <v>65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2"/>
    </row>
    <row r="13" spans="1:11" ht="5.25" customHeight="1">
      <c r="A13" s="100" t="s">
        <v>24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2"/>
    </row>
    <row r="14" spans="1:11" ht="16">
      <c r="A14" s="113" t="s">
        <v>54</v>
      </c>
      <c r="B14" s="114"/>
      <c r="C14" s="114"/>
      <c r="D14" s="114"/>
      <c r="E14" s="2"/>
      <c r="F14" s="80" t="s">
        <v>69</v>
      </c>
      <c r="G14" s="80"/>
      <c r="H14" s="12"/>
      <c r="I14" s="12"/>
      <c r="J14" s="3"/>
      <c r="K14" s="4" t="s">
        <v>44</v>
      </c>
    </row>
    <row r="15" spans="1:11" ht="16">
      <c r="A15" s="115" t="s">
        <v>70</v>
      </c>
      <c r="B15" s="116"/>
      <c r="C15" s="116"/>
      <c r="D15" s="116"/>
      <c r="E15" s="5"/>
      <c r="F15" s="31" t="s">
        <v>50</v>
      </c>
      <c r="G15" s="31"/>
      <c r="H15" s="13"/>
      <c r="I15" s="13"/>
      <c r="J15" s="6"/>
      <c r="K15" s="7" t="s">
        <v>123</v>
      </c>
    </row>
    <row r="16" spans="1:11" ht="15">
      <c r="A16" s="117" t="s">
        <v>6</v>
      </c>
      <c r="B16" s="118"/>
      <c r="C16" s="118"/>
      <c r="D16" s="118"/>
      <c r="E16" s="118"/>
      <c r="F16" s="118"/>
      <c r="G16" s="119"/>
      <c r="H16" s="120" t="s">
        <v>0</v>
      </c>
      <c r="I16" s="121"/>
      <c r="J16" s="121"/>
      <c r="K16" s="122"/>
    </row>
    <row r="17" spans="1:11" ht="25" customHeight="1">
      <c r="A17" s="14" t="s">
        <v>12</v>
      </c>
      <c r="B17" s="8"/>
      <c r="C17" s="8"/>
      <c r="D17" s="15"/>
      <c r="E17" s="16"/>
      <c r="F17" s="15"/>
      <c r="G17" s="9"/>
      <c r="H17" s="43" t="s">
        <v>29</v>
      </c>
      <c r="I17" s="44"/>
      <c r="J17" s="44"/>
      <c r="K17" s="45"/>
    </row>
    <row r="18" spans="1:11" ht="25" customHeight="1">
      <c r="A18" s="14" t="s">
        <v>13</v>
      </c>
      <c r="B18" s="8"/>
      <c r="C18" s="8"/>
      <c r="D18" s="9"/>
      <c r="E18" s="30"/>
      <c r="F18" s="17"/>
      <c r="G18" s="85" t="s">
        <v>72</v>
      </c>
      <c r="H18" s="43" t="s">
        <v>31</v>
      </c>
      <c r="I18" s="44"/>
      <c r="J18" s="44"/>
      <c r="K18" s="62" t="s">
        <v>52</v>
      </c>
    </row>
    <row r="19" spans="1:11" ht="25" customHeight="1">
      <c r="A19" s="14" t="s">
        <v>14</v>
      </c>
      <c r="B19" s="8"/>
      <c r="C19" s="8"/>
      <c r="D19" s="9"/>
      <c r="E19" s="30"/>
      <c r="F19" s="17"/>
      <c r="G19" s="85" t="s">
        <v>59</v>
      </c>
      <c r="H19" s="43" t="s">
        <v>32</v>
      </c>
      <c r="I19" s="44"/>
      <c r="J19" s="44"/>
      <c r="K19" s="62" t="s">
        <v>53</v>
      </c>
    </row>
    <row r="20" spans="1:11" ht="25" customHeight="1" thickBot="1">
      <c r="A20" s="14" t="s">
        <v>10</v>
      </c>
      <c r="B20" s="32"/>
      <c r="C20" s="32"/>
      <c r="D20" s="17"/>
      <c r="F20" s="34"/>
      <c r="G20" s="86" t="s">
        <v>61</v>
      </c>
      <c r="H20" s="33" t="s">
        <v>30</v>
      </c>
      <c r="I20" s="46"/>
      <c r="J20" s="29"/>
      <c r="K20" s="63">
        <v>1</v>
      </c>
    </row>
    <row r="21" spans="1:11" ht="7.5" customHeight="1" thickTop="1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6.75" customHeight="1">
      <c r="A22" s="87" t="s">
        <v>4</v>
      </c>
      <c r="B22" s="88" t="s">
        <v>8</v>
      </c>
      <c r="C22" s="88" t="s">
        <v>23</v>
      </c>
      <c r="D22" s="88" t="s">
        <v>127</v>
      </c>
      <c r="E22" s="89" t="s">
        <v>22</v>
      </c>
      <c r="F22" s="88" t="s">
        <v>5</v>
      </c>
      <c r="G22" s="88" t="s">
        <v>26</v>
      </c>
      <c r="H22" s="79" t="s">
        <v>38</v>
      </c>
      <c r="I22" s="71"/>
      <c r="J22" s="78" t="s">
        <v>18</v>
      </c>
      <c r="K22" s="78" t="s">
        <v>9</v>
      </c>
    </row>
    <row r="23" spans="1:11" s="75" customFormat="1" ht="25" customHeight="1">
      <c r="A23" s="72">
        <v>1</v>
      </c>
      <c r="B23" s="90">
        <v>369</v>
      </c>
      <c r="C23" s="93">
        <v>10145018115</v>
      </c>
      <c r="D23" s="99" t="s">
        <v>78</v>
      </c>
      <c r="E23" s="91">
        <v>40633</v>
      </c>
      <c r="F23" s="90" t="s">
        <v>49</v>
      </c>
      <c r="G23" s="90" t="s">
        <v>57</v>
      </c>
      <c r="H23" s="92">
        <v>4.0879629629629632E-4</v>
      </c>
      <c r="I23" s="72"/>
      <c r="J23" s="73"/>
      <c r="K23" s="74"/>
    </row>
    <row r="24" spans="1:11" s="75" customFormat="1" ht="25" customHeight="1">
      <c r="A24" s="72">
        <v>2</v>
      </c>
      <c r="B24" s="90">
        <v>333</v>
      </c>
      <c r="C24" s="93">
        <v>10143125807</v>
      </c>
      <c r="D24" s="99" t="s">
        <v>79</v>
      </c>
      <c r="E24" s="91">
        <v>41138</v>
      </c>
      <c r="F24" s="90" t="s">
        <v>48</v>
      </c>
      <c r="G24" s="90" t="s">
        <v>57</v>
      </c>
      <c r="H24" s="92">
        <v>4.3946759259259259E-4</v>
      </c>
      <c r="I24" s="72"/>
      <c r="J24" s="73"/>
      <c r="K24" s="74"/>
    </row>
    <row r="25" spans="1:11" s="75" customFormat="1" ht="25" customHeight="1">
      <c r="A25" s="72">
        <v>3</v>
      </c>
      <c r="B25" s="90">
        <v>212</v>
      </c>
      <c r="C25" s="93">
        <v>10120950189</v>
      </c>
      <c r="D25" s="99" t="s">
        <v>81</v>
      </c>
      <c r="E25" s="91">
        <v>40918</v>
      </c>
      <c r="F25" s="90" t="s">
        <v>48</v>
      </c>
      <c r="G25" s="90" t="s">
        <v>58</v>
      </c>
      <c r="H25" s="92">
        <v>4.4004629629629634E-4</v>
      </c>
      <c r="I25" s="72"/>
      <c r="J25" s="73"/>
      <c r="K25" s="74"/>
    </row>
    <row r="26" spans="1:11" s="75" customFormat="1" ht="25" customHeight="1">
      <c r="A26" s="72">
        <v>4</v>
      </c>
      <c r="B26" s="90">
        <v>373</v>
      </c>
      <c r="C26" s="93">
        <v>10153618274</v>
      </c>
      <c r="D26" s="99" t="s">
        <v>80</v>
      </c>
      <c r="E26" s="91">
        <v>40594</v>
      </c>
      <c r="F26" s="90" t="s">
        <v>125</v>
      </c>
      <c r="G26" s="90" t="s">
        <v>58</v>
      </c>
      <c r="H26" s="92">
        <v>4.4097222222222226E-4</v>
      </c>
      <c r="I26" s="72"/>
      <c r="J26" s="73"/>
      <c r="K26" s="74"/>
    </row>
    <row r="27" spans="1:11" s="75" customFormat="1" ht="25" customHeight="1">
      <c r="A27" s="72">
        <v>5</v>
      </c>
      <c r="B27" s="90">
        <v>339</v>
      </c>
      <c r="C27" s="93">
        <v>10143218965</v>
      </c>
      <c r="D27" s="99" t="s">
        <v>83</v>
      </c>
      <c r="E27" s="91">
        <v>40815</v>
      </c>
      <c r="F27" s="90" t="s">
        <v>48</v>
      </c>
      <c r="G27" s="90" t="s">
        <v>57</v>
      </c>
      <c r="H27" s="92">
        <v>4.6377314814814816E-4</v>
      </c>
      <c r="I27" s="72"/>
      <c r="J27" s="73"/>
      <c r="K27" s="74"/>
    </row>
    <row r="28" spans="1:11" s="75" customFormat="1" ht="25" customHeight="1">
      <c r="A28" s="72">
        <v>6</v>
      </c>
      <c r="B28" s="90">
        <v>332</v>
      </c>
      <c r="C28" s="93">
        <v>10143020925</v>
      </c>
      <c r="D28" s="99" t="s">
        <v>82</v>
      </c>
      <c r="E28" s="91">
        <v>41031</v>
      </c>
      <c r="F28" s="90" t="s">
        <v>48</v>
      </c>
      <c r="G28" s="90" t="s">
        <v>57</v>
      </c>
      <c r="H28" s="92">
        <v>4.6597222222222222E-4</v>
      </c>
      <c r="I28" s="72"/>
      <c r="J28" s="73"/>
      <c r="K28" s="74"/>
    </row>
    <row r="29" spans="1:11" s="75" customFormat="1" ht="25" customHeight="1">
      <c r="A29" s="72">
        <v>7</v>
      </c>
      <c r="B29" s="90">
        <v>367</v>
      </c>
      <c r="C29" s="93">
        <v>10143022440</v>
      </c>
      <c r="D29" s="99" t="s">
        <v>84</v>
      </c>
      <c r="E29" s="91">
        <v>41193</v>
      </c>
      <c r="F29" s="90" t="s">
        <v>48</v>
      </c>
      <c r="G29" s="90" t="s">
        <v>57</v>
      </c>
      <c r="H29" s="92">
        <v>4.8379629629629624E-4</v>
      </c>
      <c r="I29" s="72"/>
      <c r="J29" s="73"/>
      <c r="K29" s="74"/>
    </row>
    <row r="30" spans="1:11" s="75" customFormat="1" ht="25" customHeight="1">
      <c r="A30" s="72">
        <v>8</v>
      </c>
      <c r="B30" s="90">
        <v>226</v>
      </c>
      <c r="C30" s="93">
        <v>10131542993</v>
      </c>
      <c r="D30" s="99" t="s">
        <v>85</v>
      </c>
      <c r="E30" s="91">
        <v>40994</v>
      </c>
      <c r="F30" s="90" t="s">
        <v>124</v>
      </c>
      <c r="G30" s="90" t="s">
        <v>58</v>
      </c>
      <c r="H30" s="92">
        <v>4.8749999999999998E-4</v>
      </c>
      <c r="I30" s="72"/>
      <c r="J30" s="73"/>
      <c r="K30" s="74"/>
    </row>
    <row r="31" spans="1:11" s="75" customFormat="1" ht="25" customHeight="1">
      <c r="A31" s="72">
        <v>9</v>
      </c>
      <c r="B31" s="90">
        <v>321</v>
      </c>
      <c r="C31" s="93">
        <v>10095068165</v>
      </c>
      <c r="D31" s="98" t="s">
        <v>86</v>
      </c>
      <c r="E31" s="91">
        <v>41027</v>
      </c>
      <c r="F31" s="90" t="s">
        <v>48</v>
      </c>
      <c r="G31" s="90" t="s">
        <v>57</v>
      </c>
      <c r="H31" s="92">
        <v>4.9120370370370366E-4</v>
      </c>
      <c r="I31" s="72"/>
      <c r="J31" s="73"/>
      <c r="K31" s="74"/>
    </row>
    <row r="32" spans="1:11" s="75" customFormat="1" ht="25" customHeight="1">
      <c r="A32" s="72">
        <v>10</v>
      </c>
      <c r="B32" s="90">
        <v>331</v>
      </c>
      <c r="C32" s="93">
        <v>10152689603</v>
      </c>
      <c r="D32" s="99" t="s">
        <v>87</v>
      </c>
      <c r="E32" s="91">
        <v>41104</v>
      </c>
      <c r="F32" s="90" t="s">
        <v>48</v>
      </c>
      <c r="G32" s="90" t="s">
        <v>57</v>
      </c>
      <c r="H32" s="92">
        <v>4.9826388888888891E-4</v>
      </c>
      <c r="I32" s="72"/>
      <c r="J32" s="73"/>
      <c r="K32" s="74"/>
    </row>
    <row r="33" spans="1:11" s="75" customFormat="1" ht="25" customHeight="1">
      <c r="A33" s="72">
        <v>11</v>
      </c>
      <c r="B33" s="90">
        <v>313</v>
      </c>
      <c r="C33" s="93">
        <v>10164743164</v>
      </c>
      <c r="D33" s="98" t="s">
        <v>88</v>
      </c>
      <c r="E33" s="91">
        <v>41041</v>
      </c>
      <c r="F33" s="90" t="s">
        <v>48</v>
      </c>
      <c r="G33" s="90" t="s">
        <v>57</v>
      </c>
      <c r="H33" s="92">
        <v>5.346064814814815E-4</v>
      </c>
      <c r="I33" s="72"/>
      <c r="J33" s="73"/>
      <c r="K33" s="74"/>
    </row>
    <row r="34" spans="1:11" s="75" customFormat="1" ht="25" customHeight="1">
      <c r="A34" s="72">
        <v>12</v>
      </c>
      <c r="B34" s="90">
        <v>385</v>
      </c>
      <c r="C34" s="93">
        <v>10118257705</v>
      </c>
      <c r="D34" s="99" t="s">
        <v>89</v>
      </c>
      <c r="E34" s="91">
        <v>41211</v>
      </c>
      <c r="F34" s="90" t="s">
        <v>124</v>
      </c>
      <c r="G34" s="90" t="s">
        <v>57</v>
      </c>
      <c r="H34" s="92">
        <v>5.9016203703703704E-4</v>
      </c>
      <c r="I34" s="72"/>
      <c r="J34" s="73"/>
      <c r="K34" s="74"/>
    </row>
    <row r="35" spans="1:11" s="75" customFormat="1" ht="25" customHeight="1">
      <c r="A35" s="72">
        <v>13</v>
      </c>
      <c r="B35" s="90">
        <v>105</v>
      </c>
      <c r="C35" s="93">
        <v>10097249655</v>
      </c>
      <c r="D35" s="98" t="s">
        <v>90</v>
      </c>
      <c r="E35" s="91">
        <v>41193</v>
      </c>
      <c r="F35" s="90" t="s">
        <v>124</v>
      </c>
      <c r="G35" s="90" t="s">
        <v>58</v>
      </c>
      <c r="H35" s="92">
        <v>5.929398148148148E-4</v>
      </c>
      <c r="I35" s="72"/>
      <c r="J35" s="73"/>
      <c r="K35" s="74"/>
    </row>
    <row r="36" spans="1:11" s="75" customFormat="1" ht="25" customHeight="1">
      <c r="A36" s="72">
        <v>14</v>
      </c>
      <c r="B36" s="90">
        <v>106</v>
      </c>
      <c r="C36" s="93">
        <v>10096913185</v>
      </c>
      <c r="D36" s="98" t="s">
        <v>91</v>
      </c>
      <c r="E36" s="91">
        <v>41175</v>
      </c>
      <c r="F36" s="90" t="s">
        <v>126</v>
      </c>
      <c r="G36" s="90" t="s">
        <v>58</v>
      </c>
      <c r="H36" s="92">
        <v>6.116898148148148E-4</v>
      </c>
      <c r="I36" s="72"/>
      <c r="J36" s="73"/>
      <c r="K36" s="74"/>
    </row>
    <row r="37" spans="1:11" s="75" customFormat="1" ht="25" customHeight="1">
      <c r="A37" s="72">
        <v>15</v>
      </c>
      <c r="B37" s="90">
        <v>283</v>
      </c>
      <c r="C37" s="93">
        <v>10118157704</v>
      </c>
      <c r="D37" s="98" t="s">
        <v>92</v>
      </c>
      <c r="E37" s="91">
        <v>41133</v>
      </c>
      <c r="F37" s="90" t="s">
        <v>48</v>
      </c>
      <c r="G37" s="90" t="s">
        <v>58</v>
      </c>
      <c r="H37" s="92">
        <v>6.1331018518518516E-4</v>
      </c>
      <c r="I37" s="72"/>
      <c r="J37" s="73"/>
      <c r="K37" s="74"/>
    </row>
    <row r="38" spans="1:11" s="75" customFormat="1" ht="25" customHeight="1">
      <c r="A38" s="72">
        <v>16</v>
      </c>
      <c r="B38" s="90">
        <v>222</v>
      </c>
      <c r="C38" s="93">
        <v>10094938631</v>
      </c>
      <c r="D38" s="98" t="s">
        <v>93</v>
      </c>
      <c r="E38" s="91">
        <v>41038</v>
      </c>
      <c r="F38" s="90" t="s">
        <v>48</v>
      </c>
      <c r="G38" s="90" t="s">
        <v>58</v>
      </c>
      <c r="H38" s="92">
        <v>6.1481481481481478E-4</v>
      </c>
      <c r="I38" s="72"/>
      <c r="J38" s="73"/>
      <c r="K38" s="74"/>
    </row>
    <row r="39" spans="1:11" s="75" customFormat="1" ht="25" customHeight="1">
      <c r="A39" s="72">
        <v>17</v>
      </c>
      <c r="B39" s="90">
        <v>530</v>
      </c>
      <c r="C39" s="93">
        <v>10120953122</v>
      </c>
      <c r="D39" s="98" t="s">
        <v>94</v>
      </c>
      <c r="E39" s="91">
        <v>41207</v>
      </c>
      <c r="F39" s="90" t="s">
        <v>125</v>
      </c>
      <c r="G39" s="90" t="s">
        <v>58</v>
      </c>
      <c r="H39" s="92">
        <v>6.2118055555555559E-4</v>
      </c>
      <c r="I39" s="72"/>
      <c r="J39" s="73"/>
      <c r="K39" s="74"/>
    </row>
    <row r="40" spans="1:11" s="75" customFormat="1" ht="25" customHeight="1">
      <c r="A40" s="72">
        <v>18</v>
      </c>
      <c r="B40" s="90">
        <v>328</v>
      </c>
      <c r="C40" s="90">
        <v>10141494991</v>
      </c>
      <c r="D40" s="98" t="s">
        <v>120</v>
      </c>
      <c r="E40" s="91">
        <v>40882</v>
      </c>
      <c r="F40" s="90" t="s">
        <v>48</v>
      </c>
      <c r="G40" s="90" t="s">
        <v>57</v>
      </c>
      <c r="H40" s="92">
        <v>6.2997685185185183E-4</v>
      </c>
      <c r="I40" s="72"/>
      <c r="J40" s="73"/>
      <c r="K40" s="74"/>
    </row>
    <row r="41" spans="1:11" ht="25" customHeight="1">
      <c r="A41" s="81"/>
      <c r="B41" s="90"/>
      <c r="C41" s="90"/>
      <c r="D41" s="96"/>
      <c r="E41" s="91"/>
      <c r="F41" s="82"/>
      <c r="G41" s="82"/>
      <c r="H41" s="83"/>
      <c r="I41" s="83"/>
      <c r="J41" s="84"/>
      <c r="K41" s="84"/>
    </row>
    <row r="42" spans="1:11" ht="15">
      <c r="A42" s="123" t="s">
        <v>3</v>
      </c>
      <c r="B42" s="124"/>
      <c r="C42" s="124"/>
      <c r="D42" s="124"/>
      <c r="E42" s="64"/>
      <c r="F42" s="64"/>
      <c r="G42" s="125" t="s">
        <v>25</v>
      </c>
      <c r="H42" s="125"/>
      <c r="I42" s="124"/>
      <c r="J42" s="125"/>
      <c r="K42" s="126"/>
    </row>
    <row r="43" spans="1:11">
      <c r="A43" s="54" t="s">
        <v>33</v>
      </c>
      <c r="B43" s="17"/>
      <c r="C43" s="17"/>
      <c r="D43" s="55"/>
      <c r="E43" s="19"/>
      <c r="F43" s="52"/>
      <c r="G43" s="18" t="s">
        <v>21</v>
      </c>
      <c r="H43" s="48">
        <v>2</v>
      </c>
      <c r="I43" s="58"/>
      <c r="J43" s="35" t="s">
        <v>19</v>
      </c>
      <c r="K43" s="61">
        <f>COUNTIF(F23:F39,"ЗМС")</f>
        <v>0</v>
      </c>
    </row>
    <row r="44" spans="1:11">
      <c r="A44" s="54" t="s">
        <v>34</v>
      </c>
      <c r="B44" s="17"/>
      <c r="C44" s="17"/>
      <c r="D44" s="55"/>
      <c r="E44" s="1"/>
      <c r="F44" s="53"/>
      <c r="G44" s="20" t="s">
        <v>45</v>
      </c>
      <c r="H44" s="47">
        <v>18</v>
      </c>
      <c r="I44" s="50"/>
      <c r="J44" s="35" t="s">
        <v>15</v>
      </c>
      <c r="K44" s="61">
        <f>COUNTIF(F23:F39,"МСМК")</f>
        <v>0</v>
      </c>
    </row>
    <row r="45" spans="1:11">
      <c r="A45" s="54" t="s">
        <v>35</v>
      </c>
      <c r="B45" s="17"/>
      <c r="C45" s="17"/>
      <c r="D45" s="55"/>
      <c r="E45" s="1"/>
      <c r="F45" s="53"/>
      <c r="G45" s="20" t="s">
        <v>46</v>
      </c>
      <c r="H45" s="47">
        <v>18</v>
      </c>
      <c r="I45" s="50"/>
      <c r="J45" s="35" t="s">
        <v>17</v>
      </c>
      <c r="K45" s="61">
        <f>COUNTIF(F23:F42,"МС")</f>
        <v>0</v>
      </c>
    </row>
    <row r="46" spans="1:11" ht="9.75" customHeight="1">
      <c r="A46" s="54" t="s">
        <v>36</v>
      </c>
      <c r="B46" s="17"/>
      <c r="C46" s="17"/>
      <c r="D46" s="55"/>
      <c r="E46" s="1"/>
      <c r="F46" s="53"/>
      <c r="G46" s="20" t="s">
        <v>40</v>
      </c>
      <c r="H46" s="48">
        <v>18</v>
      </c>
      <c r="I46" s="49"/>
      <c r="J46" s="35" t="s">
        <v>20</v>
      </c>
      <c r="K46" s="61">
        <f>COUNTIF(F23:F43,"КМС")</f>
        <v>0</v>
      </c>
    </row>
    <row r="47" spans="1:11">
      <c r="A47" s="54"/>
      <c r="B47" s="17"/>
      <c r="C47" s="17"/>
      <c r="D47" s="55"/>
      <c r="E47" s="1"/>
      <c r="F47" s="53"/>
      <c r="G47" s="20" t="s">
        <v>41</v>
      </c>
      <c r="H47" s="48">
        <v>0</v>
      </c>
      <c r="I47" s="49"/>
      <c r="J47" s="69" t="s">
        <v>47</v>
      </c>
      <c r="K47" s="61">
        <v>1</v>
      </c>
    </row>
    <row r="48" spans="1:11">
      <c r="A48" s="54"/>
      <c r="B48" s="17"/>
      <c r="C48" s="17"/>
      <c r="D48" s="55"/>
      <c r="E48" s="1"/>
      <c r="F48" s="53"/>
      <c r="G48" s="20" t="s">
        <v>42</v>
      </c>
      <c r="H48" s="36">
        <v>0</v>
      </c>
      <c r="I48" s="51"/>
      <c r="J48" s="70" t="s">
        <v>49</v>
      </c>
      <c r="K48" s="61">
        <v>0</v>
      </c>
    </row>
    <row r="49" spans="1:26">
      <c r="A49" s="54"/>
      <c r="B49" s="17"/>
      <c r="C49" s="17"/>
      <c r="D49" s="55"/>
      <c r="E49" s="22"/>
      <c r="F49" s="59"/>
      <c r="G49" s="20" t="s">
        <v>43</v>
      </c>
      <c r="H49" s="36">
        <f>COUNTIF(A23:A40,"ДСКВ")</f>
        <v>0</v>
      </c>
      <c r="I49" s="60"/>
      <c r="J49" s="70" t="s">
        <v>48</v>
      </c>
      <c r="K49" s="61">
        <v>11</v>
      </c>
    </row>
    <row r="50" spans="1:26">
      <c r="A50" s="23"/>
      <c r="K50" s="24"/>
    </row>
    <row r="51" spans="1:26" ht="16">
      <c r="A51" s="128" t="s">
        <v>2</v>
      </c>
      <c r="B51" s="129"/>
      <c r="C51" s="129"/>
      <c r="D51" s="129"/>
      <c r="E51" s="130" t="s">
        <v>7</v>
      </c>
      <c r="F51" s="130"/>
      <c r="G51" s="130"/>
      <c r="H51" s="130"/>
      <c r="I51" s="130" t="s">
        <v>37</v>
      </c>
      <c r="J51" s="130"/>
      <c r="K51" s="131"/>
    </row>
    <row r="52" spans="1:26">
      <c r="A52" s="23"/>
      <c r="B52" s="1"/>
      <c r="C52" s="1"/>
      <c r="E52" s="1"/>
      <c r="F52" s="19"/>
      <c r="G52" s="19"/>
      <c r="H52" s="19"/>
      <c r="I52" s="19"/>
      <c r="J52" s="19"/>
      <c r="K52" s="28"/>
    </row>
    <row r="53" spans="1:26">
      <c r="A53" s="25"/>
      <c r="D53" s="26"/>
      <c r="E53" s="56"/>
      <c r="F53" s="26"/>
      <c r="G53" s="26"/>
      <c r="H53" s="57"/>
      <c r="I53" s="57"/>
      <c r="J53" s="26"/>
      <c r="K53" s="27"/>
    </row>
    <row r="54" spans="1:26" s="11" customFormat="1">
      <c r="A54" s="25"/>
      <c r="B54" s="26"/>
      <c r="C54" s="26"/>
      <c r="D54" s="26"/>
      <c r="E54" s="56"/>
      <c r="F54" s="26"/>
      <c r="G54" s="26"/>
      <c r="H54" s="57"/>
      <c r="I54" s="57"/>
      <c r="J54" s="26"/>
      <c r="K54" s="2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9" customFormat="1" ht="19">
      <c r="A55" s="25"/>
      <c r="B55" s="26"/>
      <c r="C55" s="26"/>
      <c r="D55" s="26"/>
      <c r="E55" s="56"/>
      <c r="F55" s="26"/>
      <c r="G55" s="26"/>
      <c r="H55" s="57"/>
      <c r="I55" s="57"/>
      <c r="J55" s="26"/>
      <c r="K55" s="27"/>
    </row>
    <row r="56" spans="1:26">
      <c r="A56" s="25"/>
      <c r="D56" s="26"/>
      <c r="E56" s="56"/>
      <c r="F56" s="26"/>
      <c r="G56" s="26"/>
      <c r="H56" s="57"/>
      <c r="I56" s="57"/>
      <c r="J56" s="26"/>
      <c r="K56" s="27"/>
    </row>
    <row r="57" spans="1:26" ht="17" thickBot="1">
      <c r="A57" s="132" t="str">
        <f>G19</f>
        <v>СИЛАКОВА Н.И. (2К, г. Брянск)</v>
      </c>
      <c r="B57" s="133"/>
      <c r="C57" s="133"/>
      <c r="D57" s="133"/>
      <c r="E57" s="133" t="str">
        <f>G18</f>
        <v>СМОЛЬНИКОВ А.В. (1К, г.Москва)</v>
      </c>
      <c r="F57" s="133"/>
      <c r="G57" s="133"/>
      <c r="H57" s="133"/>
      <c r="I57" s="133" t="str">
        <f>G20</f>
        <v>БОЛХОВИТИН А. В. (2К, г. Брянск)</v>
      </c>
      <c r="J57" s="133"/>
      <c r="K57" s="134"/>
    </row>
    <row r="58" spans="1:26" ht="15" thickTop="1"/>
    <row r="59" spans="1:26" ht="19">
      <c r="A59" s="39"/>
      <c r="B59" s="40"/>
      <c r="C59" s="40"/>
      <c r="D59" s="39"/>
      <c r="E59" s="41"/>
      <c r="F59" s="39"/>
      <c r="G59" s="39"/>
      <c r="H59" s="42"/>
      <c r="I59" s="42"/>
      <c r="J59" s="39"/>
      <c r="K59" s="39"/>
    </row>
    <row r="60" spans="1:26" ht="21">
      <c r="A60" s="37"/>
      <c r="B60" s="37"/>
      <c r="C60" s="38"/>
      <c r="D60" s="127"/>
      <c r="E60" s="127"/>
      <c r="F60" s="127"/>
      <c r="G60" s="127"/>
    </row>
    <row r="61" spans="1:26" ht="19">
      <c r="D61" s="39"/>
    </row>
  </sheetData>
  <autoFilter ref="B22:H22" xr:uid="{00000000-0009-0000-0000-000001000000}">
    <sortState xmlns:xlrd2="http://schemas.microsoft.com/office/spreadsheetml/2017/richdata2" ref="B23:H58">
      <sortCondition ref="H22"/>
    </sortState>
  </autoFilter>
  <mergeCells count="26"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  <mergeCell ref="A14:D14"/>
    <mergeCell ref="A15:D15"/>
    <mergeCell ref="A16:G16"/>
    <mergeCell ref="H16:K16"/>
    <mergeCell ref="A42:D42"/>
    <mergeCell ref="G42:K42"/>
    <mergeCell ref="D60:G60"/>
    <mergeCell ref="A51:D51"/>
    <mergeCell ref="E51:H51"/>
    <mergeCell ref="I51:K51"/>
    <mergeCell ref="A57:D57"/>
    <mergeCell ref="E57:H57"/>
    <mergeCell ref="I57:K57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5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outlinePr summaryBelow="0"/>
    <pageSetUpPr fitToPage="1"/>
  </sheetPr>
  <dimension ref="A1:Z46"/>
  <sheetViews>
    <sheetView showGridLines="0" view="pageBreakPreview" topLeftCell="A6" zoomScale="70" zoomScaleNormal="70" zoomScaleSheetLayoutView="70" zoomScalePageLayoutView="50" workbookViewId="0">
      <selection activeCell="H24" sqref="H24"/>
    </sheetView>
  </sheetViews>
  <sheetFormatPr baseColWidth="10" defaultColWidth="9.1640625" defaultRowHeight="14"/>
  <cols>
    <col min="1" max="1" width="7" style="1" customWidth="1"/>
    <col min="2" max="2" width="7.83203125" style="26" customWidth="1"/>
    <col min="3" max="3" width="14.6640625" style="26" customWidth="1"/>
    <col min="4" max="4" width="31.5" style="1" customWidth="1"/>
    <col min="5" max="5" width="13.5" style="11" customWidth="1"/>
    <col min="6" max="6" width="9.5" style="1" customWidth="1"/>
    <col min="7" max="7" width="30.1640625" style="1" customWidth="1"/>
    <col min="8" max="8" width="15.33203125" style="21" customWidth="1"/>
    <col min="9" max="9" width="5.1640625" style="21" customWidth="1"/>
    <col min="10" max="10" width="13.6640625" style="1" customWidth="1"/>
    <col min="11" max="11" width="15" style="1" customWidth="1"/>
    <col min="12" max="16384" width="9.1640625" style="1"/>
  </cols>
  <sheetData>
    <row r="1" spans="1:11" customFormat="1" ht="21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customFormat="1" ht="21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customFormat="1" ht="21">
      <c r="A3" s="103" t="s">
        <v>63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customFormat="1" ht="21">
      <c r="A4" s="103" t="s">
        <v>56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customFormat="1" ht="21">
      <c r="A5" s="103" t="s">
        <v>55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customFormat="1" ht="29">
      <c r="A6" s="104" t="s">
        <v>118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customFormat="1" ht="29" hidden="1">
      <c r="A7" s="104" t="s">
        <v>62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customFormat="1" ht="21">
      <c r="A8" s="105" t="s">
        <v>11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customFormat="1" ht="22" thickBot="1">
      <c r="A9" s="106" t="s">
        <v>24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19.5" customHeight="1" thickTop="1">
      <c r="A10" s="107" t="s">
        <v>16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customHeight="1">
      <c r="A11" s="110" t="s">
        <v>39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19.5" customHeight="1">
      <c r="A12" s="110" t="s">
        <v>66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2"/>
    </row>
    <row r="13" spans="1:11" ht="5.25" customHeight="1">
      <c r="A13" s="100" t="s">
        <v>24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2"/>
    </row>
    <row r="14" spans="1:11" ht="16">
      <c r="A14" s="113" t="s">
        <v>54</v>
      </c>
      <c r="B14" s="114"/>
      <c r="C14" s="114"/>
      <c r="D14" s="114"/>
      <c r="E14" s="2"/>
      <c r="F14" s="80" t="s">
        <v>69</v>
      </c>
      <c r="G14" s="80"/>
      <c r="H14" s="12"/>
      <c r="I14" s="12"/>
      <c r="J14" s="3"/>
      <c r="K14" s="4" t="s">
        <v>44</v>
      </c>
    </row>
    <row r="15" spans="1:11" ht="16">
      <c r="A15" s="115" t="s">
        <v>70</v>
      </c>
      <c r="B15" s="116"/>
      <c r="C15" s="116"/>
      <c r="D15" s="116"/>
      <c r="E15" s="5"/>
      <c r="F15" s="31" t="s">
        <v>50</v>
      </c>
      <c r="G15" s="31"/>
      <c r="H15" s="13"/>
      <c r="I15" s="13"/>
      <c r="J15" s="6"/>
      <c r="K15" s="7" t="s">
        <v>123</v>
      </c>
    </row>
    <row r="16" spans="1:11" ht="15">
      <c r="A16" s="117" t="s">
        <v>6</v>
      </c>
      <c r="B16" s="118"/>
      <c r="C16" s="118"/>
      <c r="D16" s="118"/>
      <c r="E16" s="118"/>
      <c r="F16" s="118"/>
      <c r="G16" s="119"/>
      <c r="H16" s="120" t="s">
        <v>0</v>
      </c>
      <c r="I16" s="121"/>
      <c r="J16" s="121"/>
      <c r="K16" s="122"/>
    </row>
    <row r="17" spans="1:11" ht="25" customHeight="1">
      <c r="A17" s="14" t="s">
        <v>12</v>
      </c>
      <c r="B17" s="8"/>
      <c r="C17" s="8"/>
      <c r="D17" s="15"/>
      <c r="E17" s="16"/>
      <c r="F17" s="15"/>
      <c r="G17" s="9"/>
      <c r="H17" s="43" t="s">
        <v>29</v>
      </c>
      <c r="I17" s="44"/>
      <c r="J17" s="44"/>
      <c r="K17" s="45"/>
    </row>
    <row r="18" spans="1:11" ht="25" customHeight="1">
      <c r="A18" s="14" t="s">
        <v>13</v>
      </c>
      <c r="B18" s="8"/>
      <c r="C18" s="8"/>
      <c r="D18" s="9"/>
      <c r="E18" s="30"/>
      <c r="F18" s="17"/>
      <c r="G18" s="85" t="s">
        <v>73</v>
      </c>
      <c r="H18" s="43" t="s">
        <v>31</v>
      </c>
      <c r="I18" s="44"/>
      <c r="J18" s="44"/>
      <c r="K18" s="62" t="s">
        <v>52</v>
      </c>
    </row>
    <row r="19" spans="1:11" ht="25" customHeight="1">
      <c r="A19" s="14" t="s">
        <v>14</v>
      </c>
      <c r="B19" s="8"/>
      <c r="C19" s="8"/>
      <c r="D19" s="9"/>
      <c r="E19" s="30"/>
      <c r="F19" s="17"/>
      <c r="G19" s="85" t="s">
        <v>59</v>
      </c>
      <c r="H19" s="43" t="s">
        <v>32</v>
      </c>
      <c r="I19" s="44"/>
      <c r="J19" s="44"/>
      <c r="K19" s="62" t="s">
        <v>53</v>
      </c>
    </row>
    <row r="20" spans="1:11" ht="25" customHeight="1" thickBot="1">
      <c r="A20" s="14" t="s">
        <v>10</v>
      </c>
      <c r="B20" s="32"/>
      <c r="C20" s="32"/>
      <c r="D20" s="17"/>
      <c r="F20" s="34"/>
      <c r="G20" s="86" t="s">
        <v>61</v>
      </c>
      <c r="H20" s="33" t="s">
        <v>30</v>
      </c>
      <c r="I20" s="46"/>
      <c r="J20" s="29"/>
      <c r="K20" s="63">
        <v>1</v>
      </c>
    </row>
    <row r="21" spans="1:11" ht="7.5" customHeight="1" thickTop="1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6.75" customHeight="1">
      <c r="A22" s="87" t="s">
        <v>4</v>
      </c>
      <c r="B22" s="88" t="s">
        <v>8</v>
      </c>
      <c r="C22" s="88" t="s">
        <v>23</v>
      </c>
      <c r="D22" s="88" t="s">
        <v>1</v>
      </c>
      <c r="E22" s="89" t="s">
        <v>22</v>
      </c>
      <c r="F22" s="88" t="s">
        <v>5</v>
      </c>
      <c r="G22" s="88" t="s">
        <v>26</v>
      </c>
      <c r="H22" s="79" t="s">
        <v>38</v>
      </c>
      <c r="I22" s="71"/>
      <c r="J22" s="78" t="s">
        <v>18</v>
      </c>
      <c r="K22" s="78" t="s">
        <v>9</v>
      </c>
    </row>
    <row r="23" spans="1:11" s="75" customFormat="1" ht="25" customHeight="1">
      <c r="A23" s="72">
        <v>1</v>
      </c>
      <c r="B23" s="90">
        <v>916</v>
      </c>
      <c r="C23" s="94">
        <v>10142775088</v>
      </c>
      <c r="D23" s="97" t="s">
        <v>95</v>
      </c>
      <c r="E23" s="91">
        <v>40157</v>
      </c>
      <c r="F23" s="90" t="s">
        <v>47</v>
      </c>
      <c r="G23" s="90" t="s">
        <v>58</v>
      </c>
      <c r="H23" s="92">
        <v>4.5277777777777769E-4</v>
      </c>
      <c r="I23" s="72"/>
      <c r="J23" s="73"/>
      <c r="K23" s="74"/>
    </row>
    <row r="24" spans="1:11" s="75" customFormat="1" ht="25" customHeight="1">
      <c r="A24" s="72">
        <v>2</v>
      </c>
      <c r="B24" s="90">
        <v>284</v>
      </c>
      <c r="C24" s="94">
        <v>10132853608</v>
      </c>
      <c r="D24" s="97" t="s">
        <v>96</v>
      </c>
      <c r="E24" s="91">
        <v>40205</v>
      </c>
      <c r="F24" s="90" t="s">
        <v>49</v>
      </c>
      <c r="G24" s="90" t="s">
        <v>58</v>
      </c>
      <c r="H24" s="92">
        <v>4.6168981481481484E-4</v>
      </c>
      <c r="I24" s="72"/>
      <c r="J24" s="73"/>
      <c r="K24" s="74"/>
    </row>
    <row r="25" spans="1:11" s="75" customFormat="1" ht="25" customHeight="1">
      <c r="A25" s="72">
        <v>3</v>
      </c>
      <c r="B25" s="90">
        <v>151</v>
      </c>
      <c r="C25" s="94">
        <v>10125035913</v>
      </c>
      <c r="D25" s="90" t="s">
        <v>121</v>
      </c>
      <c r="E25" s="91">
        <v>39839</v>
      </c>
      <c r="F25" s="90" t="s">
        <v>20</v>
      </c>
      <c r="G25" s="90" t="s">
        <v>57</v>
      </c>
      <c r="H25" s="92">
        <v>4.732638888888889E-4</v>
      </c>
      <c r="I25" s="72"/>
      <c r="J25" s="73"/>
      <c r="K25" s="74"/>
    </row>
    <row r="26" spans="1:11" ht="25" customHeight="1">
      <c r="A26" s="81"/>
      <c r="B26" s="82"/>
      <c r="C26" s="82"/>
      <c r="D26" s="82"/>
      <c r="E26" s="82"/>
      <c r="F26" s="82"/>
      <c r="G26" s="82"/>
      <c r="H26" s="83"/>
      <c r="I26" s="83"/>
      <c r="J26" s="84"/>
      <c r="K26" s="84"/>
    </row>
    <row r="27" spans="1:11" ht="15">
      <c r="A27" s="123" t="s">
        <v>3</v>
      </c>
      <c r="B27" s="124"/>
      <c r="C27" s="124"/>
      <c r="D27" s="124"/>
      <c r="E27" s="64"/>
      <c r="F27" s="64"/>
      <c r="G27" s="125" t="s">
        <v>25</v>
      </c>
      <c r="H27" s="125"/>
      <c r="I27" s="124"/>
      <c r="J27" s="125"/>
      <c r="K27" s="126"/>
    </row>
    <row r="28" spans="1:11">
      <c r="A28" s="54" t="s">
        <v>33</v>
      </c>
      <c r="B28" s="17"/>
      <c r="C28" s="17"/>
      <c r="D28" s="55"/>
      <c r="E28" s="19"/>
      <c r="F28" s="52"/>
      <c r="G28" s="18" t="s">
        <v>21</v>
      </c>
      <c r="H28" s="48">
        <v>2</v>
      </c>
      <c r="I28" s="58"/>
      <c r="J28" s="35" t="s">
        <v>19</v>
      </c>
      <c r="K28" s="61">
        <f>COUNTIF(F23:F25,"ЗМС")</f>
        <v>0</v>
      </c>
    </row>
    <row r="29" spans="1:11">
      <c r="A29" s="54" t="s">
        <v>34</v>
      </c>
      <c r="B29" s="17"/>
      <c r="C29" s="17"/>
      <c r="D29" s="55"/>
      <c r="E29" s="1"/>
      <c r="F29" s="53"/>
      <c r="G29" s="20" t="s">
        <v>45</v>
      </c>
      <c r="H29" s="47">
        <v>3</v>
      </c>
      <c r="I29" s="50"/>
      <c r="J29" s="35" t="s">
        <v>15</v>
      </c>
      <c r="K29" s="61">
        <v>0</v>
      </c>
    </row>
    <row r="30" spans="1:11">
      <c r="A30" s="54" t="s">
        <v>35</v>
      </c>
      <c r="B30" s="17"/>
      <c r="C30" s="17"/>
      <c r="D30" s="55"/>
      <c r="E30" s="1"/>
      <c r="F30" s="53"/>
      <c r="G30" s="20" t="s">
        <v>46</v>
      </c>
      <c r="H30" s="47">
        <v>3</v>
      </c>
      <c r="I30" s="50"/>
      <c r="J30" s="35" t="s">
        <v>17</v>
      </c>
      <c r="K30" s="61">
        <f>COUNTIF(F26:F27,"МС")</f>
        <v>0</v>
      </c>
    </row>
    <row r="31" spans="1:11" ht="9.75" customHeight="1">
      <c r="A31" s="54" t="s">
        <v>36</v>
      </c>
      <c r="B31" s="17"/>
      <c r="C31" s="17"/>
      <c r="D31" s="55"/>
      <c r="E31" s="1"/>
      <c r="F31" s="53"/>
      <c r="G31" s="20" t="s">
        <v>40</v>
      </c>
      <c r="H31" s="48">
        <v>3</v>
      </c>
      <c r="I31" s="49"/>
      <c r="J31" s="35" t="s">
        <v>20</v>
      </c>
      <c r="K31" s="61">
        <f>COUNTIF(F23:F28,"КМС")</f>
        <v>1</v>
      </c>
    </row>
    <row r="32" spans="1:11">
      <c r="A32" s="54"/>
      <c r="B32" s="17"/>
      <c r="C32" s="17"/>
      <c r="D32" s="55"/>
      <c r="E32" s="1"/>
      <c r="F32" s="53"/>
      <c r="G32" s="20" t="s">
        <v>41</v>
      </c>
      <c r="H32" s="48">
        <v>0</v>
      </c>
      <c r="I32" s="49"/>
      <c r="J32" s="69" t="s">
        <v>47</v>
      </c>
      <c r="K32" s="61">
        <v>1</v>
      </c>
    </row>
    <row r="33" spans="1:26">
      <c r="A33" s="54"/>
      <c r="B33" s="17"/>
      <c r="C33" s="17"/>
      <c r="D33" s="55"/>
      <c r="E33" s="1"/>
      <c r="F33" s="53"/>
      <c r="G33" s="20" t="s">
        <v>42</v>
      </c>
      <c r="H33" s="36">
        <v>0</v>
      </c>
      <c r="I33" s="51"/>
      <c r="J33" s="70" t="s">
        <v>49</v>
      </c>
      <c r="K33" s="61">
        <v>1</v>
      </c>
    </row>
    <row r="34" spans="1:26">
      <c r="A34" s="54"/>
      <c r="B34" s="17"/>
      <c r="C34" s="17"/>
      <c r="D34" s="55"/>
      <c r="E34" s="22"/>
      <c r="F34" s="59"/>
      <c r="G34" s="20" t="s">
        <v>43</v>
      </c>
      <c r="H34" s="36">
        <f>COUNTIF(A23:A25,"ДСКВ")</f>
        <v>0</v>
      </c>
      <c r="I34" s="60"/>
      <c r="J34" s="70" t="s">
        <v>48</v>
      </c>
      <c r="K34" s="61">
        <f>COUNTIF(F23:F31,"3 сп.р.")</f>
        <v>0</v>
      </c>
    </row>
    <row r="35" spans="1:26">
      <c r="A35" s="23"/>
      <c r="K35" s="24"/>
    </row>
    <row r="36" spans="1:26" ht="16">
      <c r="A36" s="128" t="s">
        <v>2</v>
      </c>
      <c r="B36" s="129"/>
      <c r="C36" s="129"/>
      <c r="D36" s="129"/>
      <c r="E36" s="130" t="s">
        <v>7</v>
      </c>
      <c r="F36" s="130"/>
      <c r="G36" s="130"/>
      <c r="H36" s="130"/>
      <c r="I36" s="130" t="s">
        <v>37</v>
      </c>
      <c r="J36" s="130"/>
      <c r="K36" s="131"/>
    </row>
    <row r="37" spans="1:26">
      <c r="A37" s="23"/>
      <c r="B37" s="1"/>
      <c r="C37" s="1"/>
      <c r="E37" s="1"/>
      <c r="F37" s="19"/>
      <c r="G37" s="19"/>
      <c r="H37" s="19"/>
      <c r="I37" s="19"/>
      <c r="J37" s="19"/>
      <c r="K37" s="28"/>
    </row>
    <row r="38" spans="1:26">
      <c r="A38" s="25"/>
      <c r="D38" s="26"/>
      <c r="E38" s="56"/>
      <c r="F38" s="26"/>
      <c r="G38" s="26"/>
      <c r="H38" s="57"/>
      <c r="I38" s="57"/>
      <c r="J38" s="26"/>
      <c r="K38" s="27"/>
    </row>
    <row r="39" spans="1:26" s="11" customFormat="1">
      <c r="A39" s="25"/>
      <c r="B39" s="26"/>
      <c r="C39" s="26"/>
      <c r="D39" s="26"/>
      <c r="E39" s="56"/>
      <c r="F39" s="26"/>
      <c r="G39" s="26"/>
      <c r="H39" s="57"/>
      <c r="I39" s="57"/>
      <c r="J39" s="26"/>
      <c r="K39" s="2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39" customFormat="1" ht="19">
      <c r="A40" s="25"/>
      <c r="B40" s="26"/>
      <c r="C40" s="26"/>
      <c r="D40" s="26"/>
      <c r="E40" s="56"/>
      <c r="F40" s="26"/>
      <c r="G40" s="26"/>
      <c r="H40" s="57"/>
      <c r="I40" s="57"/>
      <c r="J40" s="26"/>
      <c r="K40" s="27"/>
    </row>
    <row r="41" spans="1:26">
      <c r="A41" s="25"/>
      <c r="D41" s="26"/>
      <c r="E41" s="56"/>
      <c r="F41" s="26"/>
      <c r="G41" s="26"/>
      <c r="H41" s="57"/>
      <c r="I41" s="57"/>
      <c r="J41" s="26"/>
      <c r="K41" s="27"/>
    </row>
    <row r="42" spans="1:26" ht="17" thickBot="1">
      <c r="A42" s="132" t="str">
        <f>G19</f>
        <v>СИЛАКОВА Н.И. (2К, г. Брянск)</v>
      </c>
      <c r="B42" s="133"/>
      <c r="C42" s="133"/>
      <c r="D42" s="133"/>
      <c r="E42" s="133" t="str">
        <f>G18</f>
        <v>СМОЛЬНИКОВ А.В.(1К, г.Москва)</v>
      </c>
      <c r="F42" s="133"/>
      <c r="G42" s="133"/>
      <c r="H42" s="133"/>
      <c r="I42" s="133" t="str">
        <f>G20</f>
        <v>БОЛХОВИТИН А. В. (2К, г. Брянск)</v>
      </c>
      <c r="J42" s="133"/>
      <c r="K42" s="134"/>
    </row>
    <row r="43" spans="1:26" ht="15" thickTop="1"/>
    <row r="44" spans="1:26" ht="19">
      <c r="A44" s="39"/>
      <c r="B44" s="40"/>
      <c r="C44" s="40"/>
      <c r="D44" s="39"/>
      <c r="E44" s="41"/>
      <c r="F44" s="39"/>
      <c r="G44" s="39"/>
      <c r="H44" s="42"/>
      <c r="I44" s="42"/>
      <c r="J44" s="39"/>
      <c r="K44" s="39"/>
    </row>
    <row r="45" spans="1:26" ht="21">
      <c r="A45" s="37"/>
      <c r="B45" s="37"/>
      <c r="C45" s="38"/>
      <c r="D45" s="127"/>
      <c r="E45" s="127"/>
      <c r="F45" s="127"/>
      <c r="G45" s="127"/>
    </row>
    <row r="46" spans="1:26" ht="19">
      <c r="D46" s="39"/>
    </row>
  </sheetData>
  <autoFilter ref="B22:H22" xr:uid="{00000000-0009-0000-0000-000002000000}">
    <sortState xmlns:xlrd2="http://schemas.microsoft.com/office/spreadsheetml/2017/richdata2" ref="B23:H58">
      <sortCondition ref="H22"/>
    </sortState>
  </autoFilter>
  <mergeCells count="26"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  <mergeCell ref="A14:D14"/>
    <mergeCell ref="A15:D15"/>
    <mergeCell ref="A16:G16"/>
    <mergeCell ref="H16:K16"/>
    <mergeCell ref="A27:D27"/>
    <mergeCell ref="G27:K27"/>
    <mergeCell ref="D45:G45"/>
    <mergeCell ref="A36:D36"/>
    <mergeCell ref="E36:H36"/>
    <mergeCell ref="I36:K36"/>
    <mergeCell ref="A42:D42"/>
    <mergeCell ref="E42:H42"/>
    <mergeCell ref="I42:K42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5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outlinePr summaryBelow="0"/>
    <pageSetUpPr fitToPage="1"/>
  </sheetPr>
  <dimension ref="A1:Z57"/>
  <sheetViews>
    <sheetView showGridLines="0" view="pageBreakPreview" topLeftCell="A15" zoomScale="70" zoomScaleNormal="70" zoomScaleSheetLayoutView="70" zoomScalePageLayoutView="50" workbookViewId="0">
      <selection activeCell="G33" sqref="G33"/>
    </sheetView>
  </sheetViews>
  <sheetFormatPr baseColWidth="10" defaultColWidth="9.1640625" defaultRowHeight="14"/>
  <cols>
    <col min="1" max="1" width="7" style="1" customWidth="1"/>
    <col min="2" max="2" width="7.83203125" style="26" customWidth="1"/>
    <col min="3" max="3" width="14.6640625" style="26" customWidth="1"/>
    <col min="4" max="4" width="31.1640625" style="1" customWidth="1"/>
    <col min="5" max="5" width="13.5" style="11" customWidth="1"/>
    <col min="6" max="6" width="9.5" style="1" customWidth="1"/>
    <col min="7" max="7" width="31" style="1" customWidth="1"/>
    <col min="8" max="8" width="15.33203125" style="21" customWidth="1"/>
    <col min="9" max="9" width="5.1640625" style="21" customWidth="1"/>
    <col min="10" max="10" width="13.6640625" style="1" customWidth="1"/>
    <col min="11" max="11" width="15" style="1" customWidth="1"/>
    <col min="12" max="16384" width="9.1640625" style="1"/>
  </cols>
  <sheetData>
    <row r="1" spans="1:11" customFormat="1" ht="21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customFormat="1" ht="21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customFormat="1" ht="21">
      <c r="A3" s="103" t="s">
        <v>63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customFormat="1" ht="21">
      <c r="A4" s="103" t="s">
        <v>56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customFormat="1" ht="21">
      <c r="A5" s="103" t="s">
        <v>55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customFormat="1" ht="29">
      <c r="A6" s="104" t="s">
        <v>118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customFormat="1" ht="29" hidden="1">
      <c r="A7" s="104" t="s">
        <v>62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customFormat="1" ht="21">
      <c r="A8" s="105" t="s">
        <v>11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customFormat="1" ht="22" thickBot="1">
      <c r="A9" s="106" t="s">
        <v>24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19.5" customHeight="1" thickTop="1">
      <c r="A10" s="107" t="s">
        <v>16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customHeight="1">
      <c r="A11" s="110" t="s">
        <v>39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19.5" customHeight="1">
      <c r="A12" s="110" t="s">
        <v>51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2"/>
    </row>
    <row r="13" spans="1:11" ht="5.25" customHeight="1">
      <c r="A13" s="100" t="s">
        <v>24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2"/>
    </row>
    <row r="14" spans="1:11" ht="16">
      <c r="A14" s="113" t="s">
        <v>54</v>
      </c>
      <c r="B14" s="114"/>
      <c r="C14" s="114"/>
      <c r="D14" s="114"/>
      <c r="E14" s="2"/>
      <c r="F14" s="80" t="s">
        <v>69</v>
      </c>
      <c r="G14" s="80"/>
      <c r="H14" s="12"/>
      <c r="I14" s="12"/>
      <c r="J14" s="3"/>
      <c r="K14" s="4" t="s">
        <v>44</v>
      </c>
    </row>
    <row r="15" spans="1:11" ht="16">
      <c r="A15" s="115" t="s">
        <v>70</v>
      </c>
      <c r="B15" s="116"/>
      <c r="C15" s="116"/>
      <c r="D15" s="116"/>
      <c r="E15" s="5"/>
      <c r="F15" s="31" t="s">
        <v>50</v>
      </c>
      <c r="G15" s="31"/>
      <c r="H15" s="13"/>
      <c r="I15" s="13"/>
      <c r="J15" s="6"/>
      <c r="K15" s="7" t="s">
        <v>123</v>
      </c>
    </row>
    <row r="16" spans="1:11" ht="15">
      <c r="A16" s="117" t="s">
        <v>6</v>
      </c>
      <c r="B16" s="118"/>
      <c r="C16" s="118"/>
      <c r="D16" s="118"/>
      <c r="E16" s="118"/>
      <c r="F16" s="118"/>
      <c r="G16" s="119"/>
      <c r="H16" s="120" t="s">
        <v>0</v>
      </c>
      <c r="I16" s="121"/>
      <c r="J16" s="121"/>
      <c r="K16" s="122"/>
    </row>
    <row r="17" spans="1:11" ht="25" customHeight="1">
      <c r="A17" s="14" t="s">
        <v>12</v>
      </c>
      <c r="B17" s="8"/>
      <c r="C17" s="8"/>
      <c r="D17" s="15"/>
      <c r="E17" s="16"/>
      <c r="F17" s="15"/>
      <c r="G17" s="9"/>
      <c r="H17" s="43" t="s">
        <v>29</v>
      </c>
      <c r="I17" s="44"/>
      <c r="J17" s="44"/>
      <c r="K17" s="45"/>
    </row>
    <row r="18" spans="1:11" ht="25" customHeight="1">
      <c r="A18" s="14" t="s">
        <v>13</v>
      </c>
      <c r="B18" s="8"/>
      <c r="C18" s="8"/>
      <c r="D18" s="9"/>
      <c r="E18" s="30"/>
      <c r="F18" s="17"/>
      <c r="G18" s="85" t="s">
        <v>73</v>
      </c>
      <c r="H18" s="43" t="s">
        <v>31</v>
      </c>
      <c r="I18" s="44"/>
      <c r="J18" s="44"/>
      <c r="K18" s="62" t="s">
        <v>52</v>
      </c>
    </row>
    <row r="19" spans="1:11" ht="25" customHeight="1">
      <c r="A19" s="14" t="s">
        <v>14</v>
      </c>
      <c r="B19" s="8"/>
      <c r="C19" s="8"/>
      <c r="D19" s="9"/>
      <c r="E19" s="30"/>
      <c r="F19" s="17"/>
      <c r="G19" s="85" t="s">
        <v>59</v>
      </c>
      <c r="H19" s="43" t="s">
        <v>32</v>
      </c>
      <c r="I19" s="44"/>
      <c r="J19" s="44"/>
      <c r="K19" s="62" t="s">
        <v>53</v>
      </c>
    </row>
    <row r="20" spans="1:11" ht="25" customHeight="1" thickBot="1">
      <c r="A20" s="14" t="s">
        <v>10</v>
      </c>
      <c r="B20" s="32"/>
      <c r="C20" s="32"/>
      <c r="D20" s="17"/>
      <c r="F20" s="34"/>
      <c r="G20" s="86" t="s">
        <v>61</v>
      </c>
      <c r="H20" s="33" t="s">
        <v>30</v>
      </c>
      <c r="I20" s="46"/>
      <c r="J20" s="29"/>
      <c r="K20" s="63">
        <v>1</v>
      </c>
    </row>
    <row r="21" spans="1:11" ht="7.5" customHeight="1" thickTop="1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6.75" customHeight="1">
      <c r="A22" s="87" t="s">
        <v>4</v>
      </c>
      <c r="B22" s="88" t="s">
        <v>8</v>
      </c>
      <c r="C22" s="88" t="s">
        <v>23</v>
      </c>
      <c r="D22" s="88" t="s">
        <v>1</v>
      </c>
      <c r="E22" s="89" t="s">
        <v>22</v>
      </c>
      <c r="F22" s="88" t="s">
        <v>5</v>
      </c>
      <c r="G22" s="88" t="s">
        <v>26</v>
      </c>
      <c r="H22" s="79" t="s">
        <v>38</v>
      </c>
      <c r="I22" s="71"/>
      <c r="J22" s="78" t="s">
        <v>18</v>
      </c>
      <c r="K22" s="78" t="s">
        <v>9</v>
      </c>
    </row>
    <row r="23" spans="1:11" s="75" customFormat="1" ht="25" customHeight="1">
      <c r="A23" s="72">
        <v>1</v>
      </c>
      <c r="B23" s="90">
        <v>359</v>
      </c>
      <c r="C23" s="93">
        <v>10126132417</v>
      </c>
      <c r="D23" s="99" t="s">
        <v>97</v>
      </c>
      <c r="E23" s="91">
        <v>40021</v>
      </c>
      <c r="F23" s="90" t="s">
        <v>47</v>
      </c>
      <c r="G23" s="90" t="s">
        <v>57</v>
      </c>
      <c r="H23" s="92">
        <v>4.0115740740740737E-4</v>
      </c>
      <c r="I23" s="72"/>
      <c r="J23" s="73"/>
      <c r="K23" s="74"/>
    </row>
    <row r="24" spans="1:11" s="75" customFormat="1" ht="25" customHeight="1">
      <c r="A24" s="72">
        <v>2</v>
      </c>
      <c r="B24" s="90">
        <v>324</v>
      </c>
      <c r="C24" s="93">
        <v>10094217494</v>
      </c>
      <c r="D24" s="99" t="s">
        <v>98</v>
      </c>
      <c r="E24" s="91">
        <v>40523</v>
      </c>
      <c r="F24" s="90" t="s">
        <v>47</v>
      </c>
      <c r="G24" s="90" t="s">
        <v>57</v>
      </c>
      <c r="H24" s="92">
        <v>4.0393518518518518E-4</v>
      </c>
      <c r="I24" s="72"/>
      <c r="J24" s="73"/>
      <c r="K24" s="74"/>
    </row>
    <row r="25" spans="1:11" s="75" customFormat="1" ht="25" customHeight="1">
      <c r="A25" s="72">
        <v>3</v>
      </c>
      <c r="B25" s="90">
        <v>50</v>
      </c>
      <c r="C25" s="93">
        <v>10094560129</v>
      </c>
      <c r="D25" s="99" t="s">
        <v>99</v>
      </c>
      <c r="E25" s="91">
        <v>40488</v>
      </c>
      <c r="F25" s="90" t="s">
        <v>49</v>
      </c>
      <c r="G25" s="90" t="s">
        <v>58</v>
      </c>
      <c r="H25" s="92">
        <v>4.0995370370370372E-4</v>
      </c>
      <c r="I25" s="72"/>
      <c r="J25" s="73"/>
      <c r="K25" s="74"/>
    </row>
    <row r="26" spans="1:11" s="75" customFormat="1" ht="25" customHeight="1">
      <c r="A26" s="72">
        <v>4</v>
      </c>
      <c r="B26" s="90">
        <v>337</v>
      </c>
      <c r="C26" s="93">
        <v>10137535068</v>
      </c>
      <c r="D26" s="99" t="s">
        <v>100</v>
      </c>
      <c r="E26" s="91">
        <v>40236</v>
      </c>
      <c r="F26" s="90" t="s">
        <v>47</v>
      </c>
      <c r="G26" s="90" t="s">
        <v>57</v>
      </c>
      <c r="H26" s="92">
        <v>4.142361111111111E-4</v>
      </c>
      <c r="I26" s="72"/>
      <c r="J26" s="73"/>
      <c r="K26" s="74"/>
    </row>
    <row r="27" spans="1:11" s="75" customFormat="1" ht="25" customHeight="1">
      <c r="A27" s="72">
        <v>5</v>
      </c>
      <c r="B27" s="90">
        <v>318</v>
      </c>
      <c r="C27" s="93">
        <v>10133841639</v>
      </c>
      <c r="D27" s="99" t="s">
        <v>101</v>
      </c>
      <c r="E27" s="91">
        <v>40202</v>
      </c>
      <c r="F27" s="90" t="s">
        <v>47</v>
      </c>
      <c r="G27" s="90" t="s">
        <v>57</v>
      </c>
      <c r="H27" s="92">
        <v>4.1469907407407406E-4</v>
      </c>
      <c r="I27" s="72"/>
      <c r="J27" s="73"/>
      <c r="K27" s="74"/>
    </row>
    <row r="28" spans="1:11" s="75" customFormat="1" ht="25" customHeight="1">
      <c r="A28" s="72">
        <v>6</v>
      </c>
      <c r="B28" s="90">
        <v>340</v>
      </c>
      <c r="C28" s="93">
        <v>10141468218</v>
      </c>
      <c r="D28" s="99" t="s">
        <v>102</v>
      </c>
      <c r="E28" s="91">
        <v>40393</v>
      </c>
      <c r="F28" s="90" t="s">
        <v>47</v>
      </c>
      <c r="G28" s="90" t="s">
        <v>57</v>
      </c>
      <c r="H28" s="92">
        <v>4.3240740740740739E-4</v>
      </c>
      <c r="I28" s="72"/>
      <c r="J28" s="73"/>
      <c r="K28" s="74"/>
    </row>
    <row r="29" spans="1:11" s="75" customFormat="1" ht="25" customHeight="1">
      <c r="A29" s="72">
        <v>7</v>
      </c>
      <c r="B29" s="90">
        <v>340</v>
      </c>
      <c r="C29" s="93">
        <v>1009454724</v>
      </c>
      <c r="D29" s="99" t="s">
        <v>103</v>
      </c>
      <c r="E29" s="91">
        <v>39880</v>
      </c>
      <c r="F29" s="90" t="s">
        <v>49</v>
      </c>
      <c r="G29" s="90" t="s">
        <v>58</v>
      </c>
      <c r="H29" s="92">
        <v>4.3912037037037037E-4</v>
      </c>
      <c r="I29" s="72"/>
      <c r="J29" s="73"/>
      <c r="K29" s="74"/>
    </row>
    <row r="30" spans="1:11" s="75" customFormat="1" ht="25" customHeight="1">
      <c r="A30" s="72">
        <v>8</v>
      </c>
      <c r="B30" s="90">
        <v>335</v>
      </c>
      <c r="C30" s="93">
        <v>10094546423</v>
      </c>
      <c r="D30" s="99" t="s">
        <v>104</v>
      </c>
      <c r="E30" s="91">
        <v>39880</v>
      </c>
      <c r="F30" s="90" t="s">
        <v>49</v>
      </c>
      <c r="G30" s="90" t="s">
        <v>58</v>
      </c>
      <c r="H30" s="92">
        <v>4.4247685185185183E-4</v>
      </c>
      <c r="I30" s="72"/>
      <c r="J30" s="73"/>
      <c r="K30" s="74"/>
    </row>
    <row r="31" spans="1:11" s="75" customFormat="1" ht="25" customHeight="1">
      <c r="A31" s="72">
        <v>9</v>
      </c>
      <c r="B31" s="90">
        <v>239</v>
      </c>
      <c r="C31" s="93">
        <v>10141142357</v>
      </c>
      <c r="D31" s="99" t="s">
        <v>105</v>
      </c>
      <c r="E31" s="91">
        <v>40072</v>
      </c>
      <c r="F31" s="90" t="s">
        <v>49</v>
      </c>
      <c r="G31" s="90" t="s">
        <v>57</v>
      </c>
      <c r="H31" s="92">
        <v>4.4467592592592595E-4</v>
      </c>
      <c r="I31" s="72"/>
      <c r="J31" s="73"/>
      <c r="K31" s="74"/>
    </row>
    <row r="32" spans="1:11" s="75" customFormat="1" ht="25" customHeight="1">
      <c r="A32" s="72">
        <v>10</v>
      </c>
      <c r="B32" s="90">
        <v>550</v>
      </c>
      <c r="C32" s="93">
        <v>10119354541</v>
      </c>
      <c r="D32" s="99" t="s">
        <v>106</v>
      </c>
      <c r="E32" s="91">
        <v>40350</v>
      </c>
      <c r="F32" s="90" t="s">
        <v>49</v>
      </c>
      <c r="G32" s="90" t="s">
        <v>58</v>
      </c>
      <c r="H32" s="92">
        <v>4.7002314814814812E-4</v>
      </c>
      <c r="I32" s="72"/>
      <c r="J32" s="73"/>
      <c r="K32" s="74"/>
    </row>
    <row r="33" spans="1:11" s="75" customFormat="1" ht="25" customHeight="1">
      <c r="A33" s="72">
        <v>11</v>
      </c>
      <c r="B33" s="90">
        <v>301</v>
      </c>
      <c r="C33" s="93">
        <v>10141475086</v>
      </c>
      <c r="D33" s="99" t="s">
        <v>107</v>
      </c>
      <c r="E33" s="91">
        <v>40408</v>
      </c>
      <c r="F33" s="90" t="s">
        <v>48</v>
      </c>
      <c r="G33" s="90" t="s">
        <v>57</v>
      </c>
      <c r="H33" s="92">
        <v>4.7233796296296298E-4</v>
      </c>
      <c r="I33" s="72"/>
      <c r="J33" s="73"/>
      <c r="K33" s="74"/>
    </row>
    <row r="34" spans="1:11" s="75" customFormat="1" ht="25" customHeight="1">
      <c r="A34" s="72">
        <v>12</v>
      </c>
      <c r="B34" s="90">
        <v>331</v>
      </c>
      <c r="C34" s="93">
        <v>10143259280</v>
      </c>
      <c r="D34" s="99" t="s">
        <v>108</v>
      </c>
      <c r="E34" s="91">
        <v>40373</v>
      </c>
      <c r="F34" s="90" t="s">
        <v>48</v>
      </c>
      <c r="G34" s="90" t="s">
        <v>57</v>
      </c>
      <c r="H34" s="92">
        <v>4.8912037037037034E-4</v>
      </c>
      <c r="I34" s="72"/>
      <c r="J34" s="73"/>
      <c r="K34" s="74"/>
    </row>
    <row r="35" spans="1:11" s="75" customFormat="1" ht="25" customHeight="1">
      <c r="A35" s="72">
        <v>13</v>
      </c>
      <c r="B35" s="90">
        <v>335</v>
      </c>
      <c r="C35" s="93">
        <v>10141468117</v>
      </c>
      <c r="D35" s="99" t="s">
        <v>109</v>
      </c>
      <c r="E35" s="91">
        <v>39879</v>
      </c>
      <c r="F35" s="90" t="s">
        <v>47</v>
      </c>
      <c r="G35" s="90" t="s">
        <v>57</v>
      </c>
      <c r="H35" s="92">
        <v>5.0543981481481479E-4</v>
      </c>
      <c r="I35" s="72"/>
      <c r="J35" s="73"/>
      <c r="K35" s="74"/>
    </row>
    <row r="36" spans="1:11" s="75" customFormat="1" ht="25" customHeight="1">
      <c r="A36" s="72">
        <v>14</v>
      </c>
      <c r="B36" s="90">
        <v>239</v>
      </c>
      <c r="C36" s="93"/>
      <c r="D36" s="98" t="s">
        <v>110</v>
      </c>
      <c r="E36" s="91">
        <v>40229</v>
      </c>
      <c r="F36" s="90" t="s">
        <v>49</v>
      </c>
      <c r="G36" s="90" t="s">
        <v>58</v>
      </c>
      <c r="H36" s="92">
        <v>5.0868055555555562E-4</v>
      </c>
      <c r="I36" s="72"/>
      <c r="J36" s="73"/>
      <c r="K36" s="74"/>
    </row>
    <row r="37" spans="1:11" s="75" customFormat="1" ht="25" customHeight="1">
      <c r="A37" s="72"/>
      <c r="B37" s="90"/>
      <c r="C37" s="93"/>
      <c r="D37" s="98"/>
      <c r="E37" s="91"/>
      <c r="F37" s="90"/>
      <c r="G37" s="90"/>
      <c r="H37" s="92"/>
      <c r="I37" s="72"/>
      <c r="J37" s="73"/>
      <c r="K37" s="74"/>
    </row>
    <row r="38" spans="1:11" ht="15">
      <c r="A38" s="123" t="s">
        <v>3</v>
      </c>
      <c r="B38" s="124"/>
      <c r="C38" s="124"/>
      <c r="D38" s="124"/>
      <c r="E38" s="64"/>
      <c r="F38" s="64"/>
      <c r="G38" s="125" t="s">
        <v>25</v>
      </c>
      <c r="H38" s="125"/>
      <c r="I38" s="124"/>
      <c r="J38" s="125"/>
      <c r="K38" s="126"/>
    </row>
    <row r="39" spans="1:11">
      <c r="A39" s="54" t="s">
        <v>33</v>
      </c>
      <c r="B39" s="17"/>
      <c r="C39" s="17"/>
      <c r="D39" s="55"/>
      <c r="E39" s="19"/>
      <c r="F39" s="52"/>
      <c r="G39" s="18" t="s">
        <v>21</v>
      </c>
      <c r="H39" s="48">
        <v>2</v>
      </c>
      <c r="I39" s="58"/>
      <c r="J39" s="35" t="s">
        <v>19</v>
      </c>
      <c r="K39" s="61">
        <f>COUNTIF(F24:F37,"ЗМС")</f>
        <v>0</v>
      </c>
    </row>
    <row r="40" spans="1:11">
      <c r="A40" s="54" t="s">
        <v>34</v>
      </c>
      <c r="B40" s="17"/>
      <c r="C40" s="17"/>
      <c r="D40" s="55"/>
      <c r="E40" s="1"/>
      <c r="F40" s="53"/>
      <c r="G40" s="20" t="s">
        <v>45</v>
      </c>
      <c r="H40" s="47">
        <v>14</v>
      </c>
      <c r="I40" s="50"/>
      <c r="J40" s="35" t="s">
        <v>15</v>
      </c>
      <c r="K40" s="61">
        <f>COUNTIF(F24:F37,"ЗМС")</f>
        <v>0</v>
      </c>
    </row>
    <row r="41" spans="1:11">
      <c r="A41" s="54" t="s">
        <v>35</v>
      </c>
      <c r="B41" s="17"/>
      <c r="C41" s="17"/>
      <c r="D41" s="55"/>
      <c r="E41" s="1"/>
      <c r="F41" s="53"/>
      <c r="G41" s="20" t="s">
        <v>46</v>
      </c>
      <c r="H41" s="47">
        <v>14</v>
      </c>
      <c r="I41" s="50"/>
      <c r="J41" s="35" t="s">
        <v>17</v>
      </c>
      <c r="K41" s="61">
        <f>COUNTIF(F24:F37,"МС")</f>
        <v>0</v>
      </c>
    </row>
    <row r="42" spans="1:11" ht="9.75" customHeight="1">
      <c r="A42" s="54" t="s">
        <v>36</v>
      </c>
      <c r="B42" s="17"/>
      <c r="C42" s="17"/>
      <c r="D42" s="55"/>
      <c r="E42" s="1"/>
      <c r="F42" s="53"/>
      <c r="G42" s="20" t="s">
        <v>40</v>
      </c>
      <c r="H42" s="48">
        <v>14</v>
      </c>
      <c r="I42" s="49"/>
      <c r="J42" s="35" t="s">
        <v>20</v>
      </c>
      <c r="K42" s="61">
        <v>1</v>
      </c>
    </row>
    <row r="43" spans="1:11">
      <c r="A43" s="54"/>
      <c r="B43" s="17"/>
      <c r="C43" s="17"/>
      <c r="D43" s="55"/>
      <c r="E43" s="1"/>
      <c r="F43" s="53"/>
      <c r="G43" s="20" t="s">
        <v>41</v>
      </c>
      <c r="H43" s="48">
        <v>0</v>
      </c>
      <c r="I43" s="49"/>
      <c r="J43" s="69" t="s">
        <v>47</v>
      </c>
      <c r="K43" s="61">
        <v>6</v>
      </c>
    </row>
    <row r="44" spans="1:11">
      <c r="A44" s="54"/>
      <c r="B44" s="17"/>
      <c r="C44" s="17"/>
      <c r="D44" s="55"/>
      <c r="E44" s="1"/>
      <c r="F44" s="53"/>
      <c r="G44" s="20" t="s">
        <v>42</v>
      </c>
      <c r="H44" s="36">
        <v>0</v>
      </c>
      <c r="I44" s="51"/>
      <c r="J44" s="70" t="s">
        <v>49</v>
      </c>
      <c r="K44" s="61">
        <v>4</v>
      </c>
    </row>
    <row r="45" spans="1:11">
      <c r="A45" s="54"/>
      <c r="B45" s="17"/>
      <c r="C45" s="17"/>
      <c r="D45" s="55"/>
      <c r="E45" s="22"/>
      <c r="F45" s="59"/>
      <c r="G45" s="20" t="s">
        <v>43</v>
      </c>
      <c r="H45" s="36">
        <f>COUNTIF(A23:A37,"ДСКВ")</f>
        <v>0</v>
      </c>
      <c r="I45" s="60"/>
      <c r="J45" s="70" t="s">
        <v>48</v>
      </c>
      <c r="K45" s="61">
        <v>2</v>
      </c>
    </row>
    <row r="46" spans="1:11">
      <c r="A46" s="23"/>
      <c r="K46" s="24"/>
    </row>
    <row r="47" spans="1:11" ht="16">
      <c r="A47" s="128" t="s">
        <v>2</v>
      </c>
      <c r="B47" s="129"/>
      <c r="C47" s="129"/>
      <c r="D47" s="129"/>
      <c r="E47" s="130" t="s">
        <v>7</v>
      </c>
      <c r="F47" s="130"/>
      <c r="G47" s="130"/>
      <c r="H47" s="130"/>
      <c r="I47" s="130" t="s">
        <v>37</v>
      </c>
      <c r="J47" s="130"/>
      <c r="K47" s="131"/>
    </row>
    <row r="48" spans="1:11">
      <c r="A48" s="23"/>
      <c r="B48" s="1"/>
      <c r="C48" s="1"/>
      <c r="E48" s="1"/>
      <c r="F48" s="19"/>
      <c r="G48" s="19"/>
      <c r="H48" s="19"/>
      <c r="I48" s="19"/>
      <c r="J48" s="19"/>
      <c r="K48" s="28"/>
    </row>
    <row r="49" spans="1:26">
      <c r="A49" s="25"/>
      <c r="D49" s="26"/>
      <c r="E49" s="56"/>
      <c r="F49" s="26"/>
      <c r="G49" s="26"/>
      <c r="H49" s="57"/>
      <c r="I49" s="57"/>
      <c r="J49" s="26"/>
      <c r="K49" s="27"/>
    </row>
    <row r="50" spans="1:26" s="11" customFormat="1">
      <c r="A50" s="25"/>
      <c r="B50" s="26"/>
      <c r="C50" s="26"/>
      <c r="D50" s="26"/>
      <c r="E50" s="56"/>
      <c r="F50" s="26"/>
      <c r="G50" s="26"/>
      <c r="H50" s="57"/>
      <c r="I50" s="57"/>
      <c r="J50" s="26"/>
      <c r="K50" s="2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9" customFormat="1" ht="19">
      <c r="A51" s="25"/>
      <c r="B51" s="26"/>
      <c r="C51" s="26"/>
      <c r="D51" s="26"/>
      <c r="E51" s="56"/>
      <c r="F51" s="26"/>
      <c r="G51" s="26"/>
      <c r="H51" s="57"/>
      <c r="I51" s="57"/>
      <c r="J51" s="26"/>
      <c r="K51" s="27"/>
    </row>
    <row r="52" spans="1:26">
      <c r="A52" s="25"/>
      <c r="D52" s="26"/>
      <c r="E52" s="56"/>
      <c r="F52" s="26"/>
      <c r="G52" s="26"/>
      <c r="H52" s="57"/>
      <c r="I52" s="57"/>
      <c r="J52" s="26"/>
      <c r="K52" s="27"/>
    </row>
    <row r="53" spans="1:26" ht="17" thickBot="1">
      <c r="A53" s="132" t="str">
        <f>G19</f>
        <v>СИЛАКОВА Н.И. (2К, г. Брянск)</v>
      </c>
      <c r="B53" s="133"/>
      <c r="C53" s="133"/>
      <c r="D53" s="133"/>
      <c r="E53" s="133" t="str">
        <f>G18</f>
        <v>СМОЛЬНИКОВ А.В.(1К, г.Москва)</v>
      </c>
      <c r="F53" s="133"/>
      <c r="G53" s="133"/>
      <c r="H53" s="133"/>
      <c r="I53" s="133" t="str">
        <f>G20</f>
        <v>БОЛХОВИТИН А. В. (2К, г. Брянск)</v>
      </c>
      <c r="J53" s="133"/>
      <c r="K53" s="134"/>
    </row>
    <row r="54" spans="1:26" ht="15" thickTop="1"/>
    <row r="55" spans="1:26" ht="19">
      <c r="A55" s="39"/>
      <c r="B55" s="40"/>
      <c r="C55" s="40"/>
      <c r="D55" s="39"/>
      <c r="E55" s="41"/>
      <c r="F55" s="39"/>
      <c r="G55" s="39"/>
      <c r="H55" s="42"/>
      <c r="I55" s="42"/>
      <c r="J55" s="39"/>
      <c r="K55" s="39"/>
    </row>
    <row r="56" spans="1:26" ht="21">
      <c r="A56" s="37"/>
      <c r="B56" s="37"/>
      <c r="C56" s="38"/>
      <c r="D56" s="127"/>
      <c r="E56" s="127"/>
      <c r="F56" s="127"/>
      <c r="G56" s="127"/>
    </row>
    <row r="57" spans="1:26" ht="19">
      <c r="D57" s="39"/>
    </row>
  </sheetData>
  <autoFilter ref="B22:H22" xr:uid="{00000000-0009-0000-0000-000003000000}">
    <sortState xmlns:xlrd2="http://schemas.microsoft.com/office/spreadsheetml/2017/richdata2" ref="B23:H58">
      <sortCondition ref="H22"/>
    </sortState>
  </autoFilter>
  <mergeCells count="26"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  <mergeCell ref="A14:D14"/>
    <mergeCell ref="A15:D15"/>
    <mergeCell ref="A16:G16"/>
    <mergeCell ref="H16:K16"/>
    <mergeCell ref="A38:D38"/>
    <mergeCell ref="G38:K38"/>
    <mergeCell ref="D56:G56"/>
    <mergeCell ref="A47:D47"/>
    <mergeCell ref="E47:H47"/>
    <mergeCell ref="I47:K47"/>
    <mergeCell ref="A53:D53"/>
    <mergeCell ref="E53:H53"/>
    <mergeCell ref="I53:K53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5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  <outlinePr summaryBelow="0"/>
    <pageSetUpPr fitToPage="1"/>
  </sheetPr>
  <dimension ref="A1:Z45"/>
  <sheetViews>
    <sheetView showGridLines="0" view="pageBreakPreview" zoomScale="70" zoomScaleNormal="70" zoomScaleSheetLayoutView="70" zoomScalePageLayoutView="50" workbookViewId="0">
      <selection activeCell="H16" sqref="H16:K16"/>
    </sheetView>
  </sheetViews>
  <sheetFormatPr baseColWidth="10" defaultColWidth="9.1640625" defaultRowHeight="14"/>
  <cols>
    <col min="1" max="1" width="7" style="1" customWidth="1"/>
    <col min="2" max="2" width="7.83203125" style="26" customWidth="1"/>
    <col min="3" max="3" width="14.6640625" style="26" customWidth="1"/>
    <col min="4" max="4" width="31.83203125" style="1" customWidth="1"/>
    <col min="5" max="5" width="13.5" style="11" customWidth="1"/>
    <col min="6" max="6" width="9.5" style="1" customWidth="1"/>
    <col min="7" max="7" width="30.5" style="1" customWidth="1"/>
    <col min="8" max="8" width="15.33203125" style="21" customWidth="1"/>
    <col min="9" max="9" width="5.1640625" style="21" customWidth="1"/>
    <col min="10" max="10" width="13.6640625" style="1" customWidth="1"/>
    <col min="11" max="11" width="15" style="1" customWidth="1"/>
    <col min="12" max="16384" width="9.1640625" style="1"/>
  </cols>
  <sheetData>
    <row r="1" spans="1:11" customFormat="1" ht="21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customFormat="1" ht="21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customFormat="1" ht="21">
      <c r="A3" s="103" t="s">
        <v>63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customFormat="1" ht="21">
      <c r="A4" s="103" t="s">
        <v>56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customFormat="1" ht="21">
      <c r="A5" s="103" t="s">
        <v>55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customFormat="1" ht="29">
      <c r="A6" s="104" t="s">
        <v>118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customFormat="1" ht="29" hidden="1">
      <c r="A7" s="104" t="s">
        <v>62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customFormat="1" ht="21">
      <c r="A8" s="105" t="s">
        <v>11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customFormat="1" ht="22" thickBot="1">
      <c r="A9" s="106" t="s">
        <v>24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19.5" customHeight="1" thickTop="1">
      <c r="A10" s="107" t="s">
        <v>16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customHeight="1">
      <c r="A11" s="110" t="s">
        <v>39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19.5" customHeight="1">
      <c r="A12" s="110" t="s">
        <v>67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2"/>
    </row>
    <row r="13" spans="1:11" ht="5.25" customHeight="1">
      <c r="A13" s="100" t="s">
        <v>24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2"/>
    </row>
    <row r="14" spans="1:11" ht="16">
      <c r="A14" s="113" t="s">
        <v>54</v>
      </c>
      <c r="B14" s="114"/>
      <c r="C14" s="114"/>
      <c r="D14" s="114"/>
      <c r="E14" s="2"/>
      <c r="F14" s="80" t="s">
        <v>69</v>
      </c>
      <c r="G14" s="80"/>
      <c r="H14" s="12"/>
      <c r="I14" s="12"/>
      <c r="J14" s="3"/>
      <c r="K14" s="4" t="s">
        <v>44</v>
      </c>
    </row>
    <row r="15" spans="1:11" ht="16">
      <c r="A15" s="115" t="s">
        <v>70</v>
      </c>
      <c r="B15" s="116"/>
      <c r="C15" s="116"/>
      <c r="D15" s="116"/>
      <c r="E15" s="5"/>
      <c r="F15" s="31" t="s">
        <v>50</v>
      </c>
      <c r="G15" s="31"/>
      <c r="H15" s="13"/>
      <c r="I15" s="13"/>
      <c r="J15" s="6"/>
      <c r="K15" s="7" t="s">
        <v>123</v>
      </c>
    </row>
    <row r="16" spans="1:11" ht="15">
      <c r="A16" s="117" t="s">
        <v>6</v>
      </c>
      <c r="B16" s="118"/>
      <c r="C16" s="118"/>
      <c r="D16" s="118"/>
      <c r="E16" s="118"/>
      <c r="F16" s="118"/>
      <c r="G16" s="119"/>
      <c r="H16" s="120" t="s">
        <v>0</v>
      </c>
      <c r="I16" s="121"/>
      <c r="J16" s="121"/>
      <c r="K16" s="122"/>
    </row>
    <row r="17" spans="1:11" ht="25" customHeight="1">
      <c r="A17" s="14" t="s">
        <v>12</v>
      </c>
      <c r="B17" s="8"/>
      <c r="C17" s="8"/>
      <c r="D17" s="15"/>
      <c r="E17" s="16"/>
      <c r="F17" s="15"/>
      <c r="G17" s="9"/>
      <c r="H17" s="43" t="s">
        <v>29</v>
      </c>
      <c r="I17" s="44"/>
      <c r="J17" s="44"/>
      <c r="K17" s="45"/>
    </row>
    <row r="18" spans="1:11" ht="25" customHeight="1">
      <c r="A18" s="14" t="s">
        <v>13</v>
      </c>
      <c r="B18" s="8"/>
      <c r="C18" s="8"/>
      <c r="D18" s="9"/>
      <c r="E18" s="30"/>
      <c r="F18" s="17"/>
      <c r="G18" s="85" t="s">
        <v>73</v>
      </c>
      <c r="H18" s="43" t="s">
        <v>31</v>
      </c>
      <c r="I18" s="44"/>
      <c r="J18" s="44"/>
      <c r="K18" s="62" t="s">
        <v>52</v>
      </c>
    </row>
    <row r="19" spans="1:11" ht="25" customHeight="1">
      <c r="A19" s="14" t="s">
        <v>14</v>
      </c>
      <c r="B19" s="8"/>
      <c r="C19" s="8"/>
      <c r="D19" s="9"/>
      <c r="E19" s="30"/>
      <c r="F19" s="17"/>
      <c r="G19" s="85" t="s">
        <v>59</v>
      </c>
      <c r="H19" s="43" t="s">
        <v>32</v>
      </c>
      <c r="I19" s="44"/>
      <c r="J19" s="44"/>
      <c r="K19" s="62" t="s">
        <v>53</v>
      </c>
    </row>
    <row r="20" spans="1:11" ht="25" customHeight="1" thickBot="1">
      <c r="A20" s="14" t="s">
        <v>10</v>
      </c>
      <c r="B20" s="32"/>
      <c r="C20" s="32"/>
      <c r="D20" s="17"/>
      <c r="F20" s="34"/>
      <c r="G20" s="86" t="s">
        <v>61</v>
      </c>
      <c r="H20" s="33" t="s">
        <v>30</v>
      </c>
      <c r="I20" s="46"/>
      <c r="J20" s="29"/>
      <c r="K20" s="63">
        <v>1</v>
      </c>
    </row>
    <row r="21" spans="1:11" ht="7.5" customHeight="1" thickTop="1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6.75" customHeight="1">
      <c r="A22" s="87" t="s">
        <v>4</v>
      </c>
      <c r="B22" s="88" t="s">
        <v>8</v>
      </c>
      <c r="C22" s="88" t="s">
        <v>23</v>
      </c>
      <c r="D22" s="88" t="s">
        <v>1</v>
      </c>
      <c r="E22" s="89" t="s">
        <v>22</v>
      </c>
      <c r="F22" s="88" t="s">
        <v>5</v>
      </c>
      <c r="G22" s="88" t="s">
        <v>26</v>
      </c>
      <c r="H22" s="79" t="s">
        <v>38</v>
      </c>
      <c r="I22" s="71"/>
      <c r="J22" s="78" t="s">
        <v>18</v>
      </c>
      <c r="K22" s="78" t="s">
        <v>9</v>
      </c>
    </row>
    <row r="23" spans="1:11" s="75" customFormat="1" ht="25" customHeight="1">
      <c r="A23" s="72">
        <v>1</v>
      </c>
      <c r="B23" s="90">
        <v>777</v>
      </c>
      <c r="C23" s="82">
        <v>10112255050</v>
      </c>
      <c r="D23" s="98" t="s">
        <v>111</v>
      </c>
      <c r="E23" s="91">
        <v>39244</v>
      </c>
      <c r="F23" s="90" t="s">
        <v>20</v>
      </c>
      <c r="G23" s="90" t="s">
        <v>57</v>
      </c>
      <c r="H23" s="92">
        <v>4.5104166666666665E-4</v>
      </c>
      <c r="I23" s="72"/>
      <c r="J23" s="73"/>
      <c r="K23" s="74"/>
    </row>
    <row r="24" spans="1:11" s="75" customFormat="1" ht="25" customHeight="1">
      <c r="A24" s="72">
        <v>2</v>
      </c>
      <c r="B24" s="90">
        <v>232</v>
      </c>
      <c r="C24" s="82">
        <v>10141095372</v>
      </c>
      <c r="D24" s="97" t="s">
        <v>122</v>
      </c>
      <c r="E24" s="91">
        <v>39634</v>
      </c>
      <c r="F24" s="90" t="s">
        <v>20</v>
      </c>
      <c r="G24" s="90" t="s">
        <v>57</v>
      </c>
      <c r="H24" s="92">
        <v>4.715277777777778E-4</v>
      </c>
      <c r="I24" s="72"/>
      <c r="J24" s="73"/>
      <c r="K24" s="74"/>
    </row>
    <row r="25" spans="1:11" s="75" customFormat="1" ht="25" customHeight="1">
      <c r="A25" s="72"/>
      <c r="B25" s="90"/>
      <c r="C25" s="82"/>
      <c r="D25" s="90"/>
      <c r="E25" s="91"/>
      <c r="F25" s="90"/>
      <c r="G25" s="90"/>
      <c r="H25" s="92"/>
      <c r="I25" s="72"/>
      <c r="J25" s="73"/>
      <c r="K25" s="74"/>
    </row>
    <row r="26" spans="1:11" ht="15">
      <c r="A26" s="123" t="s">
        <v>3</v>
      </c>
      <c r="B26" s="124"/>
      <c r="C26" s="124"/>
      <c r="D26" s="124"/>
      <c r="E26" s="64"/>
      <c r="F26" s="64"/>
      <c r="G26" s="125" t="s">
        <v>25</v>
      </c>
      <c r="H26" s="125"/>
      <c r="I26" s="124"/>
      <c r="J26" s="125"/>
      <c r="K26" s="126"/>
    </row>
    <row r="27" spans="1:11">
      <c r="A27" s="54" t="s">
        <v>33</v>
      </c>
      <c r="B27" s="17"/>
      <c r="C27" s="17"/>
      <c r="D27" s="55"/>
      <c r="E27" s="19"/>
      <c r="F27" s="52"/>
      <c r="G27" s="18" t="s">
        <v>21</v>
      </c>
      <c r="H27" s="48">
        <v>1</v>
      </c>
      <c r="I27" s="58"/>
      <c r="J27" s="35" t="s">
        <v>19</v>
      </c>
      <c r="K27" s="61">
        <f>COUNTIF(F23:F25,"ЗМС")</f>
        <v>0</v>
      </c>
    </row>
    <row r="28" spans="1:11">
      <c r="A28" s="54" t="s">
        <v>34</v>
      </c>
      <c r="B28" s="17"/>
      <c r="C28" s="17"/>
      <c r="D28" s="55"/>
      <c r="E28" s="1"/>
      <c r="F28" s="53"/>
      <c r="G28" s="20" t="s">
        <v>45</v>
      </c>
      <c r="H28" s="47">
        <v>2</v>
      </c>
      <c r="I28" s="50"/>
      <c r="J28" s="35" t="s">
        <v>15</v>
      </c>
      <c r="K28" s="61">
        <v>0</v>
      </c>
    </row>
    <row r="29" spans="1:11">
      <c r="A29" s="54" t="s">
        <v>35</v>
      </c>
      <c r="B29" s="17"/>
      <c r="C29" s="17"/>
      <c r="D29" s="55"/>
      <c r="E29" s="1"/>
      <c r="F29" s="53"/>
      <c r="G29" s="20" t="s">
        <v>46</v>
      </c>
      <c r="H29" s="47">
        <v>2</v>
      </c>
      <c r="I29" s="50"/>
      <c r="J29" s="35" t="s">
        <v>17</v>
      </c>
      <c r="K29" s="61">
        <f>COUNTIF(F26:F26,"МС")</f>
        <v>0</v>
      </c>
    </row>
    <row r="30" spans="1:11" ht="9.75" customHeight="1">
      <c r="A30" s="54" t="s">
        <v>36</v>
      </c>
      <c r="B30" s="17"/>
      <c r="C30" s="17"/>
      <c r="D30" s="55"/>
      <c r="E30" s="1"/>
      <c r="F30" s="53"/>
      <c r="G30" s="20" t="s">
        <v>40</v>
      </c>
      <c r="H30" s="48">
        <v>2</v>
      </c>
      <c r="I30" s="49"/>
      <c r="J30" s="35" t="s">
        <v>20</v>
      </c>
      <c r="K30" s="61">
        <f>COUNTIF(F23:F27,"КМС")</f>
        <v>2</v>
      </c>
    </row>
    <row r="31" spans="1:11">
      <c r="A31" s="54"/>
      <c r="B31" s="17"/>
      <c r="C31" s="17"/>
      <c r="D31" s="55"/>
      <c r="E31" s="1"/>
      <c r="F31" s="53"/>
      <c r="G31" s="20" t="s">
        <v>41</v>
      </c>
      <c r="H31" s="48">
        <v>0</v>
      </c>
      <c r="I31" s="49"/>
      <c r="J31" s="69" t="s">
        <v>47</v>
      </c>
      <c r="K31" s="61">
        <f>COUNTIF(F23:F28,"1 сп.р.")</f>
        <v>0</v>
      </c>
    </row>
    <row r="32" spans="1:11">
      <c r="A32" s="54"/>
      <c r="B32" s="17"/>
      <c r="C32" s="17"/>
      <c r="D32" s="55"/>
      <c r="E32" s="1"/>
      <c r="F32" s="53"/>
      <c r="G32" s="20" t="s">
        <v>42</v>
      </c>
      <c r="H32" s="36">
        <v>0</v>
      </c>
      <c r="I32" s="51"/>
      <c r="J32" s="70" t="s">
        <v>49</v>
      </c>
      <c r="K32" s="61">
        <f>COUNTIF(F23:F29,"2 сп.р.")</f>
        <v>0</v>
      </c>
    </row>
    <row r="33" spans="1:26">
      <c r="A33" s="54"/>
      <c r="B33" s="17"/>
      <c r="C33" s="17"/>
      <c r="D33" s="55"/>
      <c r="E33" s="22"/>
      <c r="F33" s="59"/>
      <c r="G33" s="20" t="s">
        <v>43</v>
      </c>
      <c r="H33" s="36">
        <f>COUNTIF(A23:A25,"ДСКВ")</f>
        <v>0</v>
      </c>
      <c r="I33" s="60"/>
      <c r="J33" s="70" t="s">
        <v>48</v>
      </c>
      <c r="K33" s="61">
        <f>COUNTIF(F23:F30,"3 сп.р.")</f>
        <v>0</v>
      </c>
    </row>
    <row r="34" spans="1:26">
      <c r="A34" s="23"/>
      <c r="K34" s="24"/>
    </row>
    <row r="35" spans="1:26" ht="16">
      <c r="A35" s="128" t="s">
        <v>2</v>
      </c>
      <c r="B35" s="129"/>
      <c r="C35" s="129"/>
      <c r="D35" s="129"/>
      <c r="E35" s="130" t="s">
        <v>7</v>
      </c>
      <c r="F35" s="130"/>
      <c r="G35" s="130"/>
      <c r="H35" s="130"/>
      <c r="I35" s="130" t="s">
        <v>37</v>
      </c>
      <c r="J35" s="130"/>
      <c r="K35" s="131"/>
    </row>
    <row r="36" spans="1:26">
      <c r="A36" s="23"/>
      <c r="B36" s="1"/>
      <c r="C36" s="1"/>
      <c r="E36" s="1"/>
      <c r="F36" s="19"/>
      <c r="G36" s="19"/>
      <c r="H36" s="19"/>
      <c r="I36" s="19"/>
      <c r="J36" s="19"/>
      <c r="K36" s="28"/>
    </row>
    <row r="37" spans="1:26">
      <c r="A37" s="25"/>
      <c r="D37" s="26"/>
      <c r="E37" s="56"/>
      <c r="F37" s="26"/>
      <c r="G37" s="26"/>
      <c r="H37" s="57"/>
      <c r="I37" s="57"/>
      <c r="J37" s="26"/>
      <c r="K37" s="27"/>
    </row>
    <row r="38" spans="1:26" s="11" customFormat="1">
      <c r="A38" s="25"/>
      <c r="B38" s="26"/>
      <c r="C38" s="26"/>
      <c r="D38" s="26"/>
      <c r="E38" s="56"/>
      <c r="F38" s="26"/>
      <c r="G38" s="26"/>
      <c r="H38" s="57"/>
      <c r="I38" s="57"/>
      <c r="J38" s="26"/>
      <c r="K38" s="2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39" customFormat="1" ht="19">
      <c r="A39" s="25"/>
      <c r="B39" s="26"/>
      <c r="C39" s="26"/>
      <c r="D39" s="26"/>
      <c r="E39" s="56"/>
      <c r="F39" s="26"/>
      <c r="G39" s="26"/>
      <c r="H39" s="57"/>
      <c r="I39" s="57"/>
      <c r="J39" s="26"/>
      <c r="K39" s="27"/>
    </row>
    <row r="40" spans="1:26">
      <c r="A40" s="25"/>
      <c r="D40" s="26"/>
      <c r="E40" s="56"/>
      <c r="F40" s="26"/>
      <c r="G40" s="26"/>
      <c r="H40" s="57"/>
      <c r="I40" s="57"/>
      <c r="J40" s="26"/>
      <c r="K40" s="27"/>
    </row>
    <row r="41" spans="1:26" ht="17" thickBot="1">
      <c r="A41" s="132" t="str">
        <f>G19</f>
        <v>СИЛАКОВА Н.И. (2К, г. Брянск)</v>
      </c>
      <c r="B41" s="133"/>
      <c r="C41" s="133"/>
      <c r="D41" s="133"/>
      <c r="E41" s="133" t="str">
        <f>G18</f>
        <v>СМОЛЬНИКОВ А.В.(1К, г.Москва)</v>
      </c>
      <c r="F41" s="133"/>
      <c r="G41" s="133"/>
      <c r="H41" s="133"/>
      <c r="I41" s="133" t="str">
        <f>G20</f>
        <v>БОЛХОВИТИН А. В. (2К, г. Брянск)</v>
      </c>
      <c r="J41" s="133"/>
      <c r="K41" s="134"/>
    </row>
    <row r="42" spans="1:26" ht="15" thickTop="1"/>
    <row r="43" spans="1:26" ht="19">
      <c r="A43" s="39"/>
      <c r="B43" s="40"/>
      <c r="C43" s="40"/>
      <c r="D43" s="39"/>
      <c r="E43" s="41"/>
      <c r="F43" s="39"/>
      <c r="G43" s="39"/>
      <c r="H43" s="42"/>
      <c r="I43" s="42"/>
      <c r="J43" s="39"/>
      <c r="K43" s="39"/>
    </row>
    <row r="44" spans="1:26" ht="21">
      <c r="A44" s="37"/>
      <c r="B44" s="37"/>
      <c r="C44" s="38"/>
      <c r="D44" s="127"/>
      <c r="E44" s="127"/>
      <c r="F44" s="127"/>
      <c r="G44" s="127"/>
    </row>
    <row r="45" spans="1:26" ht="19">
      <c r="D45" s="39"/>
    </row>
  </sheetData>
  <autoFilter ref="B22:H22" xr:uid="{00000000-0009-0000-0000-000004000000}">
    <sortState xmlns:xlrd2="http://schemas.microsoft.com/office/spreadsheetml/2017/richdata2" ref="B23:H58">
      <sortCondition ref="H22"/>
    </sortState>
  </autoFilter>
  <mergeCells count="26"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  <mergeCell ref="A14:D14"/>
    <mergeCell ref="A15:D15"/>
    <mergeCell ref="A16:G16"/>
    <mergeCell ref="H16:K16"/>
    <mergeCell ref="A26:D26"/>
    <mergeCell ref="G26:K26"/>
    <mergeCell ref="D44:G44"/>
    <mergeCell ref="A35:D35"/>
    <mergeCell ref="E35:H35"/>
    <mergeCell ref="I35:K35"/>
    <mergeCell ref="A41:D41"/>
    <mergeCell ref="E41:H41"/>
    <mergeCell ref="I41:K4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5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249977111117893"/>
    <outlinePr summaryBelow="0"/>
    <pageSetUpPr fitToPage="1"/>
  </sheetPr>
  <dimension ref="A1:Z49"/>
  <sheetViews>
    <sheetView showGridLines="0" view="pageBreakPreview" zoomScale="70" zoomScaleNormal="70" zoomScaleSheetLayoutView="70" zoomScalePageLayoutView="50" workbookViewId="0">
      <selection activeCell="D22" sqref="D22"/>
    </sheetView>
  </sheetViews>
  <sheetFormatPr baseColWidth="10" defaultColWidth="9.1640625" defaultRowHeight="14"/>
  <cols>
    <col min="1" max="1" width="7" style="1" customWidth="1"/>
    <col min="2" max="2" width="7.83203125" style="26" customWidth="1"/>
    <col min="3" max="3" width="14.6640625" style="26" customWidth="1"/>
    <col min="4" max="4" width="32.1640625" style="1" customWidth="1"/>
    <col min="5" max="5" width="13.5" style="11" customWidth="1"/>
    <col min="6" max="6" width="8" style="1" customWidth="1"/>
    <col min="7" max="7" width="30.5" style="1" customWidth="1"/>
    <col min="8" max="8" width="15.33203125" style="21" customWidth="1"/>
    <col min="9" max="9" width="5.1640625" style="21" customWidth="1"/>
    <col min="10" max="10" width="13.6640625" style="1" customWidth="1"/>
    <col min="11" max="11" width="15" style="1" customWidth="1"/>
    <col min="12" max="16384" width="9.1640625" style="1"/>
  </cols>
  <sheetData>
    <row r="1" spans="1:11" customFormat="1" ht="21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customFormat="1" ht="21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customFormat="1" ht="21">
      <c r="A3" s="103" t="s">
        <v>63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customFormat="1" ht="21">
      <c r="A4" s="103" t="s">
        <v>56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customFormat="1" ht="21">
      <c r="A5" s="103" t="s">
        <v>55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customFormat="1" ht="29">
      <c r="A6" s="104" t="s">
        <v>118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customFormat="1" ht="29" hidden="1">
      <c r="A7" s="104" t="s">
        <v>62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customFormat="1" ht="21">
      <c r="A8" s="105" t="s">
        <v>11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customFormat="1" ht="22" thickBot="1">
      <c r="A9" s="106" t="s">
        <v>24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19.5" customHeight="1" thickTop="1">
      <c r="A10" s="107" t="s">
        <v>16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customHeight="1">
      <c r="A11" s="110" t="s">
        <v>39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19.5" customHeight="1">
      <c r="A12" s="110" t="s">
        <v>68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2"/>
    </row>
    <row r="13" spans="1:11" ht="5.25" customHeight="1">
      <c r="A13" s="100" t="s">
        <v>24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2"/>
    </row>
    <row r="14" spans="1:11" ht="16">
      <c r="A14" s="113" t="s">
        <v>54</v>
      </c>
      <c r="B14" s="114"/>
      <c r="C14" s="114"/>
      <c r="D14" s="114"/>
      <c r="E14" s="2"/>
      <c r="F14" s="80" t="s">
        <v>69</v>
      </c>
      <c r="G14" s="80"/>
      <c r="H14" s="12"/>
      <c r="I14" s="12"/>
      <c r="J14" s="3"/>
      <c r="K14" s="4" t="s">
        <v>44</v>
      </c>
    </row>
    <row r="15" spans="1:11" ht="16">
      <c r="A15" s="115" t="s">
        <v>70</v>
      </c>
      <c r="B15" s="116"/>
      <c r="C15" s="116"/>
      <c r="D15" s="116"/>
      <c r="E15" s="5"/>
      <c r="F15" s="31" t="s">
        <v>50</v>
      </c>
      <c r="G15" s="31"/>
      <c r="H15" s="13"/>
      <c r="I15" s="13"/>
      <c r="J15" s="6"/>
      <c r="K15" s="7" t="s">
        <v>123</v>
      </c>
    </row>
    <row r="16" spans="1:11" ht="15">
      <c r="A16" s="117" t="s">
        <v>6</v>
      </c>
      <c r="B16" s="118"/>
      <c r="C16" s="118"/>
      <c r="D16" s="118"/>
      <c r="E16" s="118"/>
      <c r="F16" s="118"/>
      <c r="G16" s="119"/>
      <c r="H16" s="120" t="s">
        <v>0</v>
      </c>
      <c r="I16" s="121"/>
      <c r="J16" s="121"/>
      <c r="K16" s="122"/>
    </row>
    <row r="17" spans="1:11" ht="25" customHeight="1">
      <c r="A17" s="14" t="s">
        <v>12</v>
      </c>
      <c r="B17" s="8"/>
      <c r="C17" s="8"/>
      <c r="D17" s="15"/>
      <c r="E17" s="16"/>
      <c r="F17" s="15"/>
      <c r="G17" s="9"/>
      <c r="H17" s="43" t="s">
        <v>29</v>
      </c>
      <c r="I17" s="44"/>
      <c r="J17" s="44"/>
      <c r="K17" s="45"/>
    </row>
    <row r="18" spans="1:11" ht="25" customHeight="1">
      <c r="A18" s="14" t="s">
        <v>13</v>
      </c>
      <c r="B18" s="8"/>
      <c r="C18" s="8"/>
      <c r="D18" s="9"/>
      <c r="E18" s="30"/>
      <c r="F18" s="17"/>
      <c r="G18" s="85" t="s">
        <v>73</v>
      </c>
      <c r="H18" s="43" t="s">
        <v>31</v>
      </c>
      <c r="I18" s="44"/>
      <c r="J18" s="44"/>
      <c r="K18" s="62" t="s">
        <v>52</v>
      </c>
    </row>
    <row r="19" spans="1:11" ht="25" customHeight="1">
      <c r="A19" s="14" t="s">
        <v>14</v>
      </c>
      <c r="B19" s="8"/>
      <c r="C19" s="8"/>
      <c r="D19" s="9"/>
      <c r="E19" s="30"/>
      <c r="F19" s="17"/>
      <c r="G19" s="85" t="s">
        <v>59</v>
      </c>
      <c r="H19" s="43" t="s">
        <v>32</v>
      </c>
      <c r="I19" s="44"/>
      <c r="J19" s="44"/>
      <c r="K19" s="62" t="s">
        <v>53</v>
      </c>
    </row>
    <row r="20" spans="1:11" ht="25" customHeight="1" thickBot="1">
      <c r="A20" s="14" t="s">
        <v>10</v>
      </c>
      <c r="B20" s="32"/>
      <c r="C20" s="32"/>
      <c r="D20" s="17"/>
      <c r="F20" s="34"/>
      <c r="G20" s="86" t="s">
        <v>61</v>
      </c>
      <c r="H20" s="33" t="s">
        <v>30</v>
      </c>
      <c r="I20" s="46"/>
      <c r="J20" s="29"/>
      <c r="K20" s="63">
        <v>1</v>
      </c>
    </row>
    <row r="21" spans="1:11" ht="7.5" customHeight="1" thickTop="1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6.75" customHeight="1">
      <c r="A22" s="87" t="s">
        <v>4</v>
      </c>
      <c r="B22" s="88" t="s">
        <v>8</v>
      </c>
      <c r="C22" s="88" t="s">
        <v>23</v>
      </c>
      <c r="D22" s="88" t="s">
        <v>1</v>
      </c>
      <c r="E22" s="89" t="s">
        <v>22</v>
      </c>
      <c r="F22" s="88" t="s">
        <v>5</v>
      </c>
      <c r="G22" s="88" t="s">
        <v>26</v>
      </c>
      <c r="H22" s="79" t="s">
        <v>38</v>
      </c>
      <c r="I22" s="71"/>
      <c r="J22" s="78" t="s">
        <v>18</v>
      </c>
      <c r="K22" s="78" t="s">
        <v>9</v>
      </c>
    </row>
    <row r="23" spans="1:11" s="75" customFormat="1" ht="25" customHeight="1">
      <c r="A23" s="72">
        <v>1</v>
      </c>
      <c r="B23" s="90">
        <v>32</v>
      </c>
      <c r="C23" s="93">
        <v>10103713996</v>
      </c>
      <c r="D23" s="98" t="s">
        <v>112</v>
      </c>
      <c r="E23" s="91">
        <v>39606</v>
      </c>
      <c r="F23" s="90" t="s">
        <v>20</v>
      </c>
      <c r="G23" s="90" t="s">
        <v>57</v>
      </c>
      <c r="H23" s="92">
        <v>3.6793981481481481E-4</v>
      </c>
      <c r="I23" s="72"/>
      <c r="J23" s="73"/>
      <c r="K23" s="74"/>
    </row>
    <row r="24" spans="1:11" s="75" customFormat="1" ht="25" customHeight="1">
      <c r="A24" s="72">
        <v>2</v>
      </c>
      <c r="B24" s="90">
        <v>332</v>
      </c>
      <c r="C24" s="93">
        <v>10125229408</v>
      </c>
      <c r="D24" s="98" t="s">
        <v>113</v>
      </c>
      <c r="E24" s="91">
        <v>39804</v>
      </c>
      <c r="F24" s="90" t="s">
        <v>20</v>
      </c>
      <c r="G24" s="90" t="s">
        <v>57</v>
      </c>
      <c r="H24" s="92">
        <v>4.1643518518518516E-4</v>
      </c>
      <c r="I24" s="72"/>
      <c r="J24" s="73"/>
      <c r="K24" s="74"/>
    </row>
    <row r="25" spans="1:11" s="75" customFormat="1" ht="25" customHeight="1">
      <c r="A25" s="72">
        <v>3</v>
      </c>
      <c r="B25" s="90">
        <v>604</v>
      </c>
      <c r="C25" s="93">
        <v>10112972850</v>
      </c>
      <c r="D25" s="98" t="s">
        <v>116</v>
      </c>
      <c r="E25" s="91">
        <v>39438</v>
      </c>
      <c r="F25" s="90" t="s">
        <v>20</v>
      </c>
      <c r="G25" s="90" t="s">
        <v>58</v>
      </c>
      <c r="H25" s="92">
        <v>4.1817129629629631E-4</v>
      </c>
      <c r="I25" s="72"/>
      <c r="J25" s="73"/>
      <c r="K25" s="74"/>
    </row>
    <row r="26" spans="1:11" s="75" customFormat="1" ht="25" customHeight="1">
      <c r="A26" s="72">
        <v>4</v>
      </c>
      <c r="B26" s="90">
        <v>216</v>
      </c>
      <c r="C26" s="93">
        <v>10116889912</v>
      </c>
      <c r="D26" s="98" t="s">
        <v>114</v>
      </c>
      <c r="E26" s="91">
        <v>39460</v>
      </c>
      <c r="F26" s="90" t="s">
        <v>49</v>
      </c>
      <c r="G26" s="90" t="s">
        <v>58</v>
      </c>
      <c r="H26" s="92">
        <v>4.2523148148148151E-4</v>
      </c>
      <c r="I26" s="72"/>
      <c r="J26" s="73"/>
      <c r="K26" s="74"/>
    </row>
    <row r="27" spans="1:11" s="75" customFormat="1" ht="25" customHeight="1">
      <c r="A27" s="72">
        <v>5</v>
      </c>
      <c r="B27" s="90">
        <v>239</v>
      </c>
      <c r="C27" s="93">
        <v>10115647222</v>
      </c>
      <c r="D27" s="98" t="s">
        <v>115</v>
      </c>
      <c r="E27" s="91">
        <v>39463</v>
      </c>
      <c r="F27" s="90" t="s">
        <v>20</v>
      </c>
      <c r="G27" s="90" t="s">
        <v>58</v>
      </c>
      <c r="H27" s="92">
        <v>4.3541666666666663E-4</v>
      </c>
      <c r="I27" s="72"/>
      <c r="J27" s="73"/>
      <c r="K27" s="74"/>
    </row>
    <row r="28" spans="1:11" s="75" customFormat="1" ht="25" customHeight="1">
      <c r="A28" s="72">
        <v>6</v>
      </c>
      <c r="B28" s="90">
        <v>493</v>
      </c>
      <c r="C28" s="93">
        <v>10118157704</v>
      </c>
      <c r="D28" s="98" t="s">
        <v>117</v>
      </c>
      <c r="E28" s="91">
        <v>39622</v>
      </c>
      <c r="F28" s="90" t="s">
        <v>49</v>
      </c>
      <c r="G28" s="90" t="s">
        <v>58</v>
      </c>
      <c r="H28" s="92">
        <v>4.4108796296296295E-4</v>
      </c>
      <c r="I28" s="72"/>
      <c r="J28" s="73"/>
      <c r="K28" s="74"/>
    </row>
    <row r="29" spans="1:11" s="75" customFormat="1" ht="25" customHeight="1">
      <c r="A29" s="72"/>
      <c r="B29" s="95"/>
      <c r="C29" s="95"/>
      <c r="D29" s="95"/>
      <c r="E29" s="95"/>
      <c r="F29" s="95"/>
      <c r="G29" s="95"/>
      <c r="H29" s="95"/>
      <c r="I29" s="72"/>
      <c r="J29" s="73"/>
      <c r="K29" s="74"/>
    </row>
    <row r="30" spans="1:11" ht="15">
      <c r="A30" s="123" t="s">
        <v>3</v>
      </c>
      <c r="B30" s="124"/>
      <c r="C30" s="124"/>
      <c r="D30" s="124"/>
      <c r="E30" s="64"/>
      <c r="F30" s="64"/>
      <c r="G30" s="125" t="s">
        <v>25</v>
      </c>
      <c r="H30" s="125"/>
      <c r="I30" s="124"/>
      <c r="J30" s="125"/>
      <c r="K30" s="126"/>
    </row>
    <row r="31" spans="1:11">
      <c r="A31" s="54" t="s">
        <v>33</v>
      </c>
      <c r="B31" s="17"/>
      <c r="C31" s="17"/>
      <c r="D31" s="55"/>
      <c r="E31" s="19"/>
      <c r="F31" s="52"/>
      <c r="G31" s="18" t="s">
        <v>21</v>
      </c>
      <c r="H31" s="48">
        <v>2</v>
      </c>
      <c r="I31" s="58"/>
      <c r="J31" s="35" t="s">
        <v>19</v>
      </c>
      <c r="K31" s="61">
        <f>COUNTIF(F23:F29,"ЗМС")</f>
        <v>0</v>
      </c>
    </row>
    <row r="32" spans="1:11">
      <c r="A32" s="54" t="s">
        <v>34</v>
      </c>
      <c r="B32" s="17"/>
      <c r="C32" s="17"/>
      <c r="D32" s="55"/>
      <c r="E32" s="1"/>
      <c r="F32" s="53"/>
      <c r="G32" s="20" t="s">
        <v>45</v>
      </c>
      <c r="H32" s="47">
        <v>6</v>
      </c>
      <c r="I32" s="50"/>
      <c r="J32" s="35" t="s">
        <v>15</v>
      </c>
      <c r="K32" s="61">
        <f>COUNTIF(F23:F29,"ЗМС")</f>
        <v>0</v>
      </c>
    </row>
    <row r="33" spans="1:26">
      <c r="A33" s="54" t="s">
        <v>35</v>
      </c>
      <c r="B33" s="17"/>
      <c r="C33" s="17"/>
      <c r="D33" s="55"/>
      <c r="E33" s="1"/>
      <c r="F33" s="53"/>
      <c r="G33" s="20" t="s">
        <v>46</v>
      </c>
      <c r="H33" s="47">
        <v>6</v>
      </c>
      <c r="I33" s="50"/>
      <c r="J33" s="35" t="s">
        <v>17</v>
      </c>
      <c r="K33" s="61">
        <f>COUNTIF(F23:F29,"МС")</f>
        <v>0</v>
      </c>
    </row>
    <row r="34" spans="1:26" ht="9.75" customHeight="1">
      <c r="A34" s="54" t="s">
        <v>36</v>
      </c>
      <c r="B34" s="17"/>
      <c r="C34" s="17"/>
      <c r="D34" s="55"/>
      <c r="E34" s="1"/>
      <c r="F34" s="53"/>
      <c r="G34" s="20" t="s">
        <v>40</v>
      </c>
      <c r="H34" s="48">
        <v>6</v>
      </c>
      <c r="I34" s="49"/>
      <c r="J34" s="35" t="s">
        <v>20</v>
      </c>
      <c r="K34" s="61">
        <f>COUNTIF(F23:F29,"КМС")</f>
        <v>4</v>
      </c>
    </row>
    <row r="35" spans="1:26">
      <c r="A35" s="54"/>
      <c r="B35" s="17"/>
      <c r="C35" s="17"/>
      <c r="D35" s="55"/>
      <c r="E35" s="1"/>
      <c r="F35" s="53"/>
      <c r="G35" s="20" t="s">
        <v>41</v>
      </c>
      <c r="H35" s="48">
        <v>0</v>
      </c>
      <c r="I35" s="49"/>
      <c r="J35" s="69" t="s">
        <v>47</v>
      </c>
      <c r="K35" s="61">
        <f>COUNTIF(F23:F29,"1 сп.р.")</f>
        <v>0</v>
      </c>
    </row>
    <row r="36" spans="1:26">
      <c r="A36" s="54"/>
      <c r="B36" s="17"/>
      <c r="C36" s="17"/>
      <c r="D36" s="55"/>
      <c r="E36" s="1"/>
      <c r="F36" s="53"/>
      <c r="G36" s="20" t="s">
        <v>42</v>
      </c>
      <c r="H36" s="36">
        <v>0</v>
      </c>
      <c r="I36" s="51"/>
      <c r="J36" s="70" t="s">
        <v>49</v>
      </c>
      <c r="K36" s="61">
        <v>2</v>
      </c>
    </row>
    <row r="37" spans="1:26">
      <c r="A37" s="54"/>
      <c r="B37" s="17"/>
      <c r="C37" s="17"/>
      <c r="D37" s="55"/>
      <c r="E37" s="22"/>
      <c r="F37" s="59"/>
      <c r="G37" s="20" t="s">
        <v>43</v>
      </c>
      <c r="H37" s="36">
        <f>COUNTIF(A23:A29,"ДСКВ")</f>
        <v>0</v>
      </c>
      <c r="I37" s="60"/>
      <c r="J37" s="70" t="s">
        <v>48</v>
      </c>
      <c r="K37" s="61">
        <f>COUNTIF(F23:F29,"3 сп.р.")</f>
        <v>0</v>
      </c>
    </row>
    <row r="38" spans="1:26">
      <c r="A38" s="23"/>
      <c r="K38" s="24"/>
    </row>
    <row r="39" spans="1:26" ht="16">
      <c r="A39" s="128" t="s">
        <v>2</v>
      </c>
      <c r="B39" s="129"/>
      <c r="C39" s="129"/>
      <c r="D39" s="129"/>
      <c r="E39" s="130" t="s">
        <v>7</v>
      </c>
      <c r="F39" s="130"/>
      <c r="G39" s="130"/>
      <c r="H39" s="130"/>
      <c r="I39" s="130" t="s">
        <v>37</v>
      </c>
      <c r="J39" s="130"/>
      <c r="K39" s="131"/>
    </row>
    <row r="40" spans="1:26">
      <c r="A40" s="23"/>
      <c r="B40" s="1"/>
      <c r="C40" s="1"/>
      <c r="E40" s="1"/>
      <c r="F40" s="19"/>
      <c r="G40" s="19"/>
      <c r="H40" s="19"/>
      <c r="I40" s="19"/>
      <c r="J40" s="19"/>
      <c r="K40" s="28"/>
    </row>
    <row r="41" spans="1:26">
      <c r="A41" s="25"/>
      <c r="D41" s="26"/>
      <c r="E41" s="56"/>
      <c r="F41" s="26"/>
      <c r="G41" s="26"/>
      <c r="H41" s="57"/>
      <c r="I41" s="57"/>
      <c r="J41" s="26"/>
      <c r="K41" s="27"/>
    </row>
    <row r="42" spans="1:26" s="11" customFormat="1">
      <c r="A42" s="25"/>
      <c r="B42" s="26"/>
      <c r="C42" s="26"/>
      <c r="D42" s="26"/>
      <c r="E42" s="56"/>
      <c r="F42" s="26"/>
      <c r="G42" s="26"/>
      <c r="H42" s="57"/>
      <c r="I42" s="57"/>
      <c r="J42" s="26"/>
      <c r="K42" s="2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39" customFormat="1" ht="19">
      <c r="A43" s="25"/>
      <c r="B43" s="26"/>
      <c r="C43" s="26"/>
      <c r="D43" s="26"/>
      <c r="E43" s="56"/>
      <c r="F43" s="26"/>
      <c r="G43" s="26"/>
      <c r="H43" s="57"/>
      <c r="I43" s="57"/>
      <c r="J43" s="26"/>
      <c r="K43" s="27"/>
    </row>
    <row r="44" spans="1:26">
      <c r="A44" s="25"/>
      <c r="D44" s="26"/>
      <c r="E44" s="56"/>
      <c r="F44" s="26"/>
      <c r="G44" s="26"/>
      <c r="H44" s="57"/>
      <c r="I44" s="57"/>
      <c r="J44" s="26"/>
      <c r="K44" s="27"/>
    </row>
    <row r="45" spans="1:26" ht="17" thickBot="1">
      <c r="A45" s="132" t="str">
        <f>G19</f>
        <v>СИЛАКОВА Н.И. (2К, г. Брянск)</v>
      </c>
      <c r="B45" s="133"/>
      <c r="C45" s="133"/>
      <c r="D45" s="133"/>
      <c r="E45" s="133" t="str">
        <f>G18</f>
        <v>СМОЛЬНИКОВ А.В.(1К, г.Москва)</v>
      </c>
      <c r="F45" s="133"/>
      <c r="G45" s="133"/>
      <c r="H45" s="133"/>
      <c r="I45" s="133" t="str">
        <f>G20</f>
        <v>БОЛХОВИТИН А. В. (2К, г. Брянск)</v>
      </c>
      <c r="J45" s="133"/>
      <c r="K45" s="134"/>
    </row>
    <row r="46" spans="1:26" ht="15" thickTop="1"/>
    <row r="47" spans="1:26" ht="19">
      <c r="A47" s="39"/>
      <c r="B47" s="40"/>
      <c r="C47" s="40"/>
      <c r="D47" s="39"/>
      <c r="E47" s="41"/>
      <c r="F47" s="39"/>
      <c r="G47" s="39"/>
      <c r="H47" s="42"/>
      <c r="I47" s="42"/>
      <c r="J47" s="39"/>
      <c r="K47" s="39"/>
    </row>
    <row r="48" spans="1:26" ht="21">
      <c r="A48" s="37"/>
      <c r="B48" s="37"/>
      <c r="C48" s="38"/>
      <c r="D48" s="127"/>
      <c r="E48" s="127"/>
      <c r="F48" s="127"/>
      <c r="G48" s="127"/>
    </row>
    <row r="49" spans="4:4" ht="19">
      <c r="D49" s="39"/>
    </row>
  </sheetData>
  <autoFilter ref="B22:H22" xr:uid="{00000000-0009-0000-0000-000005000000}">
    <sortState xmlns:xlrd2="http://schemas.microsoft.com/office/spreadsheetml/2017/richdata2" ref="B23:H58">
      <sortCondition ref="H22"/>
    </sortState>
  </autoFilter>
  <mergeCells count="26"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  <mergeCell ref="A14:D14"/>
    <mergeCell ref="A15:D15"/>
    <mergeCell ref="A16:G16"/>
    <mergeCell ref="H16:K16"/>
    <mergeCell ref="A30:D30"/>
    <mergeCell ref="G30:K30"/>
    <mergeCell ref="D48:G48"/>
    <mergeCell ref="A39:D39"/>
    <mergeCell ref="E39:H39"/>
    <mergeCell ref="I39:K39"/>
    <mergeCell ref="A45:D45"/>
    <mergeCell ref="E45:H45"/>
    <mergeCell ref="I45:K45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5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Д13-14</vt:lpstr>
      <vt:lpstr>Ю13-14</vt:lpstr>
      <vt:lpstr>Д15-16</vt:lpstr>
      <vt:lpstr>Ю15-16</vt:lpstr>
      <vt:lpstr>Юн-ки17-18</vt:lpstr>
      <vt:lpstr>Юн-ры17-18</vt:lpstr>
      <vt:lpstr>'Д13-14'!Заголовки_для_печати</vt:lpstr>
      <vt:lpstr>'Д15-16'!Заголовки_для_печати</vt:lpstr>
      <vt:lpstr>'Ю13-14'!Заголовки_для_печати</vt:lpstr>
      <vt:lpstr>'Ю15-16'!Заголовки_для_печати</vt:lpstr>
      <vt:lpstr>'Юн-ки17-18'!Заголовки_для_печати</vt:lpstr>
      <vt:lpstr>'Юн-ры17-18'!Заголовки_для_печати</vt:lpstr>
      <vt:lpstr>'Д13-14'!Область_печати</vt:lpstr>
      <vt:lpstr>'Д15-16'!Область_печати</vt:lpstr>
      <vt:lpstr>'Ю13-14'!Область_печати</vt:lpstr>
      <vt:lpstr>'Ю15-16'!Область_печати</vt:lpstr>
      <vt:lpstr>'Юн-ки17-18'!Область_печати</vt:lpstr>
      <vt:lpstr>'Юн-ры17-18'!Область_печати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Антон Лукин</cp:lastModifiedBy>
  <cp:lastPrinted>2025-06-07T16:47:27Z</cp:lastPrinted>
  <dcterms:created xsi:type="dcterms:W3CDTF">1996-10-08T23:32:33Z</dcterms:created>
  <dcterms:modified xsi:type="dcterms:W3CDTF">2025-06-17T14:12:10Z</dcterms:modified>
</cp:coreProperties>
</file>