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esktop\Первенство 25-29.07.24\на сайт\"/>
    </mc:Choice>
  </mc:AlternateContent>
  <xr:revisionPtr revIDLastSave="0" documentId="13_ncr:1_{24166F35-B773-4C6B-BACD-331074E49B15}" xr6:coauthVersionLast="47" xr6:coauthVersionMax="47" xr10:uidLastSave="{00000000-0000-0000-0000-000000000000}"/>
  <bookViews>
    <workbookView xWindow="-110" yWindow="-110" windowWidth="19420" windowHeight="10420" xr2:uid="{CC5F8FD0-8B09-46E5-B351-D4E144CDC2B0}"/>
  </bookViews>
  <sheets>
    <sheet name="260724 ИГ юноши 15-16 лет" sheetId="1" r:id="rId1"/>
  </sheets>
  <externalReferences>
    <externalReference r:id="rId2"/>
  </externalReferences>
  <definedNames>
    <definedName name="_xlnm.Print_Area" localSheetId="0">'260724 ИГ юноши 15-16 лет'!$A$1:$L$163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3" i="1" l="1"/>
  <c r="A163" i="1"/>
  <c r="J157" i="1"/>
  <c r="G157" i="1"/>
  <c r="D157" i="1"/>
  <c r="A157" i="1"/>
  <c r="H155" i="1"/>
  <c r="H154" i="1"/>
  <c r="H153" i="1"/>
  <c r="H152" i="1"/>
  <c r="H151" i="1"/>
  <c r="H150" i="1" s="1"/>
  <c r="H149" i="1" s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J142" i="1"/>
  <c r="H142" i="1"/>
  <c r="F142" i="1"/>
  <c r="E142" i="1"/>
  <c r="D142" i="1"/>
  <c r="C142" i="1"/>
  <c r="J141" i="1"/>
  <c r="H141" i="1"/>
  <c r="I141" i="1" s="1"/>
  <c r="G141" i="1"/>
  <c r="F141" i="1"/>
  <c r="E141" i="1"/>
  <c r="D141" i="1"/>
  <c r="C141" i="1"/>
  <c r="J140" i="1"/>
  <c r="H140" i="1"/>
  <c r="G140" i="1"/>
  <c r="F140" i="1"/>
  <c r="E140" i="1"/>
  <c r="D140" i="1"/>
  <c r="C140" i="1"/>
  <c r="J139" i="1"/>
  <c r="H139" i="1"/>
  <c r="G139" i="1"/>
  <c r="F139" i="1"/>
  <c r="E139" i="1"/>
  <c r="D139" i="1"/>
  <c r="C139" i="1"/>
  <c r="J138" i="1"/>
  <c r="H138" i="1"/>
  <c r="I138" i="1" s="1"/>
  <c r="G138" i="1"/>
  <c r="F138" i="1"/>
  <c r="E138" i="1"/>
  <c r="D138" i="1"/>
  <c r="C138" i="1"/>
  <c r="J137" i="1"/>
  <c r="H137" i="1"/>
  <c r="G137" i="1"/>
  <c r="F137" i="1"/>
  <c r="E137" i="1"/>
  <c r="D137" i="1"/>
  <c r="C137" i="1"/>
  <c r="J136" i="1"/>
  <c r="H136" i="1"/>
  <c r="G136" i="1"/>
  <c r="F136" i="1"/>
  <c r="E136" i="1"/>
  <c r="D136" i="1"/>
  <c r="C136" i="1"/>
  <c r="H135" i="1"/>
  <c r="J135" i="1" s="1"/>
  <c r="G135" i="1"/>
  <c r="F135" i="1"/>
  <c r="E135" i="1"/>
  <c r="D135" i="1"/>
  <c r="C135" i="1"/>
  <c r="H134" i="1"/>
  <c r="J134" i="1" s="1"/>
  <c r="G134" i="1"/>
  <c r="F134" i="1"/>
  <c r="E134" i="1"/>
  <c r="D134" i="1"/>
  <c r="C134" i="1"/>
  <c r="J133" i="1"/>
  <c r="H133" i="1"/>
  <c r="G133" i="1"/>
  <c r="F133" i="1"/>
  <c r="E133" i="1"/>
  <c r="D133" i="1"/>
  <c r="C133" i="1"/>
  <c r="H132" i="1"/>
  <c r="J132" i="1" s="1"/>
  <c r="G132" i="1"/>
  <c r="F132" i="1"/>
  <c r="E132" i="1"/>
  <c r="D132" i="1"/>
  <c r="C132" i="1"/>
  <c r="H131" i="1"/>
  <c r="J131" i="1" s="1"/>
  <c r="G131" i="1"/>
  <c r="F131" i="1"/>
  <c r="E131" i="1"/>
  <c r="D131" i="1"/>
  <c r="C131" i="1"/>
  <c r="J130" i="1"/>
  <c r="H130" i="1"/>
  <c r="G130" i="1"/>
  <c r="F130" i="1"/>
  <c r="E130" i="1"/>
  <c r="D130" i="1"/>
  <c r="C130" i="1"/>
  <c r="H129" i="1"/>
  <c r="J129" i="1" s="1"/>
  <c r="G129" i="1"/>
  <c r="F129" i="1"/>
  <c r="E129" i="1"/>
  <c r="D129" i="1"/>
  <c r="C129" i="1"/>
  <c r="H128" i="1"/>
  <c r="J128" i="1" s="1"/>
  <c r="G128" i="1"/>
  <c r="F128" i="1"/>
  <c r="E128" i="1"/>
  <c r="D128" i="1"/>
  <c r="C128" i="1"/>
  <c r="J127" i="1"/>
  <c r="H127" i="1"/>
  <c r="I127" i="1" s="1"/>
  <c r="G127" i="1"/>
  <c r="F127" i="1"/>
  <c r="E127" i="1"/>
  <c r="D127" i="1"/>
  <c r="C127" i="1"/>
  <c r="H126" i="1"/>
  <c r="J126" i="1" s="1"/>
  <c r="G126" i="1"/>
  <c r="F126" i="1"/>
  <c r="E126" i="1"/>
  <c r="D126" i="1"/>
  <c r="C126" i="1"/>
  <c r="H125" i="1"/>
  <c r="J125" i="1" s="1"/>
  <c r="G125" i="1"/>
  <c r="F125" i="1"/>
  <c r="E125" i="1"/>
  <c r="D125" i="1"/>
  <c r="C125" i="1"/>
  <c r="J124" i="1"/>
  <c r="H124" i="1"/>
  <c r="I124" i="1" s="1"/>
  <c r="G124" i="1"/>
  <c r="F124" i="1"/>
  <c r="E124" i="1"/>
  <c r="D124" i="1"/>
  <c r="C124" i="1"/>
  <c r="H123" i="1"/>
  <c r="J123" i="1" s="1"/>
  <c r="G123" i="1"/>
  <c r="F123" i="1"/>
  <c r="E123" i="1"/>
  <c r="D123" i="1"/>
  <c r="C123" i="1"/>
  <c r="H122" i="1"/>
  <c r="J122" i="1" s="1"/>
  <c r="G122" i="1"/>
  <c r="F122" i="1"/>
  <c r="E122" i="1"/>
  <c r="D122" i="1"/>
  <c r="C122" i="1"/>
  <c r="J121" i="1"/>
  <c r="H121" i="1"/>
  <c r="I121" i="1" s="1"/>
  <c r="F121" i="1"/>
  <c r="E121" i="1"/>
  <c r="D121" i="1"/>
  <c r="C121" i="1"/>
  <c r="H120" i="1"/>
  <c r="J120" i="1" s="1"/>
  <c r="G120" i="1"/>
  <c r="F120" i="1"/>
  <c r="E120" i="1"/>
  <c r="D120" i="1"/>
  <c r="C120" i="1"/>
  <c r="H119" i="1"/>
  <c r="J119" i="1" s="1"/>
  <c r="G119" i="1"/>
  <c r="F119" i="1"/>
  <c r="E119" i="1"/>
  <c r="D119" i="1"/>
  <c r="C119" i="1"/>
  <c r="J118" i="1"/>
  <c r="H118" i="1"/>
  <c r="I118" i="1" s="1"/>
  <c r="G118" i="1"/>
  <c r="F118" i="1"/>
  <c r="E118" i="1"/>
  <c r="D118" i="1"/>
  <c r="C118" i="1"/>
  <c r="H117" i="1"/>
  <c r="J117" i="1" s="1"/>
  <c r="G117" i="1"/>
  <c r="F117" i="1"/>
  <c r="E117" i="1"/>
  <c r="D117" i="1"/>
  <c r="C117" i="1"/>
  <c r="H116" i="1"/>
  <c r="J116" i="1" s="1"/>
  <c r="G116" i="1"/>
  <c r="F116" i="1"/>
  <c r="E116" i="1"/>
  <c r="D116" i="1"/>
  <c r="C116" i="1"/>
  <c r="J115" i="1"/>
  <c r="H115" i="1"/>
  <c r="I115" i="1" s="1"/>
  <c r="G115" i="1"/>
  <c r="F115" i="1"/>
  <c r="E115" i="1"/>
  <c r="D115" i="1"/>
  <c r="C115" i="1"/>
  <c r="H114" i="1"/>
  <c r="J114" i="1" s="1"/>
  <c r="G114" i="1"/>
  <c r="F114" i="1"/>
  <c r="E114" i="1"/>
  <c r="D114" i="1"/>
  <c r="C114" i="1"/>
  <c r="H113" i="1"/>
  <c r="J113" i="1" s="1"/>
  <c r="G113" i="1"/>
  <c r="F113" i="1"/>
  <c r="E113" i="1"/>
  <c r="D113" i="1"/>
  <c r="C113" i="1"/>
  <c r="J112" i="1"/>
  <c r="H112" i="1"/>
  <c r="I112" i="1" s="1"/>
  <c r="G112" i="1"/>
  <c r="F112" i="1"/>
  <c r="E112" i="1"/>
  <c r="D112" i="1"/>
  <c r="C112" i="1"/>
  <c r="H111" i="1"/>
  <c r="J111" i="1" s="1"/>
  <c r="G111" i="1"/>
  <c r="F111" i="1"/>
  <c r="E111" i="1"/>
  <c r="D111" i="1"/>
  <c r="C111" i="1"/>
  <c r="H110" i="1"/>
  <c r="J110" i="1" s="1"/>
  <c r="G110" i="1"/>
  <c r="F110" i="1"/>
  <c r="E110" i="1"/>
  <c r="D110" i="1"/>
  <c r="C110" i="1"/>
  <c r="J109" i="1"/>
  <c r="H109" i="1"/>
  <c r="I109" i="1" s="1"/>
  <c r="G109" i="1"/>
  <c r="F109" i="1"/>
  <c r="E109" i="1"/>
  <c r="D109" i="1"/>
  <c r="C109" i="1"/>
  <c r="H108" i="1"/>
  <c r="J108" i="1" s="1"/>
  <c r="G108" i="1"/>
  <c r="F108" i="1"/>
  <c r="E108" i="1"/>
  <c r="D108" i="1"/>
  <c r="C108" i="1"/>
  <c r="H107" i="1"/>
  <c r="J107" i="1" s="1"/>
  <c r="G107" i="1"/>
  <c r="F107" i="1"/>
  <c r="E107" i="1"/>
  <c r="D107" i="1"/>
  <c r="C107" i="1"/>
  <c r="J106" i="1"/>
  <c r="H106" i="1"/>
  <c r="I106" i="1" s="1"/>
  <c r="G106" i="1"/>
  <c r="F106" i="1"/>
  <c r="E106" i="1"/>
  <c r="D106" i="1"/>
  <c r="C106" i="1"/>
  <c r="H105" i="1"/>
  <c r="J105" i="1" s="1"/>
  <c r="G105" i="1"/>
  <c r="F105" i="1"/>
  <c r="E105" i="1"/>
  <c r="D105" i="1"/>
  <c r="C105" i="1"/>
  <c r="H104" i="1"/>
  <c r="J104" i="1" s="1"/>
  <c r="G104" i="1"/>
  <c r="F104" i="1"/>
  <c r="E104" i="1"/>
  <c r="D104" i="1"/>
  <c r="C104" i="1"/>
  <c r="J103" i="1"/>
  <c r="H103" i="1"/>
  <c r="I103" i="1" s="1"/>
  <c r="G103" i="1"/>
  <c r="F103" i="1"/>
  <c r="E103" i="1"/>
  <c r="D103" i="1"/>
  <c r="C103" i="1"/>
  <c r="H102" i="1"/>
  <c r="J102" i="1" s="1"/>
  <c r="G102" i="1"/>
  <c r="F102" i="1"/>
  <c r="E102" i="1"/>
  <c r="D102" i="1"/>
  <c r="C102" i="1"/>
  <c r="H101" i="1"/>
  <c r="J101" i="1" s="1"/>
  <c r="G101" i="1"/>
  <c r="F101" i="1"/>
  <c r="E101" i="1"/>
  <c r="D101" i="1"/>
  <c r="C101" i="1"/>
  <c r="J100" i="1"/>
  <c r="H100" i="1"/>
  <c r="I100" i="1" s="1"/>
  <c r="G100" i="1"/>
  <c r="F100" i="1"/>
  <c r="E100" i="1"/>
  <c r="D100" i="1"/>
  <c r="C100" i="1"/>
  <c r="H99" i="1"/>
  <c r="J99" i="1" s="1"/>
  <c r="G99" i="1"/>
  <c r="F99" i="1"/>
  <c r="E99" i="1"/>
  <c r="D99" i="1"/>
  <c r="C99" i="1"/>
  <c r="H98" i="1"/>
  <c r="J98" i="1" s="1"/>
  <c r="G98" i="1"/>
  <c r="F98" i="1"/>
  <c r="E98" i="1"/>
  <c r="D98" i="1"/>
  <c r="C98" i="1"/>
  <c r="J97" i="1"/>
  <c r="H97" i="1"/>
  <c r="I97" i="1" s="1"/>
  <c r="G97" i="1"/>
  <c r="F97" i="1"/>
  <c r="E97" i="1"/>
  <c r="D97" i="1"/>
  <c r="C97" i="1"/>
  <c r="H96" i="1"/>
  <c r="J96" i="1" s="1"/>
  <c r="G96" i="1"/>
  <c r="F96" i="1"/>
  <c r="E96" i="1"/>
  <c r="D96" i="1"/>
  <c r="C96" i="1"/>
  <c r="H95" i="1"/>
  <c r="J95" i="1" s="1"/>
  <c r="G95" i="1"/>
  <c r="F95" i="1"/>
  <c r="E95" i="1"/>
  <c r="D95" i="1"/>
  <c r="C95" i="1"/>
  <c r="J94" i="1"/>
  <c r="H94" i="1"/>
  <c r="I94" i="1" s="1"/>
  <c r="G94" i="1"/>
  <c r="F94" i="1"/>
  <c r="E94" i="1"/>
  <c r="D94" i="1"/>
  <c r="C94" i="1"/>
  <c r="H93" i="1"/>
  <c r="J93" i="1" s="1"/>
  <c r="G93" i="1"/>
  <c r="F93" i="1"/>
  <c r="E93" i="1"/>
  <c r="D93" i="1"/>
  <c r="C93" i="1"/>
  <c r="H92" i="1"/>
  <c r="J92" i="1" s="1"/>
  <c r="G92" i="1"/>
  <c r="F92" i="1"/>
  <c r="E92" i="1"/>
  <c r="D92" i="1"/>
  <c r="C92" i="1"/>
  <c r="J91" i="1"/>
  <c r="H91" i="1"/>
  <c r="G91" i="1"/>
  <c r="F91" i="1"/>
  <c r="E91" i="1"/>
  <c r="D91" i="1"/>
  <c r="C91" i="1"/>
  <c r="H90" i="1"/>
  <c r="J90" i="1" s="1"/>
  <c r="G90" i="1"/>
  <c r="F90" i="1"/>
  <c r="E90" i="1"/>
  <c r="D90" i="1"/>
  <c r="C90" i="1"/>
  <c r="H89" i="1"/>
  <c r="J89" i="1" s="1"/>
  <c r="G89" i="1"/>
  <c r="F89" i="1"/>
  <c r="E89" i="1"/>
  <c r="D89" i="1"/>
  <c r="C89" i="1"/>
  <c r="J88" i="1"/>
  <c r="H88" i="1"/>
  <c r="G88" i="1"/>
  <c r="F88" i="1"/>
  <c r="E88" i="1"/>
  <c r="D88" i="1"/>
  <c r="C88" i="1"/>
  <c r="H87" i="1"/>
  <c r="J87" i="1" s="1"/>
  <c r="G87" i="1"/>
  <c r="F87" i="1"/>
  <c r="E87" i="1"/>
  <c r="D87" i="1"/>
  <c r="C87" i="1"/>
  <c r="H86" i="1"/>
  <c r="J86" i="1" s="1"/>
  <c r="G86" i="1"/>
  <c r="F86" i="1"/>
  <c r="E86" i="1"/>
  <c r="D86" i="1"/>
  <c r="C86" i="1"/>
  <c r="J85" i="1"/>
  <c r="H85" i="1"/>
  <c r="G85" i="1"/>
  <c r="F85" i="1"/>
  <c r="E85" i="1"/>
  <c r="D85" i="1"/>
  <c r="C85" i="1"/>
  <c r="H84" i="1"/>
  <c r="J84" i="1" s="1"/>
  <c r="G84" i="1"/>
  <c r="F84" i="1"/>
  <c r="E84" i="1"/>
  <c r="D84" i="1"/>
  <c r="C84" i="1"/>
  <c r="H83" i="1"/>
  <c r="J83" i="1" s="1"/>
  <c r="G83" i="1"/>
  <c r="F83" i="1"/>
  <c r="E83" i="1"/>
  <c r="D83" i="1"/>
  <c r="C83" i="1"/>
  <c r="J82" i="1"/>
  <c r="H82" i="1"/>
  <c r="G82" i="1"/>
  <c r="F82" i="1"/>
  <c r="E82" i="1"/>
  <c r="D82" i="1"/>
  <c r="C82" i="1"/>
  <c r="H81" i="1"/>
  <c r="J81" i="1" s="1"/>
  <c r="G81" i="1"/>
  <c r="F81" i="1"/>
  <c r="E81" i="1"/>
  <c r="D81" i="1"/>
  <c r="C81" i="1"/>
  <c r="H80" i="1"/>
  <c r="J80" i="1" s="1"/>
  <c r="G80" i="1"/>
  <c r="F80" i="1"/>
  <c r="E80" i="1"/>
  <c r="D80" i="1"/>
  <c r="C80" i="1"/>
  <c r="J79" i="1"/>
  <c r="H79" i="1"/>
  <c r="G79" i="1"/>
  <c r="F79" i="1"/>
  <c r="E79" i="1"/>
  <c r="D79" i="1"/>
  <c r="C79" i="1"/>
  <c r="H78" i="1"/>
  <c r="J78" i="1" s="1"/>
  <c r="G78" i="1"/>
  <c r="F78" i="1"/>
  <c r="E78" i="1"/>
  <c r="D78" i="1"/>
  <c r="C78" i="1"/>
  <c r="H77" i="1"/>
  <c r="J77" i="1" s="1"/>
  <c r="G77" i="1"/>
  <c r="F77" i="1"/>
  <c r="E77" i="1"/>
  <c r="D77" i="1"/>
  <c r="C77" i="1"/>
  <c r="J76" i="1"/>
  <c r="H76" i="1"/>
  <c r="G76" i="1"/>
  <c r="F76" i="1"/>
  <c r="E76" i="1"/>
  <c r="D76" i="1"/>
  <c r="C76" i="1"/>
  <c r="H75" i="1"/>
  <c r="J75" i="1" s="1"/>
  <c r="G75" i="1"/>
  <c r="F75" i="1"/>
  <c r="E75" i="1"/>
  <c r="D75" i="1"/>
  <c r="C75" i="1"/>
  <c r="H74" i="1"/>
  <c r="J74" i="1" s="1"/>
  <c r="G74" i="1"/>
  <c r="F74" i="1"/>
  <c r="E74" i="1"/>
  <c r="D74" i="1"/>
  <c r="C74" i="1"/>
  <c r="J73" i="1"/>
  <c r="H73" i="1"/>
  <c r="G73" i="1"/>
  <c r="F73" i="1"/>
  <c r="E73" i="1"/>
  <c r="D73" i="1"/>
  <c r="C73" i="1"/>
  <c r="H72" i="1"/>
  <c r="J72" i="1" s="1"/>
  <c r="G72" i="1"/>
  <c r="F72" i="1"/>
  <c r="E72" i="1"/>
  <c r="D72" i="1"/>
  <c r="C72" i="1"/>
  <c r="H71" i="1"/>
  <c r="J71" i="1" s="1"/>
  <c r="G71" i="1"/>
  <c r="F71" i="1"/>
  <c r="E71" i="1"/>
  <c r="D71" i="1"/>
  <c r="C71" i="1"/>
  <c r="J70" i="1"/>
  <c r="H70" i="1"/>
  <c r="G70" i="1"/>
  <c r="F70" i="1"/>
  <c r="E70" i="1"/>
  <c r="D70" i="1"/>
  <c r="C70" i="1"/>
  <c r="H69" i="1"/>
  <c r="J69" i="1" s="1"/>
  <c r="G69" i="1"/>
  <c r="F69" i="1"/>
  <c r="E69" i="1"/>
  <c r="D69" i="1"/>
  <c r="C69" i="1"/>
  <c r="H68" i="1"/>
  <c r="J68" i="1" s="1"/>
  <c r="G68" i="1"/>
  <c r="F68" i="1"/>
  <c r="E68" i="1"/>
  <c r="D68" i="1"/>
  <c r="C68" i="1"/>
  <c r="J67" i="1"/>
  <c r="H67" i="1"/>
  <c r="G67" i="1"/>
  <c r="F67" i="1"/>
  <c r="E67" i="1"/>
  <c r="D67" i="1"/>
  <c r="C67" i="1"/>
  <c r="H66" i="1"/>
  <c r="J66" i="1" s="1"/>
  <c r="G66" i="1"/>
  <c r="F66" i="1"/>
  <c r="E66" i="1"/>
  <c r="D66" i="1"/>
  <c r="C66" i="1"/>
  <c r="H65" i="1"/>
  <c r="J65" i="1" s="1"/>
  <c r="G65" i="1"/>
  <c r="F65" i="1"/>
  <c r="E65" i="1"/>
  <c r="D65" i="1"/>
  <c r="C65" i="1"/>
  <c r="J64" i="1"/>
  <c r="H64" i="1"/>
  <c r="G64" i="1"/>
  <c r="F64" i="1"/>
  <c r="E64" i="1"/>
  <c r="D64" i="1"/>
  <c r="C64" i="1"/>
  <c r="H63" i="1"/>
  <c r="J63" i="1" s="1"/>
  <c r="G63" i="1"/>
  <c r="F63" i="1"/>
  <c r="E63" i="1"/>
  <c r="D63" i="1"/>
  <c r="C63" i="1"/>
  <c r="H62" i="1"/>
  <c r="J62" i="1" s="1"/>
  <c r="G62" i="1"/>
  <c r="F62" i="1"/>
  <c r="E62" i="1"/>
  <c r="D62" i="1"/>
  <c r="C62" i="1"/>
  <c r="J61" i="1"/>
  <c r="H61" i="1"/>
  <c r="G61" i="1"/>
  <c r="F61" i="1"/>
  <c r="E61" i="1"/>
  <c r="D61" i="1"/>
  <c r="C61" i="1"/>
  <c r="H60" i="1"/>
  <c r="J60" i="1" s="1"/>
  <c r="G60" i="1"/>
  <c r="F60" i="1"/>
  <c r="E60" i="1"/>
  <c r="D60" i="1"/>
  <c r="C60" i="1"/>
  <c r="H59" i="1"/>
  <c r="J59" i="1" s="1"/>
  <c r="G59" i="1"/>
  <c r="F59" i="1"/>
  <c r="E59" i="1"/>
  <c r="D59" i="1"/>
  <c r="C59" i="1"/>
  <c r="J58" i="1"/>
  <c r="H58" i="1"/>
  <c r="G58" i="1"/>
  <c r="F58" i="1"/>
  <c r="E58" i="1"/>
  <c r="D58" i="1"/>
  <c r="C58" i="1"/>
  <c r="H57" i="1"/>
  <c r="J57" i="1" s="1"/>
  <c r="G57" i="1"/>
  <c r="F57" i="1"/>
  <c r="E57" i="1"/>
  <c r="D57" i="1"/>
  <c r="C57" i="1"/>
  <c r="H56" i="1"/>
  <c r="J56" i="1" s="1"/>
  <c r="G56" i="1"/>
  <c r="F56" i="1"/>
  <c r="E56" i="1"/>
  <c r="D56" i="1"/>
  <c r="C56" i="1"/>
  <c r="J55" i="1"/>
  <c r="H55" i="1"/>
  <c r="G55" i="1"/>
  <c r="F55" i="1"/>
  <c r="E55" i="1"/>
  <c r="D55" i="1"/>
  <c r="C55" i="1"/>
  <c r="H54" i="1"/>
  <c r="J54" i="1" s="1"/>
  <c r="G54" i="1"/>
  <c r="F54" i="1"/>
  <c r="E54" i="1"/>
  <c r="D54" i="1"/>
  <c r="C54" i="1"/>
  <c r="H53" i="1"/>
  <c r="J53" i="1" s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H51" i="1"/>
  <c r="J51" i="1" s="1"/>
  <c r="G51" i="1"/>
  <c r="F51" i="1"/>
  <c r="E51" i="1"/>
  <c r="D51" i="1"/>
  <c r="C51" i="1"/>
  <c r="H50" i="1"/>
  <c r="J50" i="1" s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H48" i="1"/>
  <c r="J48" i="1" s="1"/>
  <c r="G48" i="1"/>
  <c r="F48" i="1"/>
  <c r="E48" i="1"/>
  <c r="D48" i="1"/>
  <c r="C48" i="1"/>
  <c r="H47" i="1"/>
  <c r="J47" i="1" s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H45" i="1"/>
  <c r="J45" i="1" s="1"/>
  <c r="G45" i="1"/>
  <c r="F45" i="1"/>
  <c r="E45" i="1"/>
  <c r="D45" i="1"/>
  <c r="C45" i="1"/>
  <c r="H44" i="1"/>
  <c r="J44" i="1" s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H42" i="1"/>
  <c r="J42" i="1" s="1"/>
  <c r="G42" i="1"/>
  <c r="F42" i="1"/>
  <c r="E42" i="1"/>
  <c r="D42" i="1"/>
  <c r="C42" i="1"/>
  <c r="H41" i="1"/>
  <c r="J41" i="1" s="1"/>
  <c r="G41" i="1"/>
  <c r="F41" i="1"/>
  <c r="E41" i="1"/>
  <c r="D41" i="1"/>
  <c r="C41" i="1"/>
  <c r="J40" i="1"/>
  <c r="I40" i="1"/>
  <c r="H40" i="1"/>
  <c r="G40" i="1"/>
  <c r="F40" i="1"/>
  <c r="E40" i="1"/>
  <c r="D40" i="1"/>
  <c r="C40" i="1"/>
  <c r="H39" i="1"/>
  <c r="J39" i="1" s="1"/>
  <c r="G39" i="1"/>
  <c r="F39" i="1"/>
  <c r="E39" i="1"/>
  <c r="D39" i="1"/>
  <c r="C39" i="1"/>
  <c r="H38" i="1"/>
  <c r="J38" i="1" s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H36" i="1"/>
  <c r="J36" i="1" s="1"/>
  <c r="G36" i="1"/>
  <c r="F36" i="1"/>
  <c r="E36" i="1"/>
  <c r="D36" i="1"/>
  <c r="C36" i="1"/>
  <c r="H35" i="1"/>
  <c r="J35" i="1" s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H33" i="1"/>
  <c r="J33" i="1" s="1"/>
  <c r="G33" i="1"/>
  <c r="F33" i="1"/>
  <c r="E33" i="1"/>
  <c r="D33" i="1"/>
  <c r="C33" i="1"/>
  <c r="H32" i="1"/>
  <c r="J32" i="1" s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H30" i="1"/>
  <c r="J30" i="1" s="1"/>
  <c r="G30" i="1"/>
  <c r="F30" i="1"/>
  <c r="E30" i="1"/>
  <c r="D30" i="1"/>
  <c r="C30" i="1"/>
  <c r="H29" i="1"/>
  <c r="J29" i="1" s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H27" i="1"/>
  <c r="J27" i="1" s="1"/>
  <c r="G27" i="1"/>
  <c r="F27" i="1"/>
  <c r="E27" i="1"/>
  <c r="D27" i="1"/>
  <c r="C27" i="1"/>
  <c r="H26" i="1"/>
  <c r="J26" i="1" s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H24" i="1"/>
  <c r="J24" i="1" s="1"/>
  <c r="G24" i="1"/>
  <c r="F24" i="1"/>
  <c r="E24" i="1"/>
  <c r="D24" i="1"/>
  <c r="C24" i="1"/>
  <c r="H23" i="1"/>
  <c r="I142" i="1" s="1"/>
  <c r="G23" i="1"/>
  <c r="F23" i="1"/>
  <c r="L151" i="1" s="1"/>
  <c r="E23" i="1"/>
  <c r="D23" i="1"/>
  <c r="C23" i="1"/>
  <c r="L152" i="1" l="1"/>
  <c r="L153" i="1"/>
  <c r="I24" i="1"/>
  <c r="I27" i="1"/>
  <c r="I30" i="1"/>
  <c r="I33" i="1"/>
  <c r="I36" i="1"/>
  <c r="I39" i="1"/>
  <c r="I42" i="1"/>
  <c r="I45" i="1"/>
  <c r="I48" i="1"/>
  <c r="I51" i="1"/>
  <c r="I54" i="1"/>
  <c r="I57" i="1"/>
  <c r="I60" i="1"/>
  <c r="I63" i="1"/>
  <c r="I66" i="1"/>
  <c r="I69" i="1"/>
  <c r="I72" i="1"/>
  <c r="I75" i="1"/>
  <c r="I78" i="1"/>
  <c r="I81" i="1"/>
  <c r="I84" i="1"/>
  <c r="I87" i="1"/>
  <c r="I90" i="1"/>
  <c r="I93" i="1"/>
  <c r="I96" i="1"/>
  <c r="I99" i="1"/>
  <c r="I102" i="1"/>
  <c r="I105" i="1"/>
  <c r="I108" i="1"/>
  <c r="I111" i="1"/>
  <c r="I114" i="1"/>
  <c r="I117" i="1"/>
  <c r="I120" i="1"/>
  <c r="I123" i="1"/>
  <c r="I126" i="1"/>
  <c r="I129" i="1"/>
  <c r="I132" i="1"/>
  <c r="I135" i="1"/>
  <c r="L148" i="1"/>
  <c r="L154" i="1"/>
  <c r="L149" i="1"/>
  <c r="I38" i="1"/>
  <c r="I41" i="1"/>
  <c r="I47" i="1"/>
  <c r="I50" i="1"/>
  <c r="I53" i="1"/>
  <c r="I56" i="1"/>
  <c r="I59" i="1"/>
  <c r="I62" i="1"/>
  <c r="I65" i="1"/>
  <c r="I68" i="1"/>
  <c r="I71" i="1"/>
  <c r="I74" i="1"/>
  <c r="I77" i="1"/>
  <c r="I80" i="1"/>
  <c r="I83" i="1"/>
  <c r="I86" i="1"/>
  <c r="I89" i="1"/>
  <c r="I92" i="1"/>
  <c r="I95" i="1"/>
  <c r="I98" i="1"/>
  <c r="I101" i="1"/>
  <c r="I104" i="1"/>
  <c r="I107" i="1"/>
  <c r="I110" i="1"/>
  <c r="I113" i="1"/>
  <c r="I116" i="1"/>
  <c r="I119" i="1"/>
  <c r="I122" i="1"/>
  <c r="I125" i="1"/>
  <c r="I128" i="1"/>
  <c r="I131" i="1"/>
  <c r="I134" i="1"/>
  <c r="I137" i="1"/>
  <c r="I140" i="1"/>
  <c r="I26" i="1"/>
  <c r="I29" i="1"/>
  <c r="I32" i="1"/>
  <c r="I35" i="1"/>
  <c r="I44" i="1"/>
  <c r="J23" i="1"/>
  <c r="L150" i="1"/>
  <c r="I55" i="1"/>
  <c r="I58" i="1"/>
  <c r="I61" i="1"/>
  <c r="I64" i="1"/>
  <c r="I67" i="1"/>
  <c r="I70" i="1"/>
  <c r="I73" i="1"/>
  <c r="I76" i="1"/>
  <c r="I79" i="1"/>
  <c r="I82" i="1"/>
  <c r="I85" i="1"/>
  <c r="I88" i="1"/>
  <c r="I91" i="1"/>
  <c r="I130" i="1"/>
  <c r="I133" i="1"/>
  <c r="I136" i="1"/>
  <c r="I139" i="1"/>
</calcChain>
</file>

<file path=xl/sharedStrings.xml><?xml version="1.0" encoding="utf-8"?>
<sst xmlns="http://schemas.openxmlformats.org/spreadsheetml/2006/main" count="74" uniqueCount="66">
  <si>
    <t>Министерство спорта Российской Федерации</t>
  </si>
  <si>
    <t>Министерство спорта Самарской области</t>
  </si>
  <si>
    <t>Федерация велосипедного спорта России</t>
  </si>
  <si>
    <t>Федерация велосипедного спорта Самарской области</t>
  </si>
  <si>
    <t/>
  </si>
  <si>
    <t>ПЕРВЕНСТВО РОССИИ</t>
  </si>
  <si>
    <t xml:space="preserve">по велосипедному спорту </t>
  </si>
  <si>
    <t>ИТОГОВЫЙ ПРОТОКОЛ</t>
  </si>
  <si>
    <t xml:space="preserve">шоссе - индивидуальная гонка на время </t>
  </si>
  <si>
    <t>Юноши 15-16 лет</t>
  </si>
  <si>
    <t>МЕСТО ПРОВЕДЕНИЯ: г. Самара</t>
  </si>
  <si>
    <t xml:space="preserve">НАЧАЛО ГОНКИ: 11ч 30м </t>
  </si>
  <si>
    <t>№ ВРВС: 0080511611Я</t>
  </si>
  <si>
    <t>ДАТА ПРОВЕДЕНИЯ: 26 июля 2024 года</t>
  </si>
  <si>
    <t>ОКОНЧАНИЕ ГОНКИ: 14ч 00м</t>
  </si>
  <si>
    <t>№ ЕКП 2024: 2008630022024473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</si>
  <si>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</si>
  <si>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</si>
  <si>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</si>
  <si>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автомобильная дорога Чубовка-Бузаевка</t>
  </si>
  <si>
    <t>ГЛАВНЫЙ СУДЬЯ:</t>
  </si>
  <si>
    <t>КАВТАСЬЕВА Е.Г. (ВК, г. САМАРА)</t>
  </si>
  <si>
    <t>МАКСИМАЛЬНЫЙ ПЕРЕПАД (HD)(м):</t>
  </si>
  <si>
    <t>ГЛАВНЫЙ СЕКРЕТАРЬ:</t>
  </si>
  <si>
    <t>САФРОНОВА А.Е. (1 КАТ., г. САМАРА)</t>
  </si>
  <si>
    <t>СУММА ПОЛОЖИТЕЛЬНЫХ ПЕРЕПАДОВ ВЫСОТЫ НА ДИСТАНЦИИ (ТС)(м):</t>
  </si>
  <si>
    <t>СУДЬЯ НА ФИНИШЕ:</t>
  </si>
  <si>
    <t>КОНДРАШОВА А.Э. (1 КАТ, г. САМАРА)</t>
  </si>
  <si>
    <t>ДИСТАНЦИЯ (км): ДЛИНА КРУГА/КРУГОВ</t>
  </si>
  <si>
    <t>15 км /1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</si>
  <si>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</si>
  <si>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</si>
  <si>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</si>
  <si>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</si>
  <si>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</si>
  <si>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</si>
  <si>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</si>
  <si>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</si>
  <si>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</si>
  <si>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</si>
  <si>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</si>
  <si>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</si>
  <si>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НФ</t>
  </si>
  <si>
    <t>НС</t>
  </si>
  <si>
    <t>ПОГОДНЫЕ УСЛОВИЯ</t>
  </si>
  <si>
    <t>СТАТИСТИКА ГОНКИ</t>
  </si>
  <si>
    <t>Температура: +18+20</t>
  </si>
  <si>
    <t>Субъектов РФ</t>
  </si>
  <si>
    <t>ЗМС</t>
  </si>
  <si>
    <t>Влажность: 56%</t>
  </si>
  <si>
    <t>Заявлено</t>
  </si>
  <si>
    <t>МСМК</t>
  </si>
  <si>
    <t>Осадки: н. дождь</t>
  </si>
  <si>
    <t>Стартовало</t>
  </si>
  <si>
    <t>МС</t>
  </si>
  <si>
    <t>Ветер: 18,0 км/ч (сз)</t>
  </si>
  <si>
    <t>Финишировало</t>
  </si>
  <si>
    <t>КМС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</si>
  <si>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</si>
  <si>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</si>
  <si>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</si>
  <si>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</si>
  <si>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</si>
  <si>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</si>
  <si>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</si>
  <si>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>Ульяновская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</si>
</sst>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.00"/>
    <numFmt numFmtId="165" formatCode="yyyy"/>
    <numFmt numFmtId="166" formatCode="mm:ss.00"/>
  </numFmts>
  <fonts count="17" x14ac:knownFonts="1">
    <font>
      <sz val="10"/>
      <color indexed="8"/>
      <name val="Arial"/>
      <charset val="204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4" fontId="6" fillId="0" borderId="4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14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vertical="center"/>
    </xf>
    <xf numFmtId="2" fontId="6" fillId="0" borderId="10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14" fontId="6" fillId="0" borderId="18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166" fontId="13" fillId="0" borderId="18" xfId="0" applyNumberFormat="1" applyFont="1" applyBorder="1" applyAlignment="1">
      <alignment horizontal="center" vertical="center"/>
    </xf>
    <xf numFmtId="166" fontId="6" fillId="0" borderId="18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justify"/>
    </xf>
    <xf numFmtId="0" fontId="15" fillId="0" borderId="0" xfId="2" applyFont="1" applyAlignment="1">
      <alignment vertical="center" wrapText="1"/>
    </xf>
    <xf numFmtId="14" fontId="14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vertical="center" wrapText="1"/>
    </xf>
    <xf numFmtId="2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3" borderId="4" xfId="0" applyFont="1" applyFill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9" fontId="16" fillId="0" borderId="4" xfId="0" applyNumberFormat="1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1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6" xfId="0" applyFont="1" applyBorder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2" fontId="16" fillId="0" borderId="0" xfId="0" applyNumberFormat="1" applyFont="1" applyAlignment="1">
      <alignment vertical="center"/>
    </xf>
    <xf numFmtId="49" fontId="16" fillId="0" borderId="20" xfId="0" applyNumberFormat="1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9" fontId="16" fillId="0" borderId="4" xfId="0" applyNumberFormat="1" applyFont="1" applyBorder="1" applyAlignment="1">
      <alignment horizontal="left" vertical="center"/>
    </xf>
    <xf numFmtId="49" fontId="16" fillId="0" borderId="20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2" fontId="16" fillId="0" borderId="20" xfId="0" applyNumberFormat="1" applyFont="1" applyBorder="1" applyAlignment="1">
      <alignment vertical="center"/>
    </xf>
    <xf numFmtId="14" fontId="16" fillId="0" borderId="21" xfId="0" applyNumberFormat="1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164" fontId="16" fillId="0" borderId="21" xfId="0" applyNumberFormat="1" applyFont="1" applyBorder="1" applyAlignment="1">
      <alignment vertical="center"/>
    </xf>
    <xf numFmtId="2" fontId="16" fillId="0" borderId="22" xfId="0" applyNumberFormat="1" applyFont="1" applyBorder="1" applyAlignment="1">
      <alignment vertical="center"/>
    </xf>
    <xf numFmtId="49" fontId="16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164" fontId="9" fillId="3" borderId="14" xfId="1" applyNumberFormat="1" applyFont="1" applyFill="1" applyBorder="1" applyAlignment="1">
      <alignment horizontal="center" vertical="center" wrapText="1"/>
    </xf>
    <xf numFmtId="164" fontId="9" fillId="3" borderId="16" xfId="1" applyNumberFormat="1" applyFont="1" applyFill="1" applyBorder="1" applyAlignment="1">
      <alignment horizontal="center" vertical="center" wrapText="1"/>
    </xf>
    <xf numFmtId="2" fontId="9" fillId="3" borderId="14" xfId="1" applyNumberFormat="1" applyFont="1" applyFill="1" applyBorder="1" applyAlignment="1">
      <alignment horizontal="center" vertical="center" wrapText="1"/>
    </xf>
    <xf numFmtId="2" fontId="9" fillId="3" borderId="16" xfId="1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14" fontId="9" fillId="3" borderId="14" xfId="1" applyNumberFormat="1" applyFont="1" applyFill="1" applyBorder="1" applyAlignment="1">
      <alignment horizontal="center" vertical="center" wrapText="1"/>
    </xf>
    <xf numFmtId="14" fontId="9" fillId="3" borderId="16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 xr:uid="{E62337EF-9D87-40DA-BF5B-07F7F12489E9}"/>
    <cellStyle name="Обычный_Стартовый протокол Смирнов_20101106_Results" xfId="1" xr:uid="{BC599FEE-3B3A-44AF-BC88-542497F09439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C:\Users\1288~1\AppData\Local\Temp\FineReader12.00\media\image1.jpeg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114300</xdr:rowOff>
    </xdr:from>
    <xdr:to>
      <xdr:col>11</xdr:col>
      <xdr:colOff>1016000</xdr:colOff>
      <xdr:row>3</xdr:row>
      <xdr:rowOff>127000</xdr:rowOff>
    </xdr:to>
    <xdr:pic>
      <xdr:nvPicPr>
        <xdr:cNvPr id="2" name="Рисунок2">
          <a:extLst>
            <a:ext uri="{FF2B5EF4-FFF2-40B4-BE49-F238E27FC236}">
              <a16:creationId xmlns:a16="http://schemas.microsoft.com/office/drawing/2014/main" id="{3916FFBE-F58C-473C-BEF1-608DA50048B7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1400" y="114300"/>
          <a:ext cx="596900" cy="622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177800</xdr:colOff>
      <xdr:row>0</xdr:row>
      <xdr:rowOff>171450</xdr:rowOff>
    </xdr:from>
    <xdr:to>
      <xdr:col>11</xdr:col>
      <xdr:colOff>196850</xdr:colOff>
      <xdr:row>3</xdr:row>
      <xdr:rowOff>88900</xdr:rowOff>
    </xdr:to>
    <xdr:pic>
      <xdr:nvPicPr>
        <xdr:cNvPr id="3" name="Рисунок 2" descr="C:\Users\User\Downloads\Логотип ФВССО.png">
          <a:extLst>
            <a:ext uri="{FF2B5EF4-FFF2-40B4-BE49-F238E27FC236}">
              <a16:creationId xmlns:a16="http://schemas.microsoft.com/office/drawing/2014/main" id="{654DB8DF-08E8-48A0-9D90-645ED8631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171450"/>
          <a:ext cx="965200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0</xdr:row>
      <xdr:rowOff>127000</xdr:rowOff>
    </xdr:from>
    <xdr:to>
      <xdr:col>2</xdr:col>
      <xdr:colOff>31750</xdr:colOff>
      <xdr:row>3</xdr:row>
      <xdr:rowOff>114300</xdr:rowOff>
    </xdr:to>
    <xdr:pic>
      <xdr:nvPicPr>
        <xdr:cNvPr id="4" name="Рисунок 7" descr="https://upload.wikimedia.org/wikipedia/commons/8/8f/Minsport_Emblem.png">
          <a:extLst>
            <a:ext uri="{FF2B5EF4-FFF2-40B4-BE49-F238E27FC236}">
              <a16:creationId xmlns:a16="http://schemas.microsoft.com/office/drawing/2014/main" id="{44484312-D113-42CB-A128-17598F94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27000"/>
          <a:ext cx="6223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190500</xdr:rowOff>
    </xdr:from>
    <xdr:to>
      <xdr:col>3</xdr:col>
      <xdr:colOff>152400</xdr:colOff>
      <xdr:row>3</xdr:row>
      <xdr:rowOff>114300</xdr:rowOff>
    </xdr:to>
    <xdr:pic>
      <xdr:nvPicPr>
        <xdr:cNvPr id="5" name="Рисунок 8" descr="Файл:Логотип ФВСР.svg">
          <a:extLst>
            <a:ext uri="{FF2B5EF4-FFF2-40B4-BE49-F238E27FC236}">
              <a16:creationId xmlns:a16="http://schemas.microsoft.com/office/drawing/2014/main" id="{3AB89627-5746-4DF4-97FD-70E328815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19050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965200</xdr:colOff>
      <xdr:row>157</xdr:row>
      <xdr:rowOff>19050</xdr:rowOff>
    </xdr:from>
    <xdr:to>
      <xdr:col>4</xdr:col>
      <xdr:colOff>184150</xdr:colOff>
      <xdr:row>161</xdr:row>
      <xdr:rowOff>57150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B0BAE34-CC03-4482-AFFE-D6F323B5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0" y="25165050"/>
          <a:ext cx="723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1352550</xdr:colOff>
      <xdr:row>157</xdr:row>
      <xdr:rowOff>158750</xdr:rowOff>
    </xdr:from>
    <xdr:to>
      <xdr:col>7</xdr:col>
      <xdr:colOff>260350</xdr:colOff>
      <xdr:row>162</xdr:row>
      <xdr:rowOff>95250</xdr:rowOff>
    </xdr:to>
    <xdr:pic>
      <xdr:nvPicPr>
        <xdr:cNvPr id="7" name="Рисунок 6" descr="image2">
          <a:extLst>
            <a:ext uri="{FF2B5EF4-FFF2-40B4-BE49-F238E27FC236}">
              <a16:creationId xmlns:a16="http://schemas.microsoft.com/office/drawing/2014/main" id="{5E1BDD08-C38B-4F63-8B02-53A99EF7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E6EDF3"/>
            </a:clrFrom>
            <a:clrTo>
              <a:srgbClr val="E6EDF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7250" y="25304750"/>
          <a:ext cx="4127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156</xdr:row>
      <xdr:rowOff>114300</xdr:rowOff>
    </xdr:from>
    <xdr:to>
      <xdr:col>11</xdr:col>
      <xdr:colOff>149225</xdr:colOff>
      <xdr:row>162</xdr:row>
      <xdr:rowOff>47625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2C55266-476C-4330-AA59-3BA46AA3F6D5}"/>
            </a:ext>
          </a:extLst>
        </xdr:cNvPr>
        <xdr:cNvPicPr/>
      </xdr:nvPicPr>
      <xdr:blipFill>
        <a:blip xmlns:r="http://schemas.openxmlformats.org/officeDocument/2006/relationships" r:embed="rId7" r:link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4750" y="25095200"/>
          <a:ext cx="86677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/Desktop/&#1055;&#1077;&#1088;&#1074;&#1077;&#1085;&#1089;&#1090;&#1074;&#1086;%2025-29.07.24/&#1055;&#1056;%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к уч-ов девушки"/>
      <sheetName val="Сп-к уч-ов юноши"/>
      <sheetName val="стартовый 26.07.2024"/>
      <sheetName val="260724 ИГ девушки 15-16 лет"/>
      <sheetName val="260724 ИГ юноши 15-16 лет"/>
      <sheetName val="280724 ГГ девушки 15-16 лет"/>
      <sheetName val="280724 ГГ юноши 15-16 лет"/>
      <sheetName val="base"/>
    </sheetNames>
    <sheetDataSet>
      <sheetData sheetId="0"/>
      <sheetData sheetId="1"/>
      <sheetData sheetId="2">
        <row r="100">
          <cell r="J100">
            <v>1.3753703703703823E-2</v>
          </cell>
        </row>
        <row r="101">
          <cell r="J101">
            <v>1.3987037037037492E-2</v>
          </cell>
        </row>
        <row r="102">
          <cell r="J102">
            <v>1.4075115740740968E-2</v>
          </cell>
        </row>
        <row r="103">
          <cell r="J103">
            <v>1.4274652777777869E-2</v>
          </cell>
        </row>
        <row r="104">
          <cell r="J104">
            <v>1.4334953703704023E-2</v>
          </cell>
        </row>
        <row r="105">
          <cell r="J105">
            <v>1.4428356481481469E-2</v>
          </cell>
        </row>
        <row r="106">
          <cell r="J106">
            <v>1.4444560185184974E-2</v>
          </cell>
        </row>
        <row r="107">
          <cell r="J107">
            <v>1.4457523148148146E-2</v>
          </cell>
        </row>
        <row r="108">
          <cell r="J108">
            <v>1.4551157407407422E-2</v>
          </cell>
        </row>
        <row r="109">
          <cell r="J109">
            <v>1.4587847222222297E-2</v>
          </cell>
        </row>
        <row r="110">
          <cell r="J110">
            <v>1.4597222222222261E-2</v>
          </cell>
        </row>
        <row r="111">
          <cell r="J111">
            <v>1.4615972222222356E-2</v>
          </cell>
        </row>
        <row r="112">
          <cell r="J112">
            <v>1.4626157407407386E-2</v>
          </cell>
        </row>
        <row r="113">
          <cell r="J113">
            <v>1.4632638888889105E-2</v>
          </cell>
        </row>
        <row r="114">
          <cell r="J114">
            <v>1.4821527777777788E-2</v>
          </cell>
        </row>
        <row r="115">
          <cell r="J115">
            <v>1.4824768518518397E-2</v>
          </cell>
        </row>
        <row r="116">
          <cell r="J116">
            <v>1.482939814814882E-2</v>
          </cell>
        </row>
        <row r="117">
          <cell r="J117">
            <v>1.489837962962974E-2</v>
          </cell>
        </row>
        <row r="118">
          <cell r="J118">
            <v>1.4969791666666551E-2</v>
          </cell>
        </row>
        <row r="119">
          <cell r="J119">
            <v>1.5009259259259292E-2</v>
          </cell>
        </row>
        <row r="120">
          <cell r="J120">
            <v>1.5024421296296331E-2</v>
          </cell>
        </row>
        <row r="121">
          <cell r="J121">
            <v>1.5067129629629708E-2</v>
          </cell>
        </row>
        <row r="122">
          <cell r="J122">
            <v>1.510937500000023E-2</v>
          </cell>
        </row>
        <row r="123">
          <cell r="J123">
            <v>1.5129861111111156E-2</v>
          </cell>
        </row>
        <row r="124">
          <cell r="J124">
            <v>1.5177777777778234E-2</v>
          </cell>
        </row>
        <row r="125">
          <cell r="J125">
            <v>1.5215393518518597E-2</v>
          </cell>
        </row>
        <row r="126">
          <cell r="J126">
            <v>1.5220949074074869E-2</v>
          </cell>
        </row>
        <row r="127">
          <cell r="J127">
            <v>1.5234837962963543E-2</v>
          </cell>
        </row>
        <row r="128">
          <cell r="J128">
            <v>1.5268518518519181E-2</v>
          </cell>
        </row>
        <row r="129">
          <cell r="J129">
            <v>1.5268750000000164E-2</v>
          </cell>
        </row>
        <row r="130">
          <cell r="J130">
            <v>1.5320254629629965E-2</v>
          </cell>
        </row>
        <row r="131">
          <cell r="J131">
            <v>1.536979166666666E-2</v>
          </cell>
        </row>
        <row r="132">
          <cell r="J132">
            <v>1.5377777777777837E-2</v>
          </cell>
        </row>
        <row r="133">
          <cell r="J133">
            <v>1.5393287037037143E-2</v>
          </cell>
        </row>
        <row r="134">
          <cell r="J134">
            <v>1.543923611111124E-2</v>
          </cell>
        </row>
        <row r="135">
          <cell r="J135">
            <v>1.5452662037036713E-2</v>
          </cell>
        </row>
        <row r="136">
          <cell r="J136">
            <v>1.5453935185185286E-2</v>
          </cell>
        </row>
        <row r="137">
          <cell r="J137">
            <v>1.5492013888888961E-2</v>
          </cell>
        </row>
        <row r="138">
          <cell r="J138">
            <v>1.5501851851852405E-2</v>
          </cell>
        </row>
        <row r="139">
          <cell r="J139">
            <v>1.5515509259259347E-2</v>
          </cell>
        </row>
        <row r="140">
          <cell r="J140">
            <v>1.5525347222222319E-2</v>
          </cell>
        </row>
        <row r="141">
          <cell r="J141">
            <v>1.5543402777778201E-2</v>
          </cell>
        </row>
        <row r="142">
          <cell r="J142">
            <v>1.5545833333333439E-2</v>
          </cell>
        </row>
        <row r="143">
          <cell r="J143">
            <v>1.5584259259259131E-2</v>
          </cell>
        </row>
        <row r="144">
          <cell r="J144">
            <v>1.5644328703703581E-2</v>
          </cell>
        </row>
        <row r="145">
          <cell r="J145">
            <v>1.5658796296296545E-2</v>
          </cell>
        </row>
        <row r="146">
          <cell r="J146">
            <v>1.5659837962963039E-2</v>
          </cell>
        </row>
        <row r="147">
          <cell r="J147">
            <v>1.5667824074074854E-2</v>
          </cell>
        </row>
        <row r="148">
          <cell r="J148">
            <v>1.5670370370370459E-2</v>
          </cell>
        </row>
        <row r="149">
          <cell r="J149">
            <v>1.5690972222222335E-2</v>
          </cell>
        </row>
        <row r="150">
          <cell r="J150">
            <v>1.5698148148148475E-2</v>
          </cell>
        </row>
        <row r="151">
          <cell r="J151">
            <v>1.5704398148148252E-2</v>
          </cell>
        </row>
        <row r="152">
          <cell r="J152">
            <v>1.5708564814814877E-2</v>
          </cell>
        </row>
        <row r="153">
          <cell r="J153">
            <v>1.5726851851851617E-2</v>
          </cell>
        </row>
        <row r="154">
          <cell r="J154">
            <v>1.573437500000012E-2</v>
          </cell>
        </row>
        <row r="155">
          <cell r="J155">
            <v>1.5737615740741423E-2</v>
          </cell>
        </row>
        <row r="156">
          <cell r="J156">
            <v>1.5737962962963065E-2</v>
          </cell>
        </row>
        <row r="157">
          <cell r="J157">
            <v>1.5745486111110804E-2</v>
          </cell>
        </row>
        <row r="158">
          <cell r="J158">
            <v>1.5753819444444678E-2</v>
          </cell>
        </row>
        <row r="159">
          <cell r="J159">
            <v>1.5797337962963051E-2</v>
          </cell>
        </row>
        <row r="160">
          <cell r="J160">
            <v>1.5827662037037588E-2</v>
          </cell>
        </row>
        <row r="161">
          <cell r="J161">
            <v>1.5846412037037044E-2</v>
          </cell>
        </row>
        <row r="162">
          <cell r="J162">
            <v>1.5914467592592366E-2</v>
          </cell>
        </row>
        <row r="163">
          <cell r="J163">
            <v>1.5924305555555546E-2</v>
          </cell>
        </row>
        <row r="164">
          <cell r="J164">
            <v>1.596192129629663E-2</v>
          </cell>
        </row>
        <row r="165">
          <cell r="J165">
            <v>1.5977430555555588E-2</v>
          </cell>
        </row>
        <row r="166">
          <cell r="J166">
            <v>1.5986805555555608E-2</v>
          </cell>
        </row>
        <row r="167">
          <cell r="J167">
            <v>1.6020370370370254E-2</v>
          </cell>
        </row>
        <row r="168">
          <cell r="J168">
            <v>1.6074768518518565E-2</v>
          </cell>
        </row>
        <row r="169">
          <cell r="J169">
            <v>1.6078935185185855E-2</v>
          </cell>
        </row>
        <row r="170">
          <cell r="J170">
            <v>1.6102546296296302E-2</v>
          </cell>
        </row>
        <row r="171">
          <cell r="J171">
            <v>1.6103703703703592E-2</v>
          </cell>
        </row>
        <row r="172">
          <cell r="J172">
            <v>1.6105439814814909E-2</v>
          </cell>
        </row>
        <row r="173">
          <cell r="J173">
            <v>1.6171527777778208E-2</v>
          </cell>
        </row>
        <row r="174">
          <cell r="J174">
            <v>1.6187962962962932E-2</v>
          </cell>
        </row>
        <row r="175">
          <cell r="J175">
            <v>1.6199537037037068E-2</v>
          </cell>
        </row>
        <row r="176">
          <cell r="J176">
            <v>1.6209606481481481E-2</v>
          </cell>
        </row>
        <row r="177">
          <cell r="J177">
            <v>1.6259953703703797E-2</v>
          </cell>
        </row>
        <row r="178">
          <cell r="J178">
            <v>1.6281944444444585E-2</v>
          </cell>
        </row>
        <row r="179">
          <cell r="J179">
            <v>1.628946759259281E-2</v>
          </cell>
        </row>
        <row r="180">
          <cell r="J180">
            <v>1.6307291666666668E-2</v>
          </cell>
        </row>
        <row r="181">
          <cell r="J181">
            <v>1.6398148148148134E-2</v>
          </cell>
        </row>
        <row r="182">
          <cell r="J182">
            <v>1.64331018518519E-2</v>
          </cell>
        </row>
        <row r="183">
          <cell r="J183">
            <v>1.643414351851874E-2</v>
          </cell>
        </row>
        <row r="184">
          <cell r="J184">
            <v>1.6475810185185236E-2</v>
          </cell>
        </row>
        <row r="185">
          <cell r="J185">
            <v>1.6537037037037586E-2</v>
          </cell>
        </row>
        <row r="186">
          <cell r="J186">
            <v>1.655833333333348E-2</v>
          </cell>
        </row>
        <row r="187">
          <cell r="J187">
            <v>1.6579282407407497E-2</v>
          </cell>
        </row>
        <row r="188">
          <cell r="J188">
            <v>1.6591550925926041E-2</v>
          </cell>
        </row>
        <row r="189">
          <cell r="J189">
            <v>1.6619097222222004E-2</v>
          </cell>
        </row>
        <row r="190">
          <cell r="J190">
            <v>1.662013888888933E-2</v>
          </cell>
        </row>
        <row r="191">
          <cell r="J191">
            <v>1.6685995370370368E-2</v>
          </cell>
        </row>
        <row r="192">
          <cell r="J192">
            <v>1.6717708333333331E-2</v>
          </cell>
        </row>
        <row r="193">
          <cell r="J193">
            <v>1.6748726851852525E-2</v>
          </cell>
        </row>
        <row r="194">
          <cell r="J194">
            <v>1.6813310185185754E-2</v>
          </cell>
        </row>
        <row r="195">
          <cell r="J195">
            <v>1.687581018518533E-2</v>
          </cell>
        </row>
        <row r="196">
          <cell r="J196">
            <v>1.6901157407407955E-2</v>
          </cell>
        </row>
        <row r="197">
          <cell r="J197">
            <v>1.6945949074074082E-2</v>
          </cell>
        </row>
        <row r="198">
          <cell r="J198">
            <v>1.695185185185194E-2</v>
          </cell>
        </row>
        <row r="199">
          <cell r="J199">
            <v>1.6962268518518966E-2</v>
          </cell>
        </row>
        <row r="200">
          <cell r="J200">
            <v>1.6974305555555985E-2</v>
          </cell>
        </row>
        <row r="201">
          <cell r="J201">
            <v>1.6982175925926046E-2</v>
          </cell>
        </row>
        <row r="202">
          <cell r="J202">
            <v>1.699745370370373E-2</v>
          </cell>
        </row>
        <row r="203">
          <cell r="J203">
            <v>1.7011574074073971E-2</v>
          </cell>
        </row>
        <row r="204">
          <cell r="J204">
            <v>1.708402777777776E-2</v>
          </cell>
        </row>
        <row r="205">
          <cell r="J205">
            <v>1.7241203703704133E-2</v>
          </cell>
        </row>
        <row r="206">
          <cell r="J206">
            <v>1.7362037037037162E-2</v>
          </cell>
        </row>
        <row r="207">
          <cell r="J207">
            <v>1.7390509259259418E-2</v>
          </cell>
        </row>
        <row r="208">
          <cell r="J208">
            <v>1.7433912037037369E-2</v>
          </cell>
        </row>
        <row r="209">
          <cell r="J209">
            <v>1.7440509259259301E-2</v>
          </cell>
        </row>
        <row r="210">
          <cell r="J210">
            <v>1.7446643518518531E-2</v>
          </cell>
        </row>
        <row r="211">
          <cell r="J211">
            <v>1.7559143518518547E-2</v>
          </cell>
        </row>
        <row r="212">
          <cell r="J212">
            <v>1.7859837962963185E-2</v>
          </cell>
        </row>
        <row r="213">
          <cell r="J213">
            <v>1.7867245370370502E-2</v>
          </cell>
        </row>
        <row r="214">
          <cell r="J214">
            <v>1.7882060185185511E-2</v>
          </cell>
        </row>
        <row r="215">
          <cell r="J215">
            <v>1.790277777777835E-2</v>
          </cell>
        </row>
        <row r="216">
          <cell r="J216">
            <v>1.8309259259259331E-2</v>
          </cell>
        </row>
        <row r="217">
          <cell r="J217">
            <v>1.8345949074074414E-2</v>
          </cell>
        </row>
        <row r="218">
          <cell r="J218">
            <v>1.9251388888889664E-2</v>
          </cell>
        </row>
        <row r="219">
          <cell r="J219">
            <v>2.0497800925925985E-2</v>
          </cell>
        </row>
      </sheetData>
      <sheetData sheetId="3"/>
      <sheetData sheetId="4"/>
      <sheetData sheetId="5"/>
      <sheetData sheetId="6"/>
      <sheetData sheetId="7">
        <row r="1">
          <cell r="A1">
            <v>1</v>
          </cell>
          <cell r="B1">
            <v>10143841886</v>
          </cell>
          <cell r="C1" t="str">
            <v>ХАТУНЦЕВА Александра</v>
          </cell>
          <cell r="D1">
            <v>39478</v>
          </cell>
          <cell r="E1" t="str">
            <v>КМС</v>
          </cell>
          <cell r="F1" t="str">
            <v>Воронежская область</v>
          </cell>
        </row>
        <row r="2">
          <cell r="A2">
            <v>2</v>
          </cell>
          <cell r="B2">
            <v>10130995258</v>
          </cell>
          <cell r="C2" t="str">
            <v>ЗАКАЗОВА Анастасия</v>
          </cell>
          <cell r="D2">
            <v>39890</v>
          </cell>
          <cell r="E2" t="str">
            <v>КМС</v>
          </cell>
          <cell r="F2" t="str">
            <v>Воронежская область</v>
          </cell>
        </row>
        <row r="3">
          <cell r="A3">
            <v>3</v>
          </cell>
          <cell r="B3">
            <v>10130995258</v>
          </cell>
          <cell r="C3" t="str">
            <v>КУТЮРИНА Виктория</v>
          </cell>
          <cell r="D3">
            <v>40244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4</v>
          </cell>
          <cell r="B4">
            <v>10143841886</v>
          </cell>
          <cell r="C4" t="str">
            <v>КОЛЕСНИКОВ Иван</v>
          </cell>
          <cell r="D4" t="str">
            <v>10.04.2008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5</v>
          </cell>
          <cell r="B5">
            <v>10143843001</v>
          </cell>
          <cell r="C5" t="str">
            <v>АГАПОВ Максим</v>
          </cell>
          <cell r="D5" t="str">
            <v>30.01.2009</v>
          </cell>
          <cell r="E5" t="str">
            <v>КМС</v>
          </cell>
          <cell r="F5" t="str">
            <v>Воронежская область</v>
          </cell>
        </row>
        <row r="6">
          <cell r="A6">
            <v>6</v>
          </cell>
          <cell r="B6">
            <v>10143804201</v>
          </cell>
          <cell r="C6" t="str">
            <v>ДЫБЛЕНКО Артем</v>
          </cell>
          <cell r="D6" t="str">
            <v>19.01.2009</v>
          </cell>
          <cell r="E6" t="str">
            <v>1 СР</v>
          </cell>
          <cell r="F6" t="str">
            <v>Воронежская область</v>
          </cell>
        </row>
        <row r="7">
          <cell r="A7">
            <v>7</v>
          </cell>
          <cell r="B7">
            <v>10143841381</v>
          </cell>
          <cell r="C7" t="str">
            <v>КУЛЬНЕВ Константин</v>
          </cell>
          <cell r="D7" t="str">
            <v>23.07.2009</v>
          </cell>
          <cell r="E7" t="str">
            <v>2 СР</v>
          </cell>
          <cell r="F7" t="str">
            <v>Воронежская область</v>
          </cell>
        </row>
        <row r="8">
          <cell r="A8">
            <v>9</v>
          </cell>
          <cell r="B8">
            <v>10143842391</v>
          </cell>
          <cell r="C8" t="str">
            <v>ТЫМЧУК Денис</v>
          </cell>
          <cell r="D8" t="str">
            <v>28.07.2009</v>
          </cell>
          <cell r="E8" t="str">
            <v>1 СР</v>
          </cell>
          <cell r="F8" t="str">
            <v>Воронежская область</v>
          </cell>
        </row>
        <row r="9">
          <cell r="A9">
            <v>10</v>
          </cell>
          <cell r="B9">
            <v>10144098736</v>
          </cell>
          <cell r="C9" t="str">
            <v>ШИКИН Александр</v>
          </cell>
          <cell r="D9">
            <v>40450</v>
          </cell>
          <cell r="E9" t="str">
            <v>1 СР</v>
          </cell>
          <cell r="F9" t="str">
            <v>Воронежская область</v>
          </cell>
        </row>
        <row r="10">
          <cell r="A10">
            <v>11</v>
          </cell>
          <cell r="B10">
            <v>10144022954</v>
          </cell>
          <cell r="C10" t="str">
            <v>КАРТАШОВ Иван</v>
          </cell>
          <cell r="D10">
            <v>40289</v>
          </cell>
          <cell r="E10" t="str">
            <v>1 СР</v>
          </cell>
          <cell r="F10" t="str">
            <v>Воронежская область</v>
          </cell>
        </row>
        <row r="11">
          <cell r="A11">
            <v>12</v>
          </cell>
          <cell r="B11">
            <v>10137606810</v>
          </cell>
          <cell r="C11" t="str">
            <v>БОРОДИН Ярослав</v>
          </cell>
          <cell r="D11">
            <v>40275</v>
          </cell>
          <cell r="E11" t="str">
            <v>2 СР</v>
          </cell>
          <cell r="F11" t="str">
            <v>Воронежская область</v>
          </cell>
        </row>
        <row r="12">
          <cell r="A12">
            <v>13</v>
          </cell>
          <cell r="B12">
            <v>10126133023</v>
          </cell>
          <cell r="C12" t="str">
            <v>СВИРЩУК Анастасия</v>
          </cell>
          <cell r="D12" t="str">
            <v>30.08.2008</v>
          </cell>
          <cell r="E12" t="str">
            <v>КМС</v>
          </cell>
          <cell r="F12" t="str">
            <v>Донецкая Народная Республика</v>
          </cell>
        </row>
        <row r="13">
          <cell r="A13">
            <v>14</v>
          </cell>
          <cell r="B13">
            <v>10139118794</v>
          </cell>
          <cell r="C13" t="str">
            <v>БЕДНАЯ Диана</v>
          </cell>
          <cell r="D13">
            <v>40037</v>
          </cell>
          <cell r="E13" t="str">
            <v>КМС</v>
          </cell>
          <cell r="F13" t="str">
            <v>Донецкая Народная Республика</v>
          </cell>
        </row>
        <row r="14">
          <cell r="A14">
            <v>15</v>
          </cell>
          <cell r="B14">
            <v>10138219021</v>
          </cell>
          <cell r="C14" t="str">
            <v>ШАРИКОВ Вадим</v>
          </cell>
          <cell r="D14" t="str">
            <v>19.02.2009</v>
          </cell>
          <cell r="E14" t="str">
            <v>1 СР</v>
          </cell>
          <cell r="F14" t="str">
            <v>Донецкая Народная Республика</v>
          </cell>
        </row>
        <row r="15">
          <cell r="A15">
            <v>16</v>
          </cell>
          <cell r="B15">
            <v>10139302892</v>
          </cell>
          <cell r="C15" t="str">
            <v>ЖАРКОВ Валентин</v>
          </cell>
          <cell r="D15" t="str">
            <v>29.10.2008</v>
          </cell>
          <cell r="E15" t="str">
            <v>1 СР</v>
          </cell>
          <cell r="F15" t="str">
            <v>Донецкая Народная Республика</v>
          </cell>
        </row>
        <row r="16">
          <cell r="A16">
            <v>17</v>
          </cell>
          <cell r="B16">
            <v>10141774675</v>
          </cell>
          <cell r="C16" t="str">
            <v>АНДРЕЙЧЕНКО Марина</v>
          </cell>
          <cell r="D16">
            <v>39940</v>
          </cell>
          <cell r="E16" t="str">
            <v>1 СР</v>
          </cell>
          <cell r="F16" t="str">
            <v>Забайкальский край</v>
          </cell>
        </row>
        <row r="17">
          <cell r="A17">
            <v>18</v>
          </cell>
          <cell r="B17">
            <v>10141650696</v>
          </cell>
          <cell r="C17" t="str">
            <v>ГУСЕВА Варвара</v>
          </cell>
          <cell r="D17">
            <v>39627</v>
          </cell>
          <cell r="E17" t="str">
            <v>1 СР</v>
          </cell>
          <cell r="F17" t="str">
            <v>Забайкальский край</v>
          </cell>
        </row>
        <row r="18">
          <cell r="A18">
            <v>19</v>
          </cell>
          <cell r="B18">
            <v>10141982123</v>
          </cell>
          <cell r="C18" t="str">
            <v>КАРАНДАЕВА Анастасия</v>
          </cell>
          <cell r="D18">
            <v>40343</v>
          </cell>
          <cell r="E18" t="str">
            <v>1 СР</v>
          </cell>
          <cell r="F18" t="str">
            <v>Забайкальский край</v>
          </cell>
        </row>
        <row r="19">
          <cell r="A19">
            <v>20</v>
          </cell>
          <cell r="B19">
            <v>10120652624</v>
          </cell>
          <cell r="C19" t="str">
            <v>МАЛЬЦЕВА Анастасия</v>
          </cell>
          <cell r="D19">
            <v>39674</v>
          </cell>
          <cell r="E19" t="str">
            <v>КМС</v>
          </cell>
          <cell r="F19" t="str">
            <v>Забайкальский край</v>
          </cell>
        </row>
        <row r="20">
          <cell r="A20">
            <v>21</v>
          </cell>
          <cell r="B20">
            <v>10141993028</v>
          </cell>
          <cell r="C20" t="str">
            <v>САРАНЧИНА Дарья</v>
          </cell>
          <cell r="D20">
            <v>39928</v>
          </cell>
          <cell r="E20" t="str">
            <v>КМС</v>
          </cell>
          <cell r="F20" t="str">
            <v>Забайкальский край</v>
          </cell>
        </row>
        <row r="21">
          <cell r="A21">
            <v>30</v>
          </cell>
          <cell r="B21">
            <v>10146296491</v>
          </cell>
          <cell r="C21" t="str">
            <v>БОГДАНОВА Яна</v>
          </cell>
          <cell r="D21">
            <v>40249</v>
          </cell>
          <cell r="E21" t="str">
            <v>2 СР</v>
          </cell>
          <cell r="F21" t="str">
            <v>Иркутская область</v>
          </cell>
        </row>
        <row r="22">
          <cell r="A22">
            <v>31</v>
          </cell>
          <cell r="B22">
            <v>10132637275</v>
          </cell>
          <cell r="C22" t="str">
            <v>САМОДЕЕНКО Дарья</v>
          </cell>
          <cell r="D22">
            <v>40070</v>
          </cell>
          <cell r="E22" t="str">
            <v>КМС</v>
          </cell>
          <cell r="F22" t="str">
            <v>Иркутская область</v>
          </cell>
        </row>
        <row r="23">
          <cell r="A23">
            <v>32</v>
          </cell>
          <cell r="B23">
            <v>10140729705</v>
          </cell>
          <cell r="C23" t="str">
            <v>ВАНТЕЕВА Екатерина</v>
          </cell>
          <cell r="D23">
            <v>39832</v>
          </cell>
          <cell r="E23" t="str">
            <v>КМС</v>
          </cell>
          <cell r="F23" t="str">
            <v>Иркутская область</v>
          </cell>
        </row>
        <row r="24">
          <cell r="A24">
            <v>33</v>
          </cell>
          <cell r="B24">
            <v>10146296188</v>
          </cell>
          <cell r="C24" t="str">
            <v>КОНОШАНОВА Софья</v>
          </cell>
          <cell r="D24">
            <v>40205</v>
          </cell>
          <cell r="E24" t="str">
            <v>1 СР</v>
          </cell>
          <cell r="F24" t="str">
            <v>Иркутская область</v>
          </cell>
        </row>
        <row r="25">
          <cell r="A25">
            <v>34</v>
          </cell>
          <cell r="B25">
            <v>10140697672</v>
          </cell>
          <cell r="C25" t="str">
            <v>ХАЛАИМОВА Ирина</v>
          </cell>
          <cell r="D25">
            <v>40036</v>
          </cell>
          <cell r="E25" t="str">
            <v>1 СР</v>
          </cell>
          <cell r="F25" t="str">
            <v>Иркутская область</v>
          </cell>
        </row>
        <row r="26">
          <cell r="A26">
            <v>35</v>
          </cell>
          <cell r="B26">
            <v>10119123155</v>
          </cell>
          <cell r="C26" t="str">
            <v>ШИШКИНА Виктория</v>
          </cell>
          <cell r="D26">
            <v>39607</v>
          </cell>
          <cell r="E26" t="str">
            <v>КМС</v>
          </cell>
          <cell r="F26" t="str">
            <v>Иркутская область</v>
          </cell>
        </row>
        <row r="27">
          <cell r="A27">
            <v>22</v>
          </cell>
          <cell r="B27">
            <v>10152775889</v>
          </cell>
          <cell r="C27" t="str">
            <v>КОРЕНЕВА Арина</v>
          </cell>
          <cell r="D27">
            <v>40172</v>
          </cell>
          <cell r="E27" t="str">
            <v>2 СР</v>
          </cell>
          <cell r="F27" t="str">
            <v>Иркутская область</v>
          </cell>
        </row>
        <row r="28">
          <cell r="A28">
            <v>23</v>
          </cell>
          <cell r="B28">
            <v>10141290786</v>
          </cell>
          <cell r="C28" t="str">
            <v>ГЕЙМБУХ Артем</v>
          </cell>
          <cell r="D28">
            <v>40327</v>
          </cell>
          <cell r="E28" t="str">
            <v>2 СР</v>
          </cell>
          <cell r="F28" t="str">
            <v>Иркутская область</v>
          </cell>
        </row>
        <row r="29">
          <cell r="A29">
            <v>24</v>
          </cell>
          <cell r="B29">
            <v>10140222473</v>
          </cell>
          <cell r="C29" t="str">
            <v>БЕРТУНОВ Максим</v>
          </cell>
          <cell r="D29">
            <v>39609</v>
          </cell>
          <cell r="E29" t="str">
            <v>КМС</v>
          </cell>
          <cell r="F29" t="str">
            <v>Иркутская область</v>
          </cell>
        </row>
        <row r="30">
          <cell r="A30">
            <v>25</v>
          </cell>
          <cell r="B30">
            <v>10146306393</v>
          </cell>
          <cell r="C30" t="str">
            <v>ТОЛСТОВ Алексей</v>
          </cell>
          <cell r="D30">
            <v>40321</v>
          </cell>
          <cell r="E30" t="str">
            <v>2 СР</v>
          </cell>
          <cell r="F30" t="str">
            <v>Иркутская область</v>
          </cell>
        </row>
        <row r="31">
          <cell r="A31">
            <v>26</v>
          </cell>
          <cell r="B31">
            <v>10146296693</v>
          </cell>
          <cell r="C31" t="str">
            <v>МИЛЛЕР Илья</v>
          </cell>
          <cell r="D31">
            <v>40165</v>
          </cell>
          <cell r="E31" t="str">
            <v>КМС</v>
          </cell>
          <cell r="F31" t="str">
            <v>Иркутская область</v>
          </cell>
        </row>
        <row r="32">
          <cell r="A32">
            <v>27</v>
          </cell>
          <cell r="B32">
            <v>10140309369</v>
          </cell>
          <cell r="C32" t="str">
            <v>СКАЛКИН Кирилл</v>
          </cell>
          <cell r="D32">
            <v>39744</v>
          </cell>
          <cell r="E32" t="str">
            <v>КМС</v>
          </cell>
          <cell r="F32" t="str">
            <v>Иркутская область</v>
          </cell>
        </row>
        <row r="33">
          <cell r="A33">
            <v>28</v>
          </cell>
          <cell r="B33">
            <v>10150168916</v>
          </cell>
          <cell r="C33" t="str">
            <v>БЛИНОВ Сергей</v>
          </cell>
          <cell r="D33">
            <v>40078</v>
          </cell>
          <cell r="E33" t="str">
            <v>КМС</v>
          </cell>
          <cell r="F33" t="str">
            <v>Иркутская область</v>
          </cell>
        </row>
        <row r="34">
          <cell r="A34">
            <v>29</v>
          </cell>
          <cell r="B34">
            <v>10150168512</v>
          </cell>
          <cell r="C34" t="str">
            <v>ШАРАШОВ Роман</v>
          </cell>
          <cell r="D34">
            <v>39551</v>
          </cell>
          <cell r="E34" t="str">
            <v>КМС</v>
          </cell>
          <cell r="F34" t="str">
            <v>Иркутская область</v>
          </cell>
        </row>
        <row r="35">
          <cell r="A35">
            <v>205</v>
          </cell>
          <cell r="B35">
            <v>10081558893</v>
          </cell>
          <cell r="C35" t="str">
            <v>ЖУРАВЛЕВА Мария</v>
          </cell>
          <cell r="D35">
            <v>39505</v>
          </cell>
          <cell r="E35" t="str">
            <v>КМС</v>
          </cell>
          <cell r="F35" t="str">
            <v>Калининградская область</v>
          </cell>
        </row>
        <row r="36">
          <cell r="A36">
            <v>207</v>
          </cell>
          <cell r="B36">
            <v>10127008144</v>
          </cell>
          <cell r="C36" t="str">
            <v>КОЛЬТЕРОВА Арина</v>
          </cell>
          <cell r="D36">
            <v>40144</v>
          </cell>
          <cell r="E36" t="str">
            <v>1 СР</v>
          </cell>
          <cell r="F36" t="str">
            <v>Калининградская область</v>
          </cell>
        </row>
        <row r="37">
          <cell r="A37">
            <v>210</v>
          </cell>
          <cell r="B37">
            <v>10142930692</v>
          </cell>
          <cell r="C37" t="str">
            <v>ТРИФОНОВА Диана</v>
          </cell>
          <cell r="D37">
            <v>40052</v>
          </cell>
          <cell r="E37" t="str">
            <v>2 СР</v>
          </cell>
          <cell r="F37" t="str">
            <v>Калининградская область</v>
          </cell>
        </row>
        <row r="38">
          <cell r="A38">
            <v>206</v>
          </cell>
          <cell r="B38">
            <v>10142893512</v>
          </cell>
          <cell r="C38" t="str">
            <v>КИБАЛЬНИКОВ Игорь</v>
          </cell>
          <cell r="D38">
            <v>39754</v>
          </cell>
          <cell r="E38" t="str">
            <v>1 СР</v>
          </cell>
          <cell r="F38" t="str">
            <v>Калининградская область</v>
          </cell>
        </row>
        <row r="39">
          <cell r="A39">
            <v>208</v>
          </cell>
          <cell r="B39">
            <v>10150431523</v>
          </cell>
          <cell r="C39" t="str">
            <v>НЕЙМАН Глеб</v>
          </cell>
          <cell r="D39">
            <v>39669</v>
          </cell>
          <cell r="E39" t="str">
            <v>1 СР</v>
          </cell>
          <cell r="F39" t="str">
            <v>Калининградская область</v>
          </cell>
        </row>
        <row r="40">
          <cell r="A40">
            <v>209</v>
          </cell>
          <cell r="B40">
            <v>10104992780</v>
          </cell>
          <cell r="C40" t="str">
            <v>ПРУСЕНКО Максим</v>
          </cell>
          <cell r="D40">
            <v>40004</v>
          </cell>
          <cell r="E40" t="str">
            <v>1 СР</v>
          </cell>
          <cell r="F40" t="str">
            <v>Калининградская область</v>
          </cell>
        </row>
        <row r="41">
          <cell r="A41">
            <v>36</v>
          </cell>
          <cell r="B41">
            <v>10144602429</v>
          </cell>
          <cell r="C41" t="str">
            <v>ЛЫСКО Нина</v>
          </cell>
          <cell r="D41">
            <v>39839</v>
          </cell>
          <cell r="E41" t="str">
            <v>2 СР</v>
          </cell>
          <cell r="F41" t="str">
            <v>Краснодарский край</v>
          </cell>
        </row>
        <row r="42">
          <cell r="A42">
            <v>37</v>
          </cell>
          <cell r="B42">
            <v>10144602227</v>
          </cell>
          <cell r="C42" t="str">
            <v>САВЧЕНКО Елизавета</v>
          </cell>
          <cell r="D42">
            <v>39823</v>
          </cell>
          <cell r="E42" t="str">
            <v>2 СР</v>
          </cell>
          <cell r="F42" t="str">
            <v>Краснодарский край</v>
          </cell>
        </row>
        <row r="43">
          <cell r="A43">
            <v>38</v>
          </cell>
          <cell r="B43">
            <v>10153904830</v>
          </cell>
          <cell r="C43" t="str">
            <v>КОВАЛЬЧУК Галина</v>
          </cell>
          <cell r="D43">
            <v>40392</v>
          </cell>
          <cell r="E43" t="str">
            <v>2 СР</v>
          </cell>
          <cell r="F43" t="str">
            <v>Краснодарский край</v>
          </cell>
        </row>
        <row r="44">
          <cell r="A44">
            <v>39</v>
          </cell>
          <cell r="B44">
            <v>10148875378</v>
          </cell>
          <cell r="C44" t="str">
            <v>ТЕРЗИЯН Анжелика</v>
          </cell>
          <cell r="D44">
            <v>39998</v>
          </cell>
          <cell r="E44" t="str">
            <v>1 СР</v>
          </cell>
          <cell r="F44" t="str">
            <v>Краснодарский край</v>
          </cell>
        </row>
        <row r="45">
          <cell r="A45">
            <v>40</v>
          </cell>
          <cell r="B45">
            <v>10137381484</v>
          </cell>
          <cell r="C45" t="str">
            <v>КУРИЛКОВА Анна</v>
          </cell>
          <cell r="D45">
            <v>40500</v>
          </cell>
          <cell r="E45" t="str">
            <v>2 СР</v>
          </cell>
          <cell r="F45" t="str">
            <v>Краснодарский край</v>
          </cell>
        </row>
        <row r="46">
          <cell r="A46">
            <v>41</v>
          </cell>
          <cell r="B46">
            <v>10147367939</v>
          </cell>
          <cell r="C46" t="str">
            <v>БУДАНЦЕВ Александр</v>
          </cell>
          <cell r="D46">
            <v>40351</v>
          </cell>
          <cell r="E46" t="str">
            <v>2 СР</v>
          </cell>
          <cell r="F46" t="str">
            <v>Краснодарский край</v>
          </cell>
        </row>
        <row r="47">
          <cell r="A47">
            <v>42</v>
          </cell>
          <cell r="B47">
            <v>10137539819</v>
          </cell>
          <cell r="C47" t="str">
            <v>ШЕВЯКОВ Игнат</v>
          </cell>
          <cell r="D47">
            <v>40232</v>
          </cell>
          <cell r="E47" t="str">
            <v>2 СР</v>
          </cell>
          <cell r="F47" t="str">
            <v>Краснодарский край</v>
          </cell>
        </row>
        <row r="48">
          <cell r="A48">
            <v>43</v>
          </cell>
          <cell r="B48">
            <v>10136031366</v>
          </cell>
          <cell r="C48" t="str">
            <v>ДОНЧЕНКО Александр</v>
          </cell>
          <cell r="D48">
            <v>40174</v>
          </cell>
          <cell r="E48" t="str">
            <v>1 СР</v>
          </cell>
          <cell r="F48" t="str">
            <v>Краснодарский край</v>
          </cell>
        </row>
        <row r="49">
          <cell r="A49">
            <v>44</v>
          </cell>
          <cell r="B49">
            <v>10146882535</v>
          </cell>
          <cell r="C49" t="str">
            <v>КУДРАВЦЕВ Прохор</v>
          </cell>
          <cell r="D49">
            <v>39975</v>
          </cell>
          <cell r="E49" t="str">
            <v>2 СР</v>
          </cell>
          <cell r="F49" t="str">
            <v>Краснодарский край</v>
          </cell>
        </row>
        <row r="50">
          <cell r="A50">
            <v>45</v>
          </cell>
          <cell r="B50">
            <v>10128533872</v>
          </cell>
          <cell r="C50" t="str">
            <v>ЦАПЕНКО Родион</v>
          </cell>
          <cell r="D50">
            <v>39544</v>
          </cell>
          <cell r="E50" t="str">
            <v>КМС</v>
          </cell>
          <cell r="F50" t="str">
            <v>Краснодарский край</v>
          </cell>
        </row>
        <row r="51">
          <cell r="A51">
            <v>46</v>
          </cell>
          <cell r="B51">
            <v>10148954796</v>
          </cell>
          <cell r="C51" t="str">
            <v>БАЕВА Виктория</v>
          </cell>
          <cell r="D51">
            <v>40234</v>
          </cell>
          <cell r="E51" t="str">
            <v>КМС</v>
          </cell>
          <cell r="F51" t="str">
            <v>Ленинградская область</v>
          </cell>
        </row>
        <row r="52">
          <cell r="A52">
            <v>47</v>
          </cell>
          <cell r="B52">
            <v>10116100900</v>
          </cell>
          <cell r="C52" t="str">
            <v>СТЕПАНОВ Тарас</v>
          </cell>
          <cell r="D52">
            <v>39611</v>
          </cell>
          <cell r="E52" t="str">
            <v>КМС</v>
          </cell>
          <cell r="F52" t="str">
            <v>Ленинградская область</v>
          </cell>
        </row>
        <row r="53">
          <cell r="A53">
            <v>48</v>
          </cell>
          <cell r="B53">
            <v>10123564341</v>
          </cell>
          <cell r="C53" t="str">
            <v>КЕЗЕРЕВ Николай</v>
          </cell>
          <cell r="D53">
            <v>39672</v>
          </cell>
          <cell r="E53" t="str">
            <v>КМС</v>
          </cell>
          <cell r="F53" t="str">
            <v>Ленинградская область</v>
          </cell>
        </row>
        <row r="54">
          <cell r="A54">
            <v>49</v>
          </cell>
          <cell r="B54">
            <v>10116030370</v>
          </cell>
          <cell r="C54" t="str">
            <v>ЛОМОВ Кирилл</v>
          </cell>
          <cell r="D54">
            <v>39894</v>
          </cell>
          <cell r="E54" t="str">
            <v>КМС</v>
          </cell>
          <cell r="F54" t="str">
            <v>Ленинградская область</v>
          </cell>
        </row>
        <row r="55">
          <cell r="A55">
            <v>50</v>
          </cell>
          <cell r="B55">
            <v>10133605154</v>
          </cell>
          <cell r="C55" t="str">
            <v>МИНАЕВ Иван</v>
          </cell>
          <cell r="D55">
            <v>39864</v>
          </cell>
          <cell r="E55" t="str">
            <v>2 СР</v>
          </cell>
          <cell r="F55" t="str">
            <v>Ленинградская область</v>
          </cell>
        </row>
        <row r="56">
          <cell r="A56">
            <v>51</v>
          </cell>
          <cell r="B56">
            <v>10142164190</v>
          </cell>
          <cell r="C56" t="str">
            <v>КОЖУХОВ Арсений</v>
          </cell>
          <cell r="D56">
            <v>40247</v>
          </cell>
          <cell r="E56" t="str">
            <v>2 СР</v>
          </cell>
          <cell r="F56" t="str">
            <v>Ленинградская область</v>
          </cell>
        </row>
        <row r="57">
          <cell r="A57">
            <v>52</v>
          </cell>
          <cell r="B57">
            <v>10145085611</v>
          </cell>
          <cell r="C57" t="str">
            <v>АНДРЮШИНА Маргарита</v>
          </cell>
          <cell r="D57" t="str">
            <v>21.10.2010</v>
          </cell>
          <cell r="E57" t="str">
            <v>1 СР</v>
          </cell>
          <cell r="F57" t="str">
            <v>Москва</v>
          </cell>
        </row>
        <row r="58">
          <cell r="A58">
            <v>53</v>
          </cell>
          <cell r="B58">
            <v>10145133202</v>
          </cell>
          <cell r="C58" t="str">
            <v>ИГНАТЬЕВА Анастасия</v>
          </cell>
          <cell r="D58" t="str">
            <v>27.03.2010</v>
          </cell>
          <cell r="E58" t="str">
            <v>1 СР</v>
          </cell>
          <cell r="F58" t="str">
            <v>Москва</v>
          </cell>
        </row>
        <row r="59">
          <cell r="A59">
            <v>54</v>
          </cell>
          <cell r="B59">
            <v>10130128817</v>
          </cell>
          <cell r="C59" t="str">
            <v>АЛЯКРИНСКАЯ София</v>
          </cell>
          <cell r="D59" t="str">
            <v>15.10.2009</v>
          </cell>
          <cell r="E59" t="str">
            <v>КМС</v>
          </cell>
          <cell r="F59" t="str">
            <v>Москва</v>
          </cell>
        </row>
        <row r="60">
          <cell r="A60">
            <v>55</v>
          </cell>
          <cell r="B60">
            <v>10130164280</v>
          </cell>
          <cell r="C60" t="str">
            <v>БОСАРГИНА Дарья</v>
          </cell>
          <cell r="D60" t="str">
            <v>14.02.2008</v>
          </cell>
          <cell r="E60" t="str">
            <v>КМС</v>
          </cell>
          <cell r="F60" t="str">
            <v>Москва</v>
          </cell>
        </row>
        <row r="61">
          <cell r="A61">
            <v>56</v>
          </cell>
          <cell r="B61">
            <v>10116260544</v>
          </cell>
          <cell r="C61" t="str">
            <v>БАЖЕНОВА Кристина</v>
          </cell>
          <cell r="D61" t="str">
            <v>19.03.2008</v>
          </cell>
          <cell r="E61" t="str">
            <v>КМС</v>
          </cell>
          <cell r="F61" t="str">
            <v>Москва</v>
          </cell>
        </row>
        <row r="62">
          <cell r="A62">
            <v>57</v>
          </cell>
          <cell r="B62">
            <v>10129902885</v>
          </cell>
          <cell r="C62" t="str">
            <v>БОРТНИК Степан</v>
          </cell>
          <cell r="D62" t="str">
            <v>27.10.2009</v>
          </cell>
          <cell r="E62" t="str">
            <v>КМС</v>
          </cell>
          <cell r="F62" t="str">
            <v>Москва</v>
          </cell>
        </row>
        <row r="63">
          <cell r="A63">
            <v>58</v>
          </cell>
          <cell r="B63">
            <v>10139175378</v>
          </cell>
          <cell r="C63" t="str">
            <v>ГАММЕРШМИДТ Антон</v>
          </cell>
          <cell r="D63" t="str">
            <v>06.03.2009</v>
          </cell>
          <cell r="E63" t="str">
            <v>1 СР</v>
          </cell>
          <cell r="F63" t="str">
            <v>Москва</v>
          </cell>
        </row>
        <row r="64">
          <cell r="A64">
            <v>59</v>
          </cell>
          <cell r="B64">
            <v>10113107135</v>
          </cell>
          <cell r="C64" t="str">
            <v>КУСКОВ Давид</v>
          </cell>
          <cell r="D64" t="str">
            <v>05.02.2008</v>
          </cell>
          <cell r="E64" t="str">
            <v>КМС</v>
          </cell>
          <cell r="F64" t="str">
            <v>Москва</v>
          </cell>
        </row>
        <row r="65">
          <cell r="A65">
            <v>61</v>
          </cell>
          <cell r="B65">
            <v>10132054972</v>
          </cell>
          <cell r="C65" t="str">
            <v>НИКИТИН Степан</v>
          </cell>
          <cell r="D65" t="str">
            <v>11.02.2008</v>
          </cell>
          <cell r="E65" t="str">
            <v>КМС</v>
          </cell>
          <cell r="F65" t="str">
            <v>Москва</v>
          </cell>
        </row>
        <row r="66">
          <cell r="A66">
            <v>62</v>
          </cell>
          <cell r="B66">
            <v>10129837817</v>
          </cell>
          <cell r="C66" t="str">
            <v>СИТДИКОВ Амир</v>
          </cell>
          <cell r="D66" t="str">
            <v>14.02.2009</v>
          </cell>
          <cell r="E66" t="str">
            <v>КМС</v>
          </cell>
          <cell r="F66" t="str">
            <v>Москва</v>
          </cell>
        </row>
        <row r="67">
          <cell r="A67">
            <v>63</v>
          </cell>
          <cell r="B67">
            <v>10138326327</v>
          </cell>
          <cell r="C67" t="str">
            <v>ДУПАК Ярослав</v>
          </cell>
          <cell r="D67">
            <v>39489</v>
          </cell>
          <cell r="E67" t="str">
            <v>КМС</v>
          </cell>
          <cell r="F67" t="str">
            <v>Москва</v>
          </cell>
        </row>
        <row r="68">
          <cell r="A68">
            <v>64</v>
          </cell>
          <cell r="B68">
            <v>10132054164</v>
          </cell>
          <cell r="C68" t="str">
            <v>ЛОЛО Вадим</v>
          </cell>
          <cell r="D68">
            <v>39642</v>
          </cell>
          <cell r="E68" t="str">
            <v>КМС</v>
          </cell>
          <cell r="F68" t="str">
            <v>Москва</v>
          </cell>
        </row>
        <row r="69">
          <cell r="A69">
            <v>65</v>
          </cell>
          <cell r="B69">
            <v>10131865420</v>
          </cell>
          <cell r="C69" t="str">
            <v xml:space="preserve">ЛУКЬЯНСКОВ Макар </v>
          </cell>
          <cell r="D69">
            <v>39739</v>
          </cell>
          <cell r="E69" t="str">
            <v>КМС</v>
          </cell>
          <cell r="F69" t="str">
            <v>Москва</v>
          </cell>
        </row>
        <row r="70">
          <cell r="A70">
            <v>66</v>
          </cell>
          <cell r="B70">
            <v>10149151830</v>
          </cell>
          <cell r="C70" t="str">
            <v>МЕФЕДОВ Виталий</v>
          </cell>
          <cell r="D70">
            <v>39923</v>
          </cell>
          <cell r="E70" t="str">
            <v>1 СР</v>
          </cell>
          <cell r="F70" t="str">
            <v>Москва</v>
          </cell>
        </row>
        <row r="71">
          <cell r="A71">
            <v>67</v>
          </cell>
          <cell r="B71">
            <v>10149532352</v>
          </cell>
          <cell r="C71" t="str">
            <v>СОРОКИН Сергей</v>
          </cell>
          <cell r="D71">
            <v>39920</v>
          </cell>
          <cell r="E71" t="str">
            <v>1 СР</v>
          </cell>
          <cell r="F71" t="str">
            <v>Москва</v>
          </cell>
        </row>
        <row r="72">
          <cell r="A72">
            <v>68</v>
          </cell>
          <cell r="B72">
            <v>10141405065</v>
          </cell>
          <cell r="C72" t="str">
            <v>ДЬЯЧКОВА Анастасия</v>
          </cell>
          <cell r="D72">
            <v>39724</v>
          </cell>
          <cell r="E72" t="str">
            <v>1 СР</v>
          </cell>
          <cell r="F72" t="str">
            <v>Московская область</v>
          </cell>
        </row>
        <row r="73">
          <cell r="A73">
            <v>69</v>
          </cell>
          <cell r="B73">
            <v>10127617123</v>
          </cell>
          <cell r="C73" t="str">
            <v>ЖИЛИНА Полина</v>
          </cell>
          <cell r="D73">
            <v>40249</v>
          </cell>
          <cell r="E73" t="str">
            <v>2 СР</v>
          </cell>
          <cell r="F73" t="str">
            <v>Московская область</v>
          </cell>
        </row>
        <row r="74">
          <cell r="A74">
            <v>70</v>
          </cell>
          <cell r="B74">
            <v>10136301451</v>
          </cell>
          <cell r="C74" t="str">
            <v>БЕЛОВА Александра</v>
          </cell>
          <cell r="D74">
            <v>40380</v>
          </cell>
          <cell r="E74" t="str">
            <v>2 СР</v>
          </cell>
          <cell r="F74" t="str">
            <v>Московская область</v>
          </cell>
        </row>
        <row r="75">
          <cell r="A75">
            <v>71</v>
          </cell>
          <cell r="B75">
            <v>10151383032</v>
          </cell>
          <cell r="C75" t="str">
            <v>СМАГИНА Варвара</v>
          </cell>
          <cell r="D75">
            <v>39773</v>
          </cell>
          <cell r="E75" t="str">
            <v>2 СР</v>
          </cell>
          <cell r="F75" t="str">
            <v>Московская область</v>
          </cell>
        </row>
        <row r="76">
          <cell r="A76">
            <v>72</v>
          </cell>
          <cell r="B76">
            <v>10130345853</v>
          </cell>
          <cell r="C76" t="str">
            <v xml:space="preserve">НИКИШИН Тимофей </v>
          </cell>
          <cell r="D76">
            <v>39742</v>
          </cell>
          <cell r="E76" t="str">
            <v>1 СР</v>
          </cell>
          <cell r="F76" t="str">
            <v>Московская область</v>
          </cell>
        </row>
        <row r="77">
          <cell r="A77">
            <v>73</v>
          </cell>
          <cell r="B77">
            <v>10116152531</v>
          </cell>
          <cell r="C77" t="str">
            <v>ГРИГОРЬЕВ Михаил</v>
          </cell>
          <cell r="D77">
            <v>40100</v>
          </cell>
          <cell r="E77" t="str">
            <v>2 СР</v>
          </cell>
          <cell r="F77" t="str">
            <v>Московская область</v>
          </cell>
        </row>
        <row r="78">
          <cell r="A78">
            <v>74</v>
          </cell>
          <cell r="B78">
            <v>10128264494</v>
          </cell>
          <cell r="C78" t="str">
            <v>МИХАЙЛОВСКИЙ Владимир</v>
          </cell>
          <cell r="D78">
            <v>39568</v>
          </cell>
          <cell r="E78" t="str">
            <v>1 СР</v>
          </cell>
          <cell r="F78" t="str">
            <v>Московская область</v>
          </cell>
        </row>
        <row r="79">
          <cell r="A79">
            <v>76</v>
          </cell>
          <cell r="B79">
            <v>10141781951</v>
          </cell>
          <cell r="C79" t="str">
            <v>ПЛИТАРАК Андрей</v>
          </cell>
          <cell r="D79">
            <v>39869</v>
          </cell>
          <cell r="E79" t="str">
            <v>2 СР</v>
          </cell>
          <cell r="F79" t="str">
            <v>Московская область</v>
          </cell>
        </row>
        <row r="80">
          <cell r="A80">
            <v>77</v>
          </cell>
          <cell r="B80">
            <v>10125423509</v>
          </cell>
          <cell r="C80" t="str">
            <v xml:space="preserve">ЖАВОРОНКОВ Кирилл </v>
          </cell>
          <cell r="D80">
            <v>40131</v>
          </cell>
          <cell r="E80" t="str">
            <v>2 СР</v>
          </cell>
          <cell r="F80" t="str">
            <v>Нижегородская область</v>
          </cell>
        </row>
        <row r="81">
          <cell r="A81">
            <v>78</v>
          </cell>
          <cell r="B81">
            <v>10112701654</v>
          </cell>
          <cell r="C81" t="str">
            <v xml:space="preserve">ПЫРКОВ Никита </v>
          </cell>
          <cell r="D81">
            <v>40086</v>
          </cell>
          <cell r="E81" t="str">
            <v>КМС</v>
          </cell>
          <cell r="F81" t="str">
            <v>Нижегородская область</v>
          </cell>
        </row>
        <row r="82">
          <cell r="A82">
            <v>79</v>
          </cell>
          <cell r="B82">
            <v>10129325737</v>
          </cell>
          <cell r="C82" t="str">
            <v xml:space="preserve">АНДРИАНОВ Максим </v>
          </cell>
          <cell r="D82">
            <v>39492</v>
          </cell>
          <cell r="E82" t="str">
            <v>КМС</v>
          </cell>
          <cell r="F82" t="str">
            <v>Нижегородская область</v>
          </cell>
        </row>
        <row r="83">
          <cell r="A83">
            <v>80</v>
          </cell>
          <cell r="B83">
            <v>10141872483</v>
          </cell>
          <cell r="C83" t="str">
            <v xml:space="preserve">АГЕЕВ Даниил </v>
          </cell>
          <cell r="D83">
            <v>39968</v>
          </cell>
          <cell r="E83" t="str">
            <v>1 СР</v>
          </cell>
          <cell r="F83" t="str">
            <v>Нижегородская область</v>
          </cell>
        </row>
        <row r="84">
          <cell r="A84">
            <v>81</v>
          </cell>
          <cell r="B84">
            <v>10140973720</v>
          </cell>
          <cell r="C84" t="str">
            <v>МАТЮШИНА Виталина</v>
          </cell>
          <cell r="D84">
            <v>40334</v>
          </cell>
          <cell r="E84" t="str">
            <v>1 СР</v>
          </cell>
          <cell r="F84" t="str">
            <v>Псковская область</v>
          </cell>
        </row>
        <row r="85">
          <cell r="A85">
            <v>82</v>
          </cell>
          <cell r="B85">
            <v>10142402347</v>
          </cell>
          <cell r="C85" t="str">
            <v>КОТЕЛЬНИКОВА Людмила</v>
          </cell>
          <cell r="D85">
            <v>40170</v>
          </cell>
          <cell r="E85" t="str">
            <v>1 СР</v>
          </cell>
          <cell r="F85" t="str">
            <v>Псковская область</v>
          </cell>
        </row>
        <row r="86">
          <cell r="A86">
            <v>83</v>
          </cell>
          <cell r="B86">
            <v>10141141852</v>
          </cell>
          <cell r="C86" t="str">
            <v>СЕМЕНОВА Олеся</v>
          </cell>
          <cell r="D86">
            <v>39971</v>
          </cell>
          <cell r="E86" t="str">
            <v>1 СР</v>
          </cell>
          <cell r="F86" t="str">
            <v>Псковская область</v>
          </cell>
        </row>
        <row r="87">
          <cell r="A87">
            <v>85</v>
          </cell>
          <cell r="B87">
            <v>10140889551</v>
          </cell>
          <cell r="C87" t="str">
            <v>ДОРОНИН Степан</v>
          </cell>
          <cell r="D87">
            <v>40151</v>
          </cell>
          <cell r="E87" t="str">
            <v>2 СР</v>
          </cell>
          <cell r="F87" t="str">
            <v>Псковская область</v>
          </cell>
        </row>
        <row r="88">
          <cell r="A88">
            <v>86</v>
          </cell>
          <cell r="B88">
            <v>10140973619</v>
          </cell>
          <cell r="C88" t="str">
            <v>ШАБАНОВ Кирилл</v>
          </cell>
          <cell r="D88">
            <v>40046</v>
          </cell>
          <cell r="E88" t="str">
            <v>2 СР</v>
          </cell>
          <cell r="F88" t="str">
            <v>Псковская область</v>
          </cell>
        </row>
        <row r="89">
          <cell r="A89">
            <v>92</v>
          </cell>
          <cell r="B89">
            <v>10138218415</v>
          </cell>
          <cell r="C89" t="str">
            <v>ЛИСИЧЕНКО Дарья</v>
          </cell>
          <cell r="D89">
            <v>40247</v>
          </cell>
          <cell r="E89" t="str">
            <v>2 СР</v>
          </cell>
          <cell r="F89" t="str">
            <v>Республика Адыгея</v>
          </cell>
        </row>
        <row r="90">
          <cell r="A90">
            <v>87</v>
          </cell>
          <cell r="B90">
            <v>10136817470</v>
          </cell>
          <cell r="C90" t="str">
            <v>ЛАРИЧЕВ Вадим</v>
          </cell>
          <cell r="D90">
            <v>39472</v>
          </cell>
          <cell r="E90" t="str">
            <v>КМС</v>
          </cell>
          <cell r="F90" t="str">
            <v>Республика Адыгея</v>
          </cell>
        </row>
        <row r="91">
          <cell r="A91">
            <v>88</v>
          </cell>
          <cell r="B91">
            <v>10136972266</v>
          </cell>
          <cell r="C91" t="str">
            <v>ВУЛЬПИ Максим</v>
          </cell>
          <cell r="D91">
            <v>39941</v>
          </cell>
          <cell r="E91" t="str">
            <v>1 СР</v>
          </cell>
          <cell r="F91" t="str">
            <v>Республика Адыгея</v>
          </cell>
        </row>
        <row r="92">
          <cell r="A92">
            <v>89</v>
          </cell>
          <cell r="B92">
            <v>10136904770</v>
          </cell>
          <cell r="C92" t="str">
            <v>КНЯЗЕВ Александр</v>
          </cell>
          <cell r="D92">
            <v>39968</v>
          </cell>
          <cell r="E92" t="str">
            <v>2 СР</v>
          </cell>
          <cell r="F92" t="str">
            <v>Республика Адыгея</v>
          </cell>
        </row>
        <row r="93">
          <cell r="A93">
            <v>90</v>
          </cell>
          <cell r="B93">
            <v>10136903558</v>
          </cell>
          <cell r="C93" t="str">
            <v>КАЛУГИН Дмитрий</v>
          </cell>
          <cell r="D93">
            <v>39959</v>
          </cell>
          <cell r="E93" t="str">
            <v>2 СР</v>
          </cell>
          <cell r="F93" t="str">
            <v>Республика Адыгея</v>
          </cell>
        </row>
        <row r="94">
          <cell r="A94">
            <v>91</v>
          </cell>
          <cell r="B94">
            <v>10136907804</v>
          </cell>
          <cell r="C94" t="str">
            <v>ЕРМАКОВ Илья</v>
          </cell>
          <cell r="D94">
            <v>40167</v>
          </cell>
          <cell r="E94" t="str">
            <v>2 СР</v>
          </cell>
          <cell r="F94" t="str">
            <v>Республика Адыгея</v>
          </cell>
        </row>
        <row r="95">
          <cell r="A95">
            <v>93</v>
          </cell>
          <cell r="B95">
            <v>10129111832</v>
          </cell>
          <cell r="C95" t="str">
            <v>ВЕРИЖНИКОВА Ульяна</v>
          </cell>
          <cell r="D95">
            <v>39838</v>
          </cell>
          <cell r="E95" t="str">
            <v>1 СР</v>
          </cell>
          <cell r="F95" t="str">
            <v>Республика Башкортостан</v>
          </cell>
        </row>
        <row r="96">
          <cell r="A96">
            <v>94</v>
          </cell>
          <cell r="B96">
            <v>10140572683</v>
          </cell>
          <cell r="C96" t="str">
            <v>ГОНЧАРОВА Варвара</v>
          </cell>
          <cell r="D96">
            <v>39626</v>
          </cell>
          <cell r="E96" t="str">
            <v>1 СР</v>
          </cell>
          <cell r="F96" t="str">
            <v>Республика Башкортостан</v>
          </cell>
        </row>
        <row r="97">
          <cell r="A97">
            <v>95</v>
          </cell>
          <cell r="B97">
            <v>10140709800</v>
          </cell>
          <cell r="C97" t="str">
            <v>МИРОНОВА Алена</v>
          </cell>
          <cell r="D97">
            <v>39763</v>
          </cell>
          <cell r="E97" t="str">
            <v>1 СР</v>
          </cell>
          <cell r="F97" t="str">
            <v>Республика Башкортостан</v>
          </cell>
        </row>
        <row r="98">
          <cell r="A98">
            <v>96</v>
          </cell>
          <cell r="B98">
            <v>10143619089</v>
          </cell>
          <cell r="C98" t="str">
            <v>ВОЛКОВА Дарина</v>
          </cell>
          <cell r="D98">
            <v>40061</v>
          </cell>
          <cell r="E98" t="str">
            <v>1 СР</v>
          </cell>
          <cell r="F98" t="str">
            <v>Республика Башкортостан</v>
          </cell>
        </row>
        <row r="99">
          <cell r="A99">
            <v>97</v>
          </cell>
          <cell r="B99">
            <v>10140708483</v>
          </cell>
          <cell r="C99" t="str">
            <v>КРУГЛОВА Юлия</v>
          </cell>
          <cell r="D99">
            <v>39459</v>
          </cell>
          <cell r="E99" t="str">
            <v>1 СР</v>
          </cell>
          <cell r="F99" t="str">
            <v>Республика Башкортостан</v>
          </cell>
        </row>
        <row r="100">
          <cell r="A100">
            <v>98</v>
          </cell>
          <cell r="B100">
            <v>10144140768</v>
          </cell>
          <cell r="C100" t="str">
            <v>АХМАДУЛЛИНА Алина</v>
          </cell>
          <cell r="D100">
            <v>39689</v>
          </cell>
          <cell r="E100" t="str">
            <v>1 СР</v>
          </cell>
          <cell r="F100" t="str">
            <v>Республика Башкортостан</v>
          </cell>
        </row>
        <row r="101">
          <cell r="A101">
            <v>99</v>
          </cell>
          <cell r="B101">
            <v>10153550576</v>
          </cell>
          <cell r="C101" t="str">
            <v>ШОЛОХОВ Илья</v>
          </cell>
          <cell r="D101">
            <v>40284</v>
          </cell>
          <cell r="E101" t="str">
            <v>2 СР</v>
          </cell>
          <cell r="F101" t="str">
            <v>Республика Башкортостан</v>
          </cell>
        </row>
        <row r="102">
          <cell r="A102">
            <v>100</v>
          </cell>
          <cell r="B102">
            <v>10148917616</v>
          </cell>
          <cell r="C102" t="str">
            <v>КЛИМОВ Роман</v>
          </cell>
          <cell r="D102">
            <v>40036</v>
          </cell>
          <cell r="E102" t="str">
            <v>1 СР</v>
          </cell>
          <cell r="F102" t="str">
            <v>Республика Башкортостан</v>
          </cell>
        </row>
        <row r="103">
          <cell r="A103">
            <v>101</v>
          </cell>
          <cell r="B103">
            <v>10149468896</v>
          </cell>
          <cell r="C103" t="str">
            <v>ХУСАИНОВ Руслан</v>
          </cell>
          <cell r="D103">
            <v>39818</v>
          </cell>
          <cell r="E103" t="str">
            <v>1 СР</v>
          </cell>
          <cell r="F103" t="str">
            <v>Республика Башкортостан</v>
          </cell>
        </row>
        <row r="104">
          <cell r="A104">
            <v>102</v>
          </cell>
          <cell r="B104">
            <v>10151623613</v>
          </cell>
          <cell r="C104" t="str">
            <v>СПИРИДОНОВ Денис</v>
          </cell>
          <cell r="D104">
            <v>39475</v>
          </cell>
          <cell r="E104" t="str">
            <v>1 СР</v>
          </cell>
          <cell r="F104" t="str">
            <v>Республика Башкортостан</v>
          </cell>
        </row>
        <row r="105">
          <cell r="A105">
            <v>103</v>
          </cell>
          <cell r="B105">
            <v>10146259311</v>
          </cell>
          <cell r="C105" t="str">
            <v>ХАКИМОВ Тимур</v>
          </cell>
          <cell r="D105">
            <v>40179</v>
          </cell>
          <cell r="E105" t="str">
            <v>1 СР</v>
          </cell>
          <cell r="F105" t="str">
            <v>Республика Башкортостан</v>
          </cell>
        </row>
        <row r="106">
          <cell r="A106">
            <v>104</v>
          </cell>
          <cell r="B106">
            <v>10143464600</v>
          </cell>
          <cell r="C106" t="str">
            <v>ГАЗИЗОВ Руслан</v>
          </cell>
          <cell r="D106">
            <v>40103</v>
          </cell>
          <cell r="E106" t="str">
            <v>КМС</v>
          </cell>
          <cell r="F106" t="str">
            <v>Республика Башкортостан</v>
          </cell>
        </row>
        <row r="107">
          <cell r="A107">
            <v>107</v>
          </cell>
          <cell r="B107">
            <v>10128099901</v>
          </cell>
          <cell r="C107" t="str">
            <v>ПИРОГОВА Анастасия</v>
          </cell>
          <cell r="D107">
            <v>40058</v>
          </cell>
          <cell r="E107" t="str">
            <v>1 СР</v>
          </cell>
          <cell r="F107" t="str">
            <v>Самарская область</v>
          </cell>
        </row>
        <row r="108">
          <cell r="A108">
            <v>108</v>
          </cell>
          <cell r="B108">
            <v>10143689316</v>
          </cell>
          <cell r="C108" t="str">
            <v>ЧУГУРОВА Арина</v>
          </cell>
          <cell r="D108">
            <v>40024</v>
          </cell>
          <cell r="E108" t="str">
            <v>1 СР</v>
          </cell>
          <cell r="F108" t="str">
            <v>Самарская область</v>
          </cell>
        </row>
        <row r="109">
          <cell r="A109">
            <v>106</v>
          </cell>
          <cell r="B109">
            <v>10128099392</v>
          </cell>
          <cell r="C109" t="str">
            <v>ЛУКИНА Ангелина</v>
          </cell>
          <cell r="D109">
            <v>39776</v>
          </cell>
          <cell r="E109" t="str">
            <v>КМС</v>
          </cell>
          <cell r="F109" t="str">
            <v>Самарская область</v>
          </cell>
        </row>
        <row r="110">
          <cell r="A110">
            <v>105</v>
          </cell>
          <cell r="B110">
            <v>10141013732</v>
          </cell>
          <cell r="C110" t="str">
            <v>КИРИЛЛОВА Ника</v>
          </cell>
          <cell r="D110">
            <v>39992</v>
          </cell>
          <cell r="E110" t="str">
            <v>1 СР</v>
          </cell>
          <cell r="F110" t="str">
            <v>Самарская область</v>
          </cell>
        </row>
        <row r="111">
          <cell r="A111">
            <v>115</v>
          </cell>
          <cell r="B111">
            <v>10131547138</v>
          </cell>
          <cell r="C111" t="str">
            <v>ПРОНИНА Анастасия</v>
          </cell>
          <cell r="D111">
            <v>39814</v>
          </cell>
          <cell r="E111" t="str">
            <v>1 СР</v>
          </cell>
          <cell r="F111" t="str">
            <v>Самарская область</v>
          </cell>
        </row>
        <row r="112">
          <cell r="A112">
            <v>116</v>
          </cell>
          <cell r="B112">
            <v>10143966572</v>
          </cell>
          <cell r="C112" t="str">
            <v>ПОЛИКУТИНА Дарья</v>
          </cell>
          <cell r="D112">
            <v>40137</v>
          </cell>
          <cell r="E112" t="str">
            <v>1 СР</v>
          </cell>
          <cell r="F112" t="str">
            <v>Самарская область</v>
          </cell>
        </row>
        <row r="113">
          <cell r="A113">
            <v>117</v>
          </cell>
          <cell r="B113">
            <v>10145987711</v>
          </cell>
          <cell r="C113" t="str">
            <v>ЛЕПЕХА Диана</v>
          </cell>
          <cell r="D113">
            <v>40417</v>
          </cell>
          <cell r="E113" t="str">
            <v>1 СР</v>
          </cell>
          <cell r="F113" t="str">
            <v>Самарская область</v>
          </cell>
        </row>
        <row r="114">
          <cell r="A114">
            <v>118</v>
          </cell>
          <cell r="B114">
            <v>10146168876</v>
          </cell>
          <cell r="C114" t="str">
            <v>ГУРЬЕВА Екатерина</v>
          </cell>
          <cell r="D114">
            <v>40317</v>
          </cell>
          <cell r="E114" t="str">
            <v>1 СР</v>
          </cell>
          <cell r="F114" t="str">
            <v>Самарская область</v>
          </cell>
        </row>
        <row r="115">
          <cell r="A115">
            <v>119</v>
          </cell>
          <cell r="B115">
            <v>10146169381</v>
          </cell>
          <cell r="C115" t="str">
            <v>КОБЛЕНКОВА Екатерина</v>
          </cell>
          <cell r="D115">
            <v>40356</v>
          </cell>
          <cell r="E115" t="str">
            <v>2 СР</v>
          </cell>
          <cell r="F115" t="str">
            <v>Самарская область</v>
          </cell>
        </row>
        <row r="116">
          <cell r="A116">
            <v>120</v>
          </cell>
          <cell r="B116">
            <v>10146168573</v>
          </cell>
          <cell r="C116" t="str">
            <v>СВИСТУХИНА Дарья</v>
          </cell>
          <cell r="D116">
            <v>40414</v>
          </cell>
          <cell r="E116" t="str">
            <v>1 СР</v>
          </cell>
          <cell r="F116" t="str">
            <v>Самарская область</v>
          </cell>
        </row>
        <row r="117">
          <cell r="A117">
            <v>121</v>
          </cell>
          <cell r="B117">
            <v>10146149476</v>
          </cell>
          <cell r="C117" t="str">
            <v>ЮЖИЛКИНА Марта</v>
          </cell>
          <cell r="D117">
            <v>40390</v>
          </cell>
          <cell r="E117" t="str">
            <v>1 СР</v>
          </cell>
          <cell r="F117" t="str">
            <v>Самарская область</v>
          </cell>
        </row>
        <row r="118">
          <cell r="A118">
            <v>122</v>
          </cell>
          <cell r="B118">
            <v>10146170189</v>
          </cell>
          <cell r="C118" t="str">
            <v>РЫБЧИНСКАЯ Александра</v>
          </cell>
          <cell r="D118">
            <v>40179</v>
          </cell>
          <cell r="E118" t="str">
            <v>1 СР</v>
          </cell>
          <cell r="F118" t="str">
            <v>Самарская область</v>
          </cell>
        </row>
        <row r="119">
          <cell r="A119">
            <v>129</v>
          </cell>
          <cell r="B119">
            <v>10125968022</v>
          </cell>
          <cell r="C119" t="str">
            <v>БАТЮКОВ Степан</v>
          </cell>
          <cell r="D119">
            <v>40032</v>
          </cell>
          <cell r="E119" t="str">
            <v>1 СР</v>
          </cell>
          <cell r="F119" t="str">
            <v>Самарская область</v>
          </cell>
        </row>
        <row r="120">
          <cell r="A120">
            <v>132</v>
          </cell>
          <cell r="B120">
            <v>10137956818</v>
          </cell>
          <cell r="C120" t="str">
            <v>ЕПИШОВ Илья</v>
          </cell>
          <cell r="D120">
            <v>39662</v>
          </cell>
          <cell r="E120" t="str">
            <v>КМС</v>
          </cell>
          <cell r="F120" t="str">
            <v>Самарская область</v>
          </cell>
        </row>
        <row r="121">
          <cell r="A121">
            <v>123</v>
          </cell>
          <cell r="B121">
            <v>10126761095</v>
          </cell>
          <cell r="C121" t="str">
            <v>ЕФИМОВ Владимир</v>
          </cell>
          <cell r="D121">
            <v>39662</v>
          </cell>
          <cell r="E121" t="str">
            <v>КМС</v>
          </cell>
          <cell r="F121" t="str">
            <v>Самарская область</v>
          </cell>
        </row>
        <row r="122">
          <cell r="A122">
            <v>114</v>
          </cell>
          <cell r="B122">
            <v>10138543060</v>
          </cell>
          <cell r="C122" t="str">
            <v>КОЛМЫКОВ Вадим</v>
          </cell>
          <cell r="D122">
            <v>39672</v>
          </cell>
          <cell r="E122" t="str">
            <v>КМС</v>
          </cell>
          <cell r="F122" t="str">
            <v>Самарская область</v>
          </cell>
        </row>
        <row r="123">
          <cell r="A123">
            <v>124</v>
          </cell>
          <cell r="B123">
            <v>10144517452</v>
          </cell>
          <cell r="C123" t="str">
            <v>КУЗНЕЦОВ Даниил</v>
          </cell>
          <cell r="D123">
            <v>40006</v>
          </cell>
          <cell r="E123" t="str">
            <v>1 СР</v>
          </cell>
          <cell r="F123" t="str">
            <v>Самарская область</v>
          </cell>
        </row>
        <row r="124">
          <cell r="A124">
            <v>125</v>
          </cell>
          <cell r="B124">
            <v>10132009607</v>
          </cell>
          <cell r="C124" t="str">
            <v>МИТЬКОВ Дмитрий</v>
          </cell>
          <cell r="D124">
            <v>39777</v>
          </cell>
          <cell r="E124" t="str">
            <v>КМС</v>
          </cell>
          <cell r="F124" t="str">
            <v>Самарская область</v>
          </cell>
        </row>
        <row r="125">
          <cell r="A125">
            <v>126</v>
          </cell>
          <cell r="B125">
            <v>10131866127</v>
          </cell>
          <cell r="C125" t="str">
            <v>ПОРЫСЕВ Егор</v>
          </cell>
          <cell r="D125">
            <v>39937</v>
          </cell>
          <cell r="E125" t="str">
            <v>1 СР</v>
          </cell>
          <cell r="F125" t="str">
            <v>Самарская область</v>
          </cell>
        </row>
        <row r="126">
          <cell r="A126">
            <v>128</v>
          </cell>
          <cell r="B126">
            <v>10142840160</v>
          </cell>
          <cell r="C126" t="str">
            <v>РОГОВ Иван</v>
          </cell>
          <cell r="D126">
            <v>39512</v>
          </cell>
          <cell r="E126" t="str">
            <v>1 СР</v>
          </cell>
          <cell r="F126" t="str">
            <v>Самарская область</v>
          </cell>
        </row>
        <row r="127">
          <cell r="A127">
            <v>127</v>
          </cell>
          <cell r="B127">
            <v>10131955043</v>
          </cell>
          <cell r="C127" t="str">
            <v>СУБЕЕВ Марат</v>
          </cell>
          <cell r="D127">
            <v>39985</v>
          </cell>
          <cell r="E127" t="str">
            <v>1 СР</v>
          </cell>
          <cell r="F127" t="str">
            <v>Самарская область</v>
          </cell>
        </row>
        <row r="128">
          <cell r="A128">
            <v>130</v>
          </cell>
          <cell r="B128">
            <v>10132009506</v>
          </cell>
          <cell r="C128" t="str">
            <v>ФИЛАТОВ Егор</v>
          </cell>
          <cell r="D128">
            <v>39963</v>
          </cell>
          <cell r="E128" t="str">
            <v>1 СР</v>
          </cell>
          <cell r="F128" t="str">
            <v>Самарская область</v>
          </cell>
        </row>
        <row r="129">
          <cell r="A129">
            <v>131</v>
          </cell>
          <cell r="B129">
            <v>10150388578</v>
          </cell>
          <cell r="C129" t="str">
            <v>ШВЕДОВ Арсений</v>
          </cell>
          <cell r="D129">
            <v>39891</v>
          </cell>
          <cell r="E129" t="str">
            <v>2 СР</v>
          </cell>
          <cell r="F129" t="str">
            <v>Самарская область</v>
          </cell>
        </row>
        <row r="130">
          <cell r="A130">
            <v>113</v>
          </cell>
          <cell r="B130">
            <v>10143739331</v>
          </cell>
          <cell r="C130" t="str">
            <v>АНДРЕЕВ Матвей</v>
          </cell>
          <cell r="D130" t="str">
            <v>13.02.2009</v>
          </cell>
          <cell r="E130" t="str">
            <v>2 СР</v>
          </cell>
          <cell r="F130" t="str">
            <v>Самарская область</v>
          </cell>
        </row>
        <row r="131">
          <cell r="A131">
            <v>109</v>
          </cell>
          <cell r="B131">
            <v>10140760623</v>
          </cell>
          <cell r="C131" t="str">
            <v>ДОРКИН Егор</v>
          </cell>
          <cell r="D131">
            <v>39575</v>
          </cell>
          <cell r="E131" t="str">
            <v>1 СР</v>
          </cell>
          <cell r="F131" t="str">
            <v>Самарская область</v>
          </cell>
        </row>
        <row r="132">
          <cell r="A132">
            <v>110</v>
          </cell>
          <cell r="B132">
            <v>10143658903</v>
          </cell>
          <cell r="C132" t="str">
            <v>КУЗНЕЦОВ Илья</v>
          </cell>
          <cell r="D132">
            <v>39821</v>
          </cell>
          <cell r="E132" t="str">
            <v>2 СР</v>
          </cell>
          <cell r="F132" t="str">
            <v>Самарская область</v>
          </cell>
        </row>
        <row r="133">
          <cell r="A133">
            <v>111</v>
          </cell>
          <cell r="B133">
            <v>10140874700</v>
          </cell>
          <cell r="C133" t="str">
            <v>ЦУПРИК Владислав</v>
          </cell>
          <cell r="D133">
            <v>39890</v>
          </cell>
          <cell r="E133" t="str">
            <v>1 СР</v>
          </cell>
          <cell r="F133" t="str">
            <v>Самарская область</v>
          </cell>
        </row>
        <row r="134">
          <cell r="A134">
            <v>112</v>
          </cell>
          <cell r="B134">
            <v>10143689619</v>
          </cell>
          <cell r="C134" t="str">
            <v>ЧУГУРОВ Платон</v>
          </cell>
          <cell r="D134">
            <v>40024</v>
          </cell>
          <cell r="E134" t="str">
            <v>1 СР</v>
          </cell>
          <cell r="F134" t="str">
            <v>Самарская область</v>
          </cell>
        </row>
        <row r="135">
          <cell r="A135">
            <v>133</v>
          </cell>
          <cell r="B135">
            <v>10141780436</v>
          </cell>
          <cell r="C135" t="str">
            <v>ГОЛЫБИНА Валентина</v>
          </cell>
          <cell r="D135" t="str">
            <v>12.10.2010</v>
          </cell>
          <cell r="E135" t="str">
            <v>КМС</v>
          </cell>
          <cell r="F135" t="str">
            <v>Санкт-Петербург</v>
          </cell>
        </row>
        <row r="136">
          <cell r="A136">
            <v>134</v>
          </cell>
          <cell r="B136">
            <v>10137268320</v>
          </cell>
          <cell r="C136" t="str">
            <v>ГРИБОВА Марина</v>
          </cell>
          <cell r="D136" t="str">
            <v>10.02.2008</v>
          </cell>
          <cell r="E136" t="str">
            <v>КМС</v>
          </cell>
          <cell r="F136" t="str">
            <v>Санкт-Петербург</v>
          </cell>
        </row>
        <row r="137">
          <cell r="A137">
            <v>135</v>
          </cell>
          <cell r="B137">
            <v>10144646178</v>
          </cell>
          <cell r="C137" t="str">
            <v>РЕППО Эрика</v>
          </cell>
          <cell r="D137" t="str">
            <v>27.04.2010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136</v>
          </cell>
          <cell r="B138">
            <v>10144647693</v>
          </cell>
          <cell r="C138" t="str">
            <v>КОРОЛЕВА София</v>
          </cell>
          <cell r="D138" t="str">
            <v>26.05.2010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137</v>
          </cell>
          <cell r="B139">
            <v>10127617931</v>
          </cell>
          <cell r="C139" t="str">
            <v>ВАСЮКОВА Валерия</v>
          </cell>
          <cell r="D139" t="str">
            <v>01.01.2009</v>
          </cell>
          <cell r="E139" t="str">
            <v>КМС</v>
          </cell>
          <cell r="F139" t="str">
            <v>Санкт-Петербург</v>
          </cell>
        </row>
        <row r="140">
          <cell r="A140">
            <v>138</v>
          </cell>
          <cell r="B140">
            <v>10137271047</v>
          </cell>
          <cell r="C140" t="str">
            <v>КОСТИНА Ольга</v>
          </cell>
          <cell r="D140" t="str">
            <v>24.07.2009</v>
          </cell>
          <cell r="E140" t="str">
            <v>КМС</v>
          </cell>
          <cell r="F140" t="str">
            <v>Санкт-Петербург</v>
          </cell>
        </row>
        <row r="141">
          <cell r="A141">
            <v>139</v>
          </cell>
          <cell r="B141">
            <v>10127774848</v>
          </cell>
          <cell r="C141" t="str">
            <v>ДЕМЕНКОВА Анастасия</v>
          </cell>
          <cell r="D141" t="str">
            <v>03.06.2009</v>
          </cell>
          <cell r="E141" t="str">
            <v>КМС</v>
          </cell>
          <cell r="F141" t="str">
            <v>Санкт-Петербург</v>
          </cell>
        </row>
        <row r="142">
          <cell r="A142">
            <v>140</v>
          </cell>
          <cell r="B142">
            <v>10137270845</v>
          </cell>
          <cell r="C142" t="str">
            <v>СОЛОМАТИНА Олеся</v>
          </cell>
          <cell r="D142" t="str">
            <v>31.01.2009</v>
          </cell>
          <cell r="E142" t="str">
            <v>КМС</v>
          </cell>
          <cell r="F142" t="str">
            <v>Санкт-Петербург</v>
          </cell>
        </row>
        <row r="143">
          <cell r="A143">
            <v>141</v>
          </cell>
          <cell r="B143">
            <v>10124975083</v>
          </cell>
          <cell r="C143" t="str">
            <v>НОВОЛОДСКАЯ Ангелина</v>
          </cell>
          <cell r="D143">
            <v>40017</v>
          </cell>
          <cell r="E143" t="str">
            <v>КМС</v>
          </cell>
          <cell r="F143" t="str">
            <v>Санкт-Петербург</v>
          </cell>
        </row>
        <row r="144">
          <cell r="A144">
            <v>143</v>
          </cell>
          <cell r="B144">
            <v>10137450192</v>
          </cell>
          <cell r="C144" t="str">
            <v>ГАЛКИНА Кристина</v>
          </cell>
          <cell r="D144">
            <v>39453</v>
          </cell>
          <cell r="E144" t="str">
            <v>КМС</v>
          </cell>
          <cell r="F144" t="str">
            <v>Санкт-Петербург</v>
          </cell>
        </row>
        <row r="145">
          <cell r="A145">
            <v>144</v>
          </cell>
          <cell r="B145">
            <v>10131547744</v>
          </cell>
          <cell r="C145" t="str">
            <v>СУХАНОВА Белла</v>
          </cell>
          <cell r="D145">
            <v>40041</v>
          </cell>
          <cell r="E145" t="str">
            <v>1 СР</v>
          </cell>
          <cell r="F145" t="str">
            <v>Санкт-Петербург</v>
          </cell>
        </row>
        <row r="146">
          <cell r="A146">
            <v>145</v>
          </cell>
          <cell r="B146">
            <v>10117276418</v>
          </cell>
          <cell r="C146" t="str">
            <v>МИНАШКИНА Тамила</v>
          </cell>
          <cell r="D146">
            <v>39591</v>
          </cell>
          <cell r="E146" t="str">
            <v>КМС</v>
          </cell>
          <cell r="F146" t="str">
            <v>Санкт-Петербург</v>
          </cell>
        </row>
        <row r="147">
          <cell r="A147">
            <v>146</v>
          </cell>
          <cell r="B147">
            <v>10131638983</v>
          </cell>
          <cell r="C147" t="str">
            <v>МАЛЬЦЕВА Любовь</v>
          </cell>
          <cell r="D147">
            <v>39489</v>
          </cell>
          <cell r="E147" t="str">
            <v>КМС</v>
          </cell>
          <cell r="F147" t="str">
            <v>Санкт-Петербург</v>
          </cell>
        </row>
        <row r="148">
          <cell r="A148">
            <v>147</v>
          </cell>
          <cell r="B148">
            <v>10117276418</v>
          </cell>
          <cell r="C148" t="str">
            <v>КОРЧЕБНАЯ Ольга</v>
          </cell>
          <cell r="D148">
            <v>39841</v>
          </cell>
          <cell r="E148" t="str">
            <v>КМС</v>
          </cell>
          <cell r="F148" t="str">
            <v>Санкт-Петербург</v>
          </cell>
        </row>
        <row r="149">
          <cell r="A149">
            <v>169</v>
          </cell>
          <cell r="B149">
            <v>10131461656</v>
          </cell>
          <cell r="C149" t="str">
            <v>КАШТАНОВА Мария</v>
          </cell>
          <cell r="D149">
            <v>39844</v>
          </cell>
          <cell r="E149" t="str">
            <v>КМС</v>
          </cell>
          <cell r="F149" t="str">
            <v>Санкт-Петербург</v>
          </cell>
        </row>
        <row r="150">
          <cell r="A150">
            <v>148</v>
          </cell>
          <cell r="B150">
            <v>10125311654</v>
          </cell>
          <cell r="C150" t="str">
            <v>НОВОЛОДСКИЙ Ростислав</v>
          </cell>
          <cell r="D150" t="str">
            <v>18.05.2008</v>
          </cell>
          <cell r="E150" t="str">
            <v>КМС</v>
          </cell>
          <cell r="F150" t="str">
            <v>Санкт-Петербург</v>
          </cell>
        </row>
        <row r="151">
          <cell r="A151">
            <v>163</v>
          </cell>
          <cell r="B151">
            <v>10131460747</v>
          </cell>
          <cell r="C151" t="str">
            <v>ВАСИЛЬЕВ Олег</v>
          </cell>
          <cell r="D151">
            <v>39558</v>
          </cell>
          <cell r="E151" t="str">
            <v>КМС</v>
          </cell>
          <cell r="F151" t="str">
            <v>Санкт-Петербург</v>
          </cell>
        </row>
        <row r="152">
          <cell r="A152">
            <v>149</v>
          </cell>
          <cell r="B152">
            <v>10137272259</v>
          </cell>
          <cell r="C152" t="str">
            <v>СКОРНЯКОВ Борис</v>
          </cell>
          <cell r="D152" t="str">
            <v>23.05.2009</v>
          </cell>
          <cell r="E152" t="str">
            <v>КМС</v>
          </cell>
          <cell r="F152" t="str">
            <v>Санкт-Петербург</v>
          </cell>
        </row>
        <row r="153">
          <cell r="A153">
            <v>164</v>
          </cell>
          <cell r="B153">
            <v>10138532956</v>
          </cell>
          <cell r="C153" t="str">
            <v>ГУНИН Вячеслав</v>
          </cell>
          <cell r="D153">
            <v>39822</v>
          </cell>
          <cell r="E153" t="str">
            <v>КМС</v>
          </cell>
          <cell r="F153" t="str">
            <v>Санкт-Петербург</v>
          </cell>
        </row>
        <row r="154">
          <cell r="A154">
            <v>150</v>
          </cell>
          <cell r="B154">
            <v>10137306716</v>
          </cell>
          <cell r="C154" t="str">
            <v>КЛИШОВ Николай</v>
          </cell>
          <cell r="D154" t="str">
            <v>22.05.2009</v>
          </cell>
          <cell r="E154" t="str">
            <v>КМС</v>
          </cell>
          <cell r="F154" t="str">
            <v>Санкт-Петербург</v>
          </cell>
        </row>
        <row r="155">
          <cell r="A155">
            <v>165</v>
          </cell>
          <cell r="B155">
            <v>10117968350</v>
          </cell>
          <cell r="C155" t="str">
            <v>КУРЬЯНОВ Никита</v>
          </cell>
          <cell r="D155">
            <v>39698</v>
          </cell>
          <cell r="E155" t="str">
            <v>КМС</v>
          </cell>
          <cell r="F155" t="str">
            <v>Санкт-Петербург</v>
          </cell>
        </row>
        <row r="156">
          <cell r="A156">
            <v>151</v>
          </cell>
          <cell r="B156">
            <v>10132607771</v>
          </cell>
          <cell r="C156" t="str">
            <v>КОНСТАНТИНОВ Феликс</v>
          </cell>
          <cell r="D156" t="str">
            <v>18.03.2010</v>
          </cell>
          <cell r="E156" t="str">
            <v>КМС</v>
          </cell>
          <cell r="F156" t="str">
            <v>Санкт-Петербург</v>
          </cell>
        </row>
        <row r="157">
          <cell r="A157">
            <v>166</v>
          </cell>
          <cell r="B157">
            <v>10116160918</v>
          </cell>
          <cell r="C157" t="str">
            <v>ГАРБУЗ Даниил</v>
          </cell>
          <cell r="D157">
            <v>39643</v>
          </cell>
          <cell r="E157" t="str">
            <v>КМС</v>
          </cell>
          <cell r="F157" t="str">
            <v>Санкт-Петербург</v>
          </cell>
        </row>
        <row r="158">
          <cell r="A158">
            <v>152</v>
          </cell>
          <cell r="B158">
            <v>10142293324</v>
          </cell>
          <cell r="C158" t="str">
            <v>ПЕТУХОВ Максим</v>
          </cell>
          <cell r="D158">
            <v>40387</v>
          </cell>
          <cell r="E158" t="str">
            <v>КМС</v>
          </cell>
          <cell r="F158" t="str">
            <v>Санкт-Петербург</v>
          </cell>
        </row>
        <row r="159">
          <cell r="A159">
            <v>167</v>
          </cell>
          <cell r="B159">
            <v>10141475288</v>
          </cell>
          <cell r="C159" t="str">
            <v>ГРИГОРЬЕВ Артемий</v>
          </cell>
          <cell r="D159">
            <v>39482</v>
          </cell>
          <cell r="E159" t="str">
            <v>КМС</v>
          </cell>
          <cell r="F159" t="str">
            <v>Санкт-Петербург</v>
          </cell>
        </row>
        <row r="160">
          <cell r="A160">
            <v>153</v>
          </cell>
          <cell r="B160">
            <v>10144862915</v>
          </cell>
          <cell r="C160" t="str">
            <v>ЯЦЫНА Артем</v>
          </cell>
          <cell r="D160" t="str">
            <v>09.11.2009</v>
          </cell>
          <cell r="E160" t="str">
            <v>КМС</v>
          </cell>
          <cell r="F160" t="str">
            <v>Санкт-Петербург</v>
          </cell>
        </row>
        <row r="161">
          <cell r="A161">
            <v>168</v>
          </cell>
          <cell r="B161">
            <v>10129113246</v>
          </cell>
          <cell r="C161" t="str">
            <v>МАЛИКОВ Руслан</v>
          </cell>
          <cell r="D161">
            <v>39710</v>
          </cell>
          <cell r="E161" t="str">
            <v>КМС</v>
          </cell>
          <cell r="F161" t="str">
            <v>Санкт-Петербург</v>
          </cell>
        </row>
        <row r="162">
          <cell r="A162">
            <v>154</v>
          </cell>
          <cell r="B162">
            <v>10141468319</v>
          </cell>
          <cell r="C162" t="str">
            <v>КЛЮЕВ Артем</v>
          </cell>
          <cell r="D162" t="str">
            <v>14.04.2009</v>
          </cell>
          <cell r="E162" t="str">
            <v>КМС</v>
          </cell>
          <cell r="F162" t="str">
            <v>Санкт-Петербург</v>
          </cell>
        </row>
        <row r="163">
          <cell r="A163">
            <v>155</v>
          </cell>
          <cell r="B163">
            <v>10148051686</v>
          </cell>
          <cell r="C163" t="str">
            <v>ЗЫРЯНОВ Кирилл</v>
          </cell>
          <cell r="D163">
            <v>40324</v>
          </cell>
          <cell r="E163" t="str">
            <v>КМС</v>
          </cell>
          <cell r="F163" t="str">
            <v>Санкт-Петербург</v>
          </cell>
        </row>
        <row r="164">
          <cell r="A164">
            <v>156</v>
          </cell>
          <cell r="B164">
            <v>10115493638</v>
          </cell>
          <cell r="C164" t="str">
            <v>БЛОХИН Кирилл</v>
          </cell>
          <cell r="D164" t="str">
            <v>09.06.2008</v>
          </cell>
          <cell r="E164" t="str">
            <v>КМС</v>
          </cell>
          <cell r="F164" t="str">
            <v>Санкт-Петербург</v>
          </cell>
        </row>
        <row r="165">
          <cell r="A165">
            <v>157</v>
          </cell>
          <cell r="B165">
            <v>10125311957</v>
          </cell>
          <cell r="C165" t="str">
            <v>ВЕШНЯКОВ Даниил</v>
          </cell>
          <cell r="D165" t="str">
            <v>20.03.2008</v>
          </cell>
          <cell r="E165" t="str">
            <v>КМС</v>
          </cell>
          <cell r="F165" t="str">
            <v>Санкт-Петербург</v>
          </cell>
        </row>
        <row r="166">
          <cell r="A166">
            <v>159</v>
          </cell>
          <cell r="B166">
            <v>10125311856</v>
          </cell>
          <cell r="C166" t="str">
            <v>СВИЛОВСКИЙ Денис</v>
          </cell>
          <cell r="D166" t="str">
            <v>18.03.2008</v>
          </cell>
          <cell r="E166" t="str">
            <v>КМС</v>
          </cell>
          <cell r="F166" t="str">
            <v>Санкт-Петербург</v>
          </cell>
        </row>
        <row r="167">
          <cell r="A167">
            <v>160</v>
          </cell>
          <cell r="B167">
            <v>10137306312</v>
          </cell>
          <cell r="C167" t="str">
            <v>СМИРНОВ Андрей</v>
          </cell>
          <cell r="D167" t="str">
            <v>10.06.2009</v>
          </cell>
          <cell r="E167" t="str">
            <v>КМС</v>
          </cell>
          <cell r="F167" t="str">
            <v>Санкт-Петербург</v>
          </cell>
        </row>
        <row r="168">
          <cell r="A168">
            <v>161</v>
          </cell>
          <cell r="B168">
            <v>10137271653</v>
          </cell>
          <cell r="C168" t="str">
            <v>ЯКОВЛЕВ Матвей</v>
          </cell>
          <cell r="D168" t="str">
            <v>22.01.2008</v>
          </cell>
          <cell r="E168" t="str">
            <v>КМС</v>
          </cell>
          <cell r="F168" t="str">
            <v>Санкт-Петербург</v>
          </cell>
        </row>
        <row r="169">
          <cell r="A169">
            <v>162</v>
          </cell>
          <cell r="B169">
            <v>10137307322</v>
          </cell>
          <cell r="C169" t="str">
            <v>СВИЛОВСКИЙ Данил</v>
          </cell>
          <cell r="D169" t="str">
            <v>18.03.2008</v>
          </cell>
          <cell r="E169" t="str">
            <v>КМС</v>
          </cell>
          <cell r="F169" t="str">
            <v>Санкт-Петербург</v>
          </cell>
        </row>
        <row r="170">
          <cell r="A170">
            <v>170</v>
          </cell>
          <cell r="B170">
            <v>10144160168</v>
          </cell>
          <cell r="C170" t="str">
            <v xml:space="preserve">ДЮКАРЕВА Виктория </v>
          </cell>
          <cell r="D170">
            <v>40135</v>
          </cell>
          <cell r="E170" t="str">
            <v>КМС</v>
          </cell>
          <cell r="F170" t="str">
            <v>Саратовская область</v>
          </cell>
        </row>
        <row r="171">
          <cell r="A171">
            <v>171</v>
          </cell>
          <cell r="B171">
            <v>10133604447</v>
          </cell>
          <cell r="C171" t="str">
            <v xml:space="preserve">ПРОКОФЬЕВ Даниэль </v>
          </cell>
          <cell r="D171">
            <v>40084</v>
          </cell>
          <cell r="E171" t="str">
            <v>2 СР</v>
          </cell>
          <cell r="F171" t="str">
            <v>Саратовская область</v>
          </cell>
        </row>
        <row r="172">
          <cell r="A172">
            <v>172</v>
          </cell>
          <cell r="B172">
            <v>10138014109</v>
          </cell>
          <cell r="C172" t="str">
            <v xml:space="preserve">ЗОЛОТЕНКО Ярослав </v>
          </cell>
          <cell r="D172">
            <v>40073</v>
          </cell>
          <cell r="E172" t="str">
            <v>2 СР</v>
          </cell>
          <cell r="F172" t="str">
            <v>Саратовская область</v>
          </cell>
        </row>
        <row r="173">
          <cell r="A173">
            <v>173</v>
          </cell>
          <cell r="B173">
            <v>10133681643</v>
          </cell>
          <cell r="C173" t="str">
            <v xml:space="preserve">КИРЖАНОВ Максим </v>
          </cell>
          <cell r="D173">
            <v>39932</v>
          </cell>
          <cell r="E173" t="str">
            <v>1 СР</v>
          </cell>
          <cell r="F173" t="str">
            <v>Саратовская область</v>
          </cell>
        </row>
        <row r="174">
          <cell r="A174">
            <v>174</v>
          </cell>
          <cell r="B174">
            <v>10113967901</v>
          </cell>
          <cell r="C174" t="str">
            <v>МЕЗИНА Ксения</v>
          </cell>
          <cell r="D174">
            <v>39602</v>
          </cell>
          <cell r="E174" t="str">
            <v>1 СР</v>
          </cell>
          <cell r="F174" t="str">
            <v>Свердловская область</v>
          </cell>
        </row>
        <row r="175">
          <cell r="A175">
            <v>175</v>
          </cell>
          <cell r="B175">
            <v>10113385102</v>
          </cell>
          <cell r="C175" t="str">
            <v>ЦВЕТЦИХ Кирилл</v>
          </cell>
          <cell r="D175" t="str">
            <v>18.04.2008</v>
          </cell>
          <cell r="E175" t="str">
            <v>1 СР</v>
          </cell>
          <cell r="F175" t="str">
            <v>Свердловская область</v>
          </cell>
        </row>
        <row r="176">
          <cell r="A176">
            <v>176</v>
          </cell>
          <cell r="B176">
            <v>10125790792</v>
          </cell>
          <cell r="C176" t="str">
            <v>ЖАДГЕРОВ Денис</v>
          </cell>
          <cell r="D176" t="str">
            <v>11.09.2009</v>
          </cell>
          <cell r="E176" t="str">
            <v>2 СР</v>
          </cell>
          <cell r="F176" t="str">
            <v>Свердловская область</v>
          </cell>
        </row>
        <row r="177">
          <cell r="A177">
            <v>177</v>
          </cell>
          <cell r="B177">
            <v>10124492814</v>
          </cell>
          <cell r="C177" t="str">
            <v>БУСЛАЕВ Андрей</v>
          </cell>
          <cell r="D177" t="str">
            <v>08.01.2009</v>
          </cell>
          <cell r="E177" t="str">
            <v>2 СР</v>
          </cell>
          <cell r="F177" t="str">
            <v>Свердловская область</v>
          </cell>
        </row>
        <row r="178">
          <cell r="A178">
            <v>178</v>
          </cell>
          <cell r="B178">
            <v>10124554549</v>
          </cell>
          <cell r="C178" t="str">
            <v>АБРАМОВ Сергей</v>
          </cell>
          <cell r="D178" t="str">
            <v>21.08.2008</v>
          </cell>
          <cell r="E178" t="str">
            <v>1 СР</v>
          </cell>
          <cell r="F178" t="str">
            <v>Свердловская область</v>
          </cell>
        </row>
        <row r="179">
          <cell r="A179">
            <v>179</v>
          </cell>
          <cell r="B179">
            <v>10124554347</v>
          </cell>
          <cell r="C179" t="str">
            <v>ИСКАНДАРОВ Данил</v>
          </cell>
          <cell r="D179">
            <v>39643</v>
          </cell>
          <cell r="E179" t="str">
            <v>2 СР</v>
          </cell>
          <cell r="F179" t="str">
            <v>Свердловская область</v>
          </cell>
        </row>
        <row r="180">
          <cell r="A180">
            <v>180</v>
          </cell>
          <cell r="B180">
            <v>10116980869</v>
          </cell>
          <cell r="C180" t="str">
            <v>ЗАГУДАЕВ Матвей</v>
          </cell>
          <cell r="D180" t="str">
            <v>02.10.2008</v>
          </cell>
          <cell r="E180" t="str">
            <v>1 СР</v>
          </cell>
          <cell r="F180" t="str">
            <v>Свердловская область</v>
          </cell>
        </row>
        <row r="181">
          <cell r="A181">
            <v>181</v>
          </cell>
          <cell r="B181">
            <v>10124492410</v>
          </cell>
          <cell r="C181" t="str">
            <v>КУДРИНСКИХ Дмитрий</v>
          </cell>
          <cell r="D181" t="str">
            <v>14.07.2008</v>
          </cell>
          <cell r="E181" t="str">
            <v>КМС</v>
          </cell>
          <cell r="F181" t="str">
            <v>Свердловская область</v>
          </cell>
        </row>
        <row r="182">
          <cell r="A182">
            <v>182</v>
          </cell>
          <cell r="B182">
            <v>10139998767</v>
          </cell>
          <cell r="C182" t="str">
            <v>ЧЕРКАСОВА Серафима</v>
          </cell>
          <cell r="D182" t="str">
            <v>03.02.2009</v>
          </cell>
          <cell r="E182" t="str">
            <v>КМС</v>
          </cell>
          <cell r="F182" t="str">
            <v>Тверская область</v>
          </cell>
        </row>
        <row r="183">
          <cell r="A183">
            <v>183</v>
          </cell>
          <cell r="B183">
            <v>10137550125</v>
          </cell>
          <cell r="C183" t="str">
            <v>ШИПИЛОВА Дарья</v>
          </cell>
          <cell r="D183" t="str">
            <v>23.02.2008</v>
          </cell>
          <cell r="E183" t="str">
            <v>КМС</v>
          </cell>
          <cell r="F183" t="str">
            <v>Тверская область</v>
          </cell>
        </row>
        <row r="184">
          <cell r="A184">
            <v>184</v>
          </cell>
          <cell r="B184">
            <v>10140726570</v>
          </cell>
          <cell r="C184" t="str">
            <v>САЗОНОВ Ярослав</v>
          </cell>
          <cell r="D184" t="str">
            <v>16.01.2008</v>
          </cell>
          <cell r="E184" t="str">
            <v>2 СР</v>
          </cell>
          <cell r="F184" t="str">
            <v>Тверская область</v>
          </cell>
        </row>
        <row r="185">
          <cell r="A185">
            <v>185</v>
          </cell>
          <cell r="B185">
            <v>10142217744</v>
          </cell>
          <cell r="C185" t="str">
            <v>БОЙКОВ Даниил</v>
          </cell>
          <cell r="D185" t="str">
            <v>05.03.2009</v>
          </cell>
          <cell r="E185" t="str">
            <v>2 СР</v>
          </cell>
          <cell r="F185" t="str">
            <v>Тверская область</v>
          </cell>
        </row>
        <row r="186">
          <cell r="A186">
            <v>186</v>
          </cell>
          <cell r="B186">
            <v>10141778517</v>
          </cell>
          <cell r="C186" t="str">
            <v>ГОЛЫБИНА Ирина</v>
          </cell>
          <cell r="D186">
            <v>40065</v>
          </cell>
          <cell r="E186" t="str">
            <v>КМС</v>
          </cell>
          <cell r="F186" t="str">
            <v>Тюменская область</v>
          </cell>
        </row>
        <row r="187">
          <cell r="A187">
            <v>187</v>
          </cell>
          <cell r="B187">
            <v>10142058807</v>
          </cell>
          <cell r="C187" t="str">
            <v>ПОЛЯКОВА Ульяна</v>
          </cell>
          <cell r="D187">
            <v>40353</v>
          </cell>
          <cell r="E187" t="str">
            <v>КМС</v>
          </cell>
          <cell r="F187" t="str">
            <v>Тюменская область</v>
          </cell>
        </row>
        <row r="188">
          <cell r="A188">
            <v>188</v>
          </cell>
          <cell r="B188">
            <v>10120791959</v>
          </cell>
          <cell r="C188" t="str">
            <v>КАЙГОРОДЦЕВ Марк</v>
          </cell>
          <cell r="D188">
            <v>39562</v>
          </cell>
          <cell r="E188" t="str">
            <v>2 СР</v>
          </cell>
          <cell r="F188" t="str">
            <v>Тюменская область</v>
          </cell>
        </row>
        <row r="189">
          <cell r="A189">
            <v>189</v>
          </cell>
          <cell r="B189">
            <v>10117698063</v>
          </cell>
          <cell r="C189" t="str">
            <v>УТЮГОВ Владислав</v>
          </cell>
          <cell r="D189">
            <v>39765</v>
          </cell>
          <cell r="E189" t="str">
            <v>1 СР</v>
          </cell>
          <cell r="F189" t="str">
            <v>Тюменская область</v>
          </cell>
        </row>
        <row r="190">
          <cell r="A190">
            <v>190</v>
          </cell>
          <cell r="B190">
            <v>10144951629</v>
          </cell>
          <cell r="C190" t="str">
            <v>ДЕМЕНОК Владислав</v>
          </cell>
          <cell r="D190">
            <v>39884</v>
          </cell>
          <cell r="E190" t="str">
            <v>КМС</v>
          </cell>
          <cell r="F190" t="str">
            <v>Тюменская область</v>
          </cell>
        </row>
        <row r="191">
          <cell r="A191">
            <v>191</v>
          </cell>
          <cell r="B191">
            <v>10131169949</v>
          </cell>
          <cell r="C191" t="str">
            <v>ПАСИЧНИК Андрей</v>
          </cell>
          <cell r="D191">
            <v>39983</v>
          </cell>
          <cell r="E191" t="str">
            <v>2 СР</v>
          </cell>
          <cell r="F191" t="str">
            <v>Тюменская область</v>
          </cell>
        </row>
        <row r="192">
          <cell r="A192">
            <v>192</v>
          </cell>
          <cell r="B192">
            <v>10113341652</v>
          </cell>
          <cell r="C192" t="str">
            <v>МИХАЙЛОВ Даниил</v>
          </cell>
          <cell r="D192">
            <v>39801</v>
          </cell>
          <cell r="E192" t="str">
            <v>КМС</v>
          </cell>
          <cell r="F192" t="str">
            <v>Тюменская область</v>
          </cell>
        </row>
        <row r="193">
          <cell r="A193">
            <v>193</v>
          </cell>
          <cell r="B193">
            <v>10127851034</v>
          </cell>
          <cell r="C193" t="str">
            <v>НОВАКОВА Анна</v>
          </cell>
          <cell r="D193">
            <v>40036</v>
          </cell>
          <cell r="E193" t="str">
            <v>1 СР</v>
          </cell>
          <cell r="F193" t="str">
            <v>Удмуртская Республика</v>
          </cell>
        </row>
        <row r="194">
          <cell r="A194">
            <v>194</v>
          </cell>
          <cell r="B194">
            <v>10125249313</v>
          </cell>
          <cell r="C194" t="str">
            <v>БОНДАРЕВА Екатерина</v>
          </cell>
          <cell r="D194" t="str">
            <v>18.06.2009</v>
          </cell>
          <cell r="E194" t="str">
            <v>КМС</v>
          </cell>
          <cell r="F194" t="str">
            <v>Удмуртская Республика</v>
          </cell>
        </row>
        <row r="195">
          <cell r="A195">
            <v>195</v>
          </cell>
          <cell r="B195">
            <v>10144140667</v>
          </cell>
          <cell r="C195" t="str">
            <v>ПОЛУДЕНКО Арсений</v>
          </cell>
          <cell r="D195">
            <v>39960</v>
          </cell>
          <cell r="E195" t="str">
            <v>1 СР</v>
          </cell>
          <cell r="F195" t="str">
            <v>Удмуртская Республика</v>
          </cell>
        </row>
        <row r="196">
          <cell r="A196">
            <v>196</v>
          </cell>
          <cell r="B196">
            <v>10146011151</v>
          </cell>
          <cell r="C196" t="str">
            <v>ГАРАЧЕВ Павел</v>
          </cell>
          <cell r="D196">
            <v>39679</v>
          </cell>
          <cell r="E196" t="str">
            <v>2 СР</v>
          </cell>
          <cell r="F196" t="str">
            <v>Удмуртская Республика</v>
          </cell>
        </row>
        <row r="197">
          <cell r="A197">
            <v>197</v>
          </cell>
          <cell r="B197">
            <v>10130305740</v>
          </cell>
          <cell r="C197" t="str">
            <v>БАРДАКОВ Тимофей</v>
          </cell>
          <cell r="D197" t="str">
            <v>30.11.2009</v>
          </cell>
          <cell r="E197" t="str">
            <v>2 СР</v>
          </cell>
          <cell r="F197" t="str">
            <v>Удмуртская Республика</v>
          </cell>
        </row>
        <row r="198">
          <cell r="A198">
            <v>198</v>
          </cell>
          <cell r="B198">
            <v>10119381520</v>
          </cell>
          <cell r="C198" t="str">
            <v>ДЕМЕНТЬЕВ Сергей</v>
          </cell>
          <cell r="D198">
            <v>39799</v>
          </cell>
          <cell r="E198" t="str">
            <v>2 СР</v>
          </cell>
          <cell r="F198" t="str">
            <v>Удмуртская Республика</v>
          </cell>
        </row>
        <row r="199">
          <cell r="A199">
            <v>199</v>
          </cell>
          <cell r="B199">
            <v>10115495456</v>
          </cell>
          <cell r="C199" t="str">
            <v>ТУГБАЕВ Максим</v>
          </cell>
          <cell r="D199">
            <v>39555</v>
          </cell>
          <cell r="E199" t="str">
            <v>1 СР</v>
          </cell>
          <cell r="F199" t="str">
            <v>Удмуртская Республика</v>
          </cell>
        </row>
        <row r="200">
          <cell r="A200">
            <v>200</v>
          </cell>
          <cell r="B200">
            <v>10119333727</v>
          </cell>
          <cell r="C200" t="str">
            <v>МАЛЬКОВ Максим</v>
          </cell>
          <cell r="D200">
            <v>39479</v>
          </cell>
          <cell r="E200" t="str">
            <v>1 СР</v>
          </cell>
          <cell r="F200" t="str">
            <v>Удмуртская Республика</v>
          </cell>
        </row>
        <row r="201">
          <cell r="A201">
            <v>211</v>
          </cell>
          <cell r="B201">
            <v>10153742859</v>
          </cell>
          <cell r="C201" t="str">
            <v>ШАКУРОВ Марсель</v>
          </cell>
          <cell r="D201">
            <v>39880</v>
          </cell>
          <cell r="E201" t="str">
            <v>2 СР</v>
          </cell>
          <cell r="F201" t="str">
            <v>Ульянвовская область</v>
          </cell>
        </row>
        <row r="202">
          <cell r="A202">
            <v>212</v>
          </cell>
          <cell r="B202">
            <v>10118633610</v>
          </cell>
          <cell r="C202" t="str">
            <v>КИРЕЕВ Степан</v>
          </cell>
          <cell r="D202">
            <v>40101</v>
          </cell>
          <cell r="E202" t="str">
            <v>2 СР</v>
          </cell>
          <cell r="F202" t="str">
            <v>Ульянвовская область</v>
          </cell>
        </row>
        <row r="203">
          <cell r="A203">
            <v>201</v>
          </cell>
          <cell r="B203">
            <v>10143392151</v>
          </cell>
          <cell r="C203" t="str">
            <v>ГРИГОРЧУК Анна</v>
          </cell>
          <cell r="D203">
            <v>39769</v>
          </cell>
          <cell r="E203" t="str">
            <v>КМС</v>
          </cell>
          <cell r="F203" t="str">
            <v>Хабаровский край</v>
          </cell>
        </row>
        <row r="204">
          <cell r="A204">
            <v>202</v>
          </cell>
          <cell r="B204">
            <v>10143371034</v>
          </cell>
          <cell r="C204" t="str">
            <v>ГРИГОРЧУК Софья</v>
          </cell>
          <cell r="D204">
            <v>39769</v>
          </cell>
          <cell r="E204" t="str">
            <v>КМС</v>
          </cell>
          <cell r="F204" t="str">
            <v>Хабаровский край</v>
          </cell>
        </row>
        <row r="205">
          <cell r="A205">
            <v>203</v>
          </cell>
          <cell r="B205">
            <v>10152181664</v>
          </cell>
          <cell r="C205" t="str">
            <v xml:space="preserve">СЕЛИЩЕВА Евфросиния </v>
          </cell>
          <cell r="D205">
            <v>39971</v>
          </cell>
          <cell r="E205" t="str">
            <v>2 СР</v>
          </cell>
          <cell r="F205" t="str">
            <v>Хабаровский край</v>
          </cell>
        </row>
        <row r="206">
          <cell r="A206">
            <v>204</v>
          </cell>
          <cell r="B206">
            <v>10154545737</v>
          </cell>
          <cell r="C206" t="str">
            <v>СКРЫЛЬНИКОВ Виктор</v>
          </cell>
          <cell r="D206">
            <v>39919</v>
          </cell>
          <cell r="E206" t="str">
            <v>2 СР</v>
          </cell>
          <cell r="F206" t="str">
            <v>Хабаровский край</v>
          </cell>
        </row>
        <row r="208">
          <cell r="A208" t="str">
            <v>вк</v>
          </cell>
          <cell r="C208" t="str">
            <v>РЫБИНА Светлана</v>
          </cell>
          <cell r="F208" t="str">
            <v>Москва</v>
          </cell>
        </row>
        <row r="209">
          <cell r="A209" t="str">
            <v>вк</v>
          </cell>
          <cell r="C209" t="str">
            <v>ТОЛСТИКОВА Екатерина</v>
          </cell>
          <cell r="F209" t="str">
            <v>Москва</v>
          </cell>
        </row>
        <row r="213">
          <cell r="F213" t="str">
            <v>21 субьект РФ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0A8F9-58EE-4ED7-A75A-CB145C4749AA}">
  <sheetPr>
    <pageSetUpPr fitToPage="1"/>
  </sheetPr>
  <dimension ref="A1:L164"/>
  <sheetViews>
    <sheetView tabSelected="1" view="pageBreakPreview" topLeftCell="A121" zoomScaleNormal="100" zoomScaleSheetLayoutView="100" workbookViewId="0">
      <selection activeCell="G122" sqref="G122"/>
    </sheetView>
  </sheetViews>
  <sheetFormatPr defaultColWidth="9.1796875" defaultRowHeight="13" x14ac:dyDescent="0.25"/>
  <cols>
    <col min="1" max="1" width="5.453125" style="4" customWidth="1"/>
    <col min="2" max="2" width="7" style="78" customWidth="1"/>
    <col min="3" max="3" width="12.54296875" style="78" customWidth="1"/>
    <col min="4" max="4" width="21.54296875" style="4" customWidth="1"/>
    <col min="5" max="5" width="11.54296875" style="5" customWidth="1"/>
    <col min="6" max="6" width="7.54296875" style="4" customWidth="1"/>
    <col min="7" max="7" width="21.54296875" style="4" customWidth="1"/>
    <col min="8" max="8" width="12.453125" style="79" customWidth="1"/>
    <col min="9" max="9" width="12.1796875" style="7" customWidth="1"/>
    <col min="10" max="10" width="10.81640625" style="8" customWidth="1"/>
    <col min="11" max="11" width="13.54296875" style="4" customWidth="1"/>
    <col min="12" max="12" width="18.54296875" style="4" customWidth="1"/>
    <col min="13" max="256" width="9.1796875" style="4"/>
    <col min="257" max="257" width="5.453125" style="4" customWidth="1"/>
    <col min="258" max="258" width="7" style="4" customWidth="1"/>
    <col min="259" max="259" width="12.54296875" style="4" customWidth="1"/>
    <col min="260" max="260" width="21.54296875" style="4" customWidth="1"/>
    <col min="261" max="261" width="11.54296875" style="4" customWidth="1"/>
    <col min="262" max="262" width="7.54296875" style="4" customWidth="1"/>
    <col min="263" max="263" width="21.54296875" style="4" customWidth="1"/>
    <col min="264" max="264" width="12.453125" style="4" customWidth="1"/>
    <col min="265" max="265" width="12.1796875" style="4" customWidth="1"/>
    <col min="266" max="266" width="10.81640625" style="4" customWidth="1"/>
    <col min="267" max="267" width="13.54296875" style="4" customWidth="1"/>
    <col min="268" max="268" width="18.54296875" style="4" customWidth="1"/>
    <col min="269" max="512" width="9.1796875" style="4"/>
    <col min="513" max="513" width="5.453125" style="4" customWidth="1"/>
    <col min="514" max="514" width="7" style="4" customWidth="1"/>
    <col min="515" max="515" width="12.54296875" style="4" customWidth="1"/>
    <col min="516" max="516" width="21.54296875" style="4" customWidth="1"/>
    <col min="517" max="517" width="11.54296875" style="4" customWidth="1"/>
    <col min="518" max="518" width="7.54296875" style="4" customWidth="1"/>
    <col min="519" max="519" width="21.54296875" style="4" customWidth="1"/>
    <col min="520" max="520" width="12.453125" style="4" customWidth="1"/>
    <col min="521" max="521" width="12.1796875" style="4" customWidth="1"/>
    <col min="522" max="522" width="10.81640625" style="4" customWidth="1"/>
    <col min="523" max="523" width="13.54296875" style="4" customWidth="1"/>
    <col min="524" max="524" width="18.54296875" style="4" customWidth="1"/>
    <col min="525" max="768" width="9.1796875" style="4"/>
    <col min="769" max="769" width="5.453125" style="4" customWidth="1"/>
    <col min="770" max="770" width="7" style="4" customWidth="1"/>
    <col min="771" max="771" width="12.54296875" style="4" customWidth="1"/>
    <col min="772" max="772" width="21.54296875" style="4" customWidth="1"/>
    <col min="773" max="773" width="11.54296875" style="4" customWidth="1"/>
    <col min="774" max="774" width="7.54296875" style="4" customWidth="1"/>
    <col min="775" max="775" width="21.54296875" style="4" customWidth="1"/>
    <col min="776" max="776" width="12.453125" style="4" customWidth="1"/>
    <col min="777" max="777" width="12.1796875" style="4" customWidth="1"/>
    <col min="778" max="778" width="10.81640625" style="4" customWidth="1"/>
    <col min="779" max="779" width="13.54296875" style="4" customWidth="1"/>
    <col min="780" max="780" width="18.54296875" style="4" customWidth="1"/>
    <col min="781" max="1024" width="9.1796875" style="4"/>
    <col min="1025" max="1025" width="5.453125" style="4" customWidth="1"/>
    <col min="1026" max="1026" width="7" style="4" customWidth="1"/>
    <col min="1027" max="1027" width="12.54296875" style="4" customWidth="1"/>
    <col min="1028" max="1028" width="21.54296875" style="4" customWidth="1"/>
    <col min="1029" max="1029" width="11.54296875" style="4" customWidth="1"/>
    <col min="1030" max="1030" width="7.54296875" style="4" customWidth="1"/>
    <col min="1031" max="1031" width="21.54296875" style="4" customWidth="1"/>
    <col min="1032" max="1032" width="12.453125" style="4" customWidth="1"/>
    <col min="1033" max="1033" width="12.1796875" style="4" customWidth="1"/>
    <col min="1034" max="1034" width="10.81640625" style="4" customWidth="1"/>
    <col min="1035" max="1035" width="13.54296875" style="4" customWidth="1"/>
    <col min="1036" max="1036" width="18.54296875" style="4" customWidth="1"/>
    <col min="1037" max="1280" width="9.1796875" style="4"/>
    <col min="1281" max="1281" width="5.453125" style="4" customWidth="1"/>
    <col min="1282" max="1282" width="7" style="4" customWidth="1"/>
    <col min="1283" max="1283" width="12.54296875" style="4" customWidth="1"/>
    <col min="1284" max="1284" width="21.54296875" style="4" customWidth="1"/>
    <col min="1285" max="1285" width="11.54296875" style="4" customWidth="1"/>
    <col min="1286" max="1286" width="7.54296875" style="4" customWidth="1"/>
    <col min="1287" max="1287" width="21.54296875" style="4" customWidth="1"/>
    <col min="1288" max="1288" width="12.453125" style="4" customWidth="1"/>
    <col min="1289" max="1289" width="12.1796875" style="4" customWidth="1"/>
    <col min="1290" max="1290" width="10.81640625" style="4" customWidth="1"/>
    <col min="1291" max="1291" width="13.54296875" style="4" customWidth="1"/>
    <col min="1292" max="1292" width="18.54296875" style="4" customWidth="1"/>
    <col min="1293" max="1536" width="9.1796875" style="4"/>
    <col min="1537" max="1537" width="5.453125" style="4" customWidth="1"/>
    <col min="1538" max="1538" width="7" style="4" customWidth="1"/>
    <col min="1539" max="1539" width="12.54296875" style="4" customWidth="1"/>
    <col min="1540" max="1540" width="21.54296875" style="4" customWidth="1"/>
    <col min="1541" max="1541" width="11.54296875" style="4" customWidth="1"/>
    <col min="1542" max="1542" width="7.54296875" style="4" customWidth="1"/>
    <col min="1543" max="1543" width="21.54296875" style="4" customWidth="1"/>
    <col min="1544" max="1544" width="12.453125" style="4" customWidth="1"/>
    <col min="1545" max="1545" width="12.1796875" style="4" customWidth="1"/>
    <col min="1546" max="1546" width="10.81640625" style="4" customWidth="1"/>
    <col min="1547" max="1547" width="13.54296875" style="4" customWidth="1"/>
    <col min="1548" max="1548" width="18.54296875" style="4" customWidth="1"/>
    <col min="1549" max="1792" width="9.1796875" style="4"/>
    <col min="1793" max="1793" width="5.453125" style="4" customWidth="1"/>
    <col min="1794" max="1794" width="7" style="4" customWidth="1"/>
    <col min="1795" max="1795" width="12.54296875" style="4" customWidth="1"/>
    <col min="1796" max="1796" width="21.54296875" style="4" customWidth="1"/>
    <col min="1797" max="1797" width="11.54296875" style="4" customWidth="1"/>
    <col min="1798" max="1798" width="7.54296875" style="4" customWidth="1"/>
    <col min="1799" max="1799" width="21.54296875" style="4" customWidth="1"/>
    <col min="1800" max="1800" width="12.453125" style="4" customWidth="1"/>
    <col min="1801" max="1801" width="12.1796875" style="4" customWidth="1"/>
    <col min="1802" max="1802" width="10.81640625" style="4" customWidth="1"/>
    <col min="1803" max="1803" width="13.54296875" style="4" customWidth="1"/>
    <col min="1804" max="1804" width="18.54296875" style="4" customWidth="1"/>
    <col min="1805" max="2048" width="9.1796875" style="4"/>
    <col min="2049" max="2049" width="5.453125" style="4" customWidth="1"/>
    <col min="2050" max="2050" width="7" style="4" customWidth="1"/>
    <col min="2051" max="2051" width="12.54296875" style="4" customWidth="1"/>
    <col min="2052" max="2052" width="21.54296875" style="4" customWidth="1"/>
    <col min="2053" max="2053" width="11.54296875" style="4" customWidth="1"/>
    <col min="2054" max="2054" width="7.54296875" style="4" customWidth="1"/>
    <col min="2055" max="2055" width="21.54296875" style="4" customWidth="1"/>
    <col min="2056" max="2056" width="12.453125" style="4" customWidth="1"/>
    <col min="2057" max="2057" width="12.1796875" style="4" customWidth="1"/>
    <col min="2058" max="2058" width="10.81640625" style="4" customWidth="1"/>
    <col min="2059" max="2059" width="13.54296875" style="4" customWidth="1"/>
    <col min="2060" max="2060" width="18.54296875" style="4" customWidth="1"/>
    <col min="2061" max="2304" width="9.1796875" style="4"/>
    <col min="2305" max="2305" width="5.453125" style="4" customWidth="1"/>
    <col min="2306" max="2306" width="7" style="4" customWidth="1"/>
    <col min="2307" max="2307" width="12.54296875" style="4" customWidth="1"/>
    <col min="2308" max="2308" width="21.54296875" style="4" customWidth="1"/>
    <col min="2309" max="2309" width="11.54296875" style="4" customWidth="1"/>
    <col min="2310" max="2310" width="7.54296875" style="4" customWidth="1"/>
    <col min="2311" max="2311" width="21.54296875" style="4" customWidth="1"/>
    <col min="2312" max="2312" width="12.453125" style="4" customWidth="1"/>
    <col min="2313" max="2313" width="12.1796875" style="4" customWidth="1"/>
    <col min="2314" max="2314" width="10.81640625" style="4" customWidth="1"/>
    <col min="2315" max="2315" width="13.54296875" style="4" customWidth="1"/>
    <col min="2316" max="2316" width="18.54296875" style="4" customWidth="1"/>
    <col min="2317" max="2560" width="9.1796875" style="4"/>
    <col min="2561" max="2561" width="5.453125" style="4" customWidth="1"/>
    <col min="2562" max="2562" width="7" style="4" customWidth="1"/>
    <col min="2563" max="2563" width="12.54296875" style="4" customWidth="1"/>
    <col min="2564" max="2564" width="21.54296875" style="4" customWidth="1"/>
    <col min="2565" max="2565" width="11.54296875" style="4" customWidth="1"/>
    <col min="2566" max="2566" width="7.54296875" style="4" customWidth="1"/>
    <col min="2567" max="2567" width="21.54296875" style="4" customWidth="1"/>
    <col min="2568" max="2568" width="12.453125" style="4" customWidth="1"/>
    <col min="2569" max="2569" width="12.1796875" style="4" customWidth="1"/>
    <col min="2570" max="2570" width="10.81640625" style="4" customWidth="1"/>
    <col min="2571" max="2571" width="13.54296875" style="4" customWidth="1"/>
    <col min="2572" max="2572" width="18.54296875" style="4" customWidth="1"/>
    <col min="2573" max="2816" width="9.1796875" style="4"/>
    <col min="2817" max="2817" width="5.453125" style="4" customWidth="1"/>
    <col min="2818" max="2818" width="7" style="4" customWidth="1"/>
    <col min="2819" max="2819" width="12.54296875" style="4" customWidth="1"/>
    <col min="2820" max="2820" width="21.54296875" style="4" customWidth="1"/>
    <col min="2821" max="2821" width="11.54296875" style="4" customWidth="1"/>
    <col min="2822" max="2822" width="7.54296875" style="4" customWidth="1"/>
    <col min="2823" max="2823" width="21.54296875" style="4" customWidth="1"/>
    <col min="2824" max="2824" width="12.453125" style="4" customWidth="1"/>
    <col min="2825" max="2825" width="12.1796875" style="4" customWidth="1"/>
    <col min="2826" max="2826" width="10.81640625" style="4" customWidth="1"/>
    <col min="2827" max="2827" width="13.54296875" style="4" customWidth="1"/>
    <col min="2828" max="2828" width="18.54296875" style="4" customWidth="1"/>
    <col min="2829" max="3072" width="9.1796875" style="4"/>
    <col min="3073" max="3073" width="5.453125" style="4" customWidth="1"/>
    <col min="3074" max="3074" width="7" style="4" customWidth="1"/>
    <col min="3075" max="3075" width="12.54296875" style="4" customWidth="1"/>
    <col min="3076" max="3076" width="21.54296875" style="4" customWidth="1"/>
    <col min="3077" max="3077" width="11.54296875" style="4" customWidth="1"/>
    <col min="3078" max="3078" width="7.54296875" style="4" customWidth="1"/>
    <col min="3079" max="3079" width="21.54296875" style="4" customWidth="1"/>
    <col min="3080" max="3080" width="12.453125" style="4" customWidth="1"/>
    <col min="3081" max="3081" width="12.1796875" style="4" customWidth="1"/>
    <col min="3082" max="3082" width="10.81640625" style="4" customWidth="1"/>
    <col min="3083" max="3083" width="13.54296875" style="4" customWidth="1"/>
    <col min="3084" max="3084" width="18.54296875" style="4" customWidth="1"/>
    <col min="3085" max="3328" width="9.1796875" style="4"/>
    <col min="3329" max="3329" width="5.453125" style="4" customWidth="1"/>
    <col min="3330" max="3330" width="7" style="4" customWidth="1"/>
    <col min="3331" max="3331" width="12.54296875" style="4" customWidth="1"/>
    <col min="3332" max="3332" width="21.54296875" style="4" customWidth="1"/>
    <col min="3333" max="3333" width="11.54296875" style="4" customWidth="1"/>
    <col min="3334" max="3334" width="7.54296875" style="4" customWidth="1"/>
    <col min="3335" max="3335" width="21.54296875" style="4" customWidth="1"/>
    <col min="3336" max="3336" width="12.453125" style="4" customWidth="1"/>
    <col min="3337" max="3337" width="12.1796875" style="4" customWidth="1"/>
    <col min="3338" max="3338" width="10.81640625" style="4" customWidth="1"/>
    <col min="3339" max="3339" width="13.54296875" style="4" customWidth="1"/>
    <col min="3340" max="3340" width="18.54296875" style="4" customWidth="1"/>
    <col min="3341" max="3584" width="9.1796875" style="4"/>
    <col min="3585" max="3585" width="5.453125" style="4" customWidth="1"/>
    <col min="3586" max="3586" width="7" style="4" customWidth="1"/>
    <col min="3587" max="3587" width="12.54296875" style="4" customWidth="1"/>
    <col min="3588" max="3588" width="21.54296875" style="4" customWidth="1"/>
    <col min="3589" max="3589" width="11.54296875" style="4" customWidth="1"/>
    <col min="3590" max="3590" width="7.54296875" style="4" customWidth="1"/>
    <col min="3591" max="3591" width="21.54296875" style="4" customWidth="1"/>
    <col min="3592" max="3592" width="12.453125" style="4" customWidth="1"/>
    <col min="3593" max="3593" width="12.1796875" style="4" customWidth="1"/>
    <col min="3594" max="3594" width="10.81640625" style="4" customWidth="1"/>
    <col min="3595" max="3595" width="13.54296875" style="4" customWidth="1"/>
    <col min="3596" max="3596" width="18.54296875" style="4" customWidth="1"/>
    <col min="3597" max="3840" width="9.1796875" style="4"/>
    <col min="3841" max="3841" width="5.453125" style="4" customWidth="1"/>
    <col min="3842" max="3842" width="7" style="4" customWidth="1"/>
    <col min="3843" max="3843" width="12.54296875" style="4" customWidth="1"/>
    <col min="3844" max="3844" width="21.54296875" style="4" customWidth="1"/>
    <col min="3845" max="3845" width="11.54296875" style="4" customWidth="1"/>
    <col min="3846" max="3846" width="7.54296875" style="4" customWidth="1"/>
    <col min="3847" max="3847" width="21.54296875" style="4" customWidth="1"/>
    <col min="3848" max="3848" width="12.453125" style="4" customWidth="1"/>
    <col min="3849" max="3849" width="12.1796875" style="4" customWidth="1"/>
    <col min="3850" max="3850" width="10.81640625" style="4" customWidth="1"/>
    <col min="3851" max="3851" width="13.54296875" style="4" customWidth="1"/>
    <col min="3852" max="3852" width="18.54296875" style="4" customWidth="1"/>
    <col min="3853" max="4096" width="9.1796875" style="4"/>
    <col min="4097" max="4097" width="5.453125" style="4" customWidth="1"/>
    <col min="4098" max="4098" width="7" style="4" customWidth="1"/>
    <col min="4099" max="4099" width="12.54296875" style="4" customWidth="1"/>
    <col min="4100" max="4100" width="21.54296875" style="4" customWidth="1"/>
    <col min="4101" max="4101" width="11.54296875" style="4" customWidth="1"/>
    <col min="4102" max="4102" width="7.54296875" style="4" customWidth="1"/>
    <col min="4103" max="4103" width="21.54296875" style="4" customWidth="1"/>
    <col min="4104" max="4104" width="12.453125" style="4" customWidth="1"/>
    <col min="4105" max="4105" width="12.1796875" style="4" customWidth="1"/>
    <col min="4106" max="4106" width="10.81640625" style="4" customWidth="1"/>
    <col min="4107" max="4107" width="13.54296875" style="4" customWidth="1"/>
    <col min="4108" max="4108" width="18.54296875" style="4" customWidth="1"/>
    <col min="4109" max="4352" width="9.1796875" style="4"/>
    <col min="4353" max="4353" width="5.453125" style="4" customWidth="1"/>
    <col min="4354" max="4354" width="7" style="4" customWidth="1"/>
    <col min="4355" max="4355" width="12.54296875" style="4" customWidth="1"/>
    <col min="4356" max="4356" width="21.54296875" style="4" customWidth="1"/>
    <col min="4357" max="4357" width="11.54296875" style="4" customWidth="1"/>
    <col min="4358" max="4358" width="7.54296875" style="4" customWidth="1"/>
    <col min="4359" max="4359" width="21.54296875" style="4" customWidth="1"/>
    <col min="4360" max="4360" width="12.453125" style="4" customWidth="1"/>
    <col min="4361" max="4361" width="12.1796875" style="4" customWidth="1"/>
    <col min="4362" max="4362" width="10.81640625" style="4" customWidth="1"/>
    <col min="4363" max="4363" width="13.54296875" style="4" customWidth="1"/>
    <col min="4364" max="4364" width="18.54296875" style="4" customWidth="1"/>
    <col min="4365" max="4608" width="9.1796875" style="4"/>
    <col min="4609" max="4609" width="5.453125" style="4" customWidth="1"/>
    <col min="4610" max="4610" width="7" style="4" customWidth="1"/>
    <col min="4611" max="4611" width="12.54296875" style="4" customWidth="1"/>
    <col min="4612" max="4612" width="21.54296875" style="4" customWidth="1"/>
    <col min="4613" max="4613" width="11.54296875" style="4" customWidth="1"/>
    <col min="4614" max="4614" width="7.54296875" style="4" customWidth="1"/>
    <col min="4615" max="4615" width="21.54296875" style="4" customWidth="1"/>
    <col min="4616" max="4616" width="12.453125" style="4" customWidth="1"/>
    <col min="4617" max="4617" width="12.1796875" style="4" customWidth="1"/>
    <col min="4618" max="4618" width="10.81640625" style="4" customWidth="1"/>
    <col min="4619" max="4619" width="13.54296875" style="4" customWidth="1"/>
    <col min="4620" max="4620" width="18.54296875" style="4" customWidth="1"/>
    <col min="4621" max="4864" width="9.1796875" style="4"/>
    <col min="4865" max="4865" width="5.453125" style="4" customWidth="1"/>
    <col min="4866" max="4866" width="7" style="4" customWidth="1"/>
    <col min="4867" max="4867" width="12.54296875" style="4" customWidth="1"/>
    <col min="4868" max="4868" width="21.54296875" style="4" customWidth="1"/>
    <col min="4869" max="4869" width="11.54296875" style="4" customWidth="1"/>
    <col min="4870" max="4870" width="7.54296875" style="4" customWidth="1"/>
    <col min="4871" max="4871" width="21.54296875" style="4" customWidth="1"/>
    <col min="4872" max="4872" width="12.453125" style="4" customWidth="1"/>
    <col min="4873" max="4873" width="12.1796875" style="4" customWidth="1"/>
    <col min="4874" max="4874" width="10.81640625" style="4" customWidth="1"/>
    <col min="4875" max="4875" width="13.54296875" style="4" customWidth="1"/>
    <col min="4876" max="4876" width="18.54296875" style="4" customWidth="1"/>
    <col min="4877" max="5120" width="9.1796875" style="4"/>
    <col min="5121" max="5121" width="5.453125" style="4" customWidth="1"/>
    <col min="5122" max="5122" width="7" style="4" customWidth="1"/>
    <col min="5123" max="5123" width="12.54296875" style="4" customWidth="1"/>
    <col min="5124" max="5124" width="21.54296875" style="4" customWidth="1"/>
    <col min="5125" max="5125" width="11.54296875" style="4" customWidth="1"/>
    <col min="5126" max="5126" width="7.54296875" style="4" customWidth="1"/>
    <col min="5127" max="5127" width="21.54296875" style="4" customWidth="1"/>
    <col min="5128" max="5128" width="12.453125" style="4" customWidth="1"/>
    <col min="5129" max="5129" width="12.1796875" style="4" customWidth="1"/>
    <col min="5130" max="5130" width="10.81640625" style="4" customWidth="1"/>
    <col min="5131" max="5131" width="13.54296875" style="4" customWidth="1"/>
    <col min="5132" max="5132" width="18.54296875" style="4" customWidth="1"/>
    <col min="5133" max="5376" width="9.1796875" style="4"/>
    <col min="5377" max="5377" width="5.453125" style="4" customWidth="1"/>
    <col min="5378" max="5378" width="7" style="4" customWidth="1"/>
    <col min="5379" max="5379" width="12.54296875" style="4" customWidth="1"/>
    <col min="5380" max="5380" width="21.54296875" style="4" customWidth="1"/>
    <col min="5381" max="5381" width="11.54296875" style="4" customWidth="1"/>
    <col min="5382" max="5382" width="7.54296875" style="4" customWidth="1"/>
    <col min="5383" max="5383" width="21.54296875" style="4" customWidth="1"/>
    <col min="5384" max="5384" width="12.453125" style="4" customWidth="1"/>
    <col min="5385" max="5385" width="12.1796875" style="4" customWidth="1"/>
    <col min="5386" max="5386" width="10.81640625" style="4" customWidth="1"/>
    <col min="5387" max="5387" width="13.54296875" style="4" customWidth="1"/>
    <col min="5388" max="5388" width="18.54296875" style="4" customWidth="1"/>
    <col min="5389" max="5632" width="9.1796875" style="4"/>
    <col min="5633" max="5633" width="5.453125" style="4" customWidth="1"/>
    <col min="5634" max="5634" width="7" style="4" customWidth="1"/>
    <col min="5635" max="5635" width="12.54296875" style="4" customWidth="1"/>
    <col min="5636" max="5636" width="21.54296875" style="4" customWidth="1"/>
    <col min="5637" max="5637" width="11.54296875" style="4" customWidth="1"/>
    <col min="5638" max="5638" width="7.54296875" style="4" customWidth="1"/>
    <col min="5639" max="5639" width="21.54296875" style="4" customWidth="1"/>
    <col min="5640" max="5640" width="12.453125" style="4" customWidth="1"/>
    <col min="5641" max="5641" width="12.1796875" style="4" customWidth="1"/>
    <col min="5642" max="5642" width="10.81640625" style="4" customWidth="1"/>
    <col min="5643" max="5643" width="13.54296875" style="4" customWidth="1"/>
    <col min="5644" max="5644" width="18.54296875" style="4" customWidth="1"/>
    <col min="5645" max="5888" width="9.1796875" style="4"/>
    <col min="5889" max="5889" width="5.453125" style="4" customWidth="1"/>
    <col min="5890" max="5890" width="7" style="4" customWidth="1"/>
    <col min="5891" max="5891" width="12.54296875" style="4" customWidth="1"/>
    <col min="5892" max="5892" width="21.54296875" style="4" customWidth="1"/>
    <col min="5893" max="5893" width="11.54296875" style="4" customWidth="1"/>
    <col min="5894" max="5894" width="7.54296875" style="4" customWidth="1"/>
    <col min="5895" max="5895" width="21.54296875" style="4" customWidth="1"/>
    <col min="5896" max="5896" width="12.453125" style="4" customWidth="1"/>
    <col min="5897" max="5897" width="12.1796875" style="4" customWidth="1"/>
    <col min="5898" max="5898" width="10.81640625" style="4" customWidth="1"/>
    <col min="5899" max="5899" width="13.54296875" style="4" customWidth="1"/>
    <col min="5900" max="5900" width="18.54296875" style="4" customWidth="1"/>
    <col min="5901" max="6144" width="9.1796875" style="4"/>
    <col min="6145" max="6145" width="5.453125" style="4" customWidth="1"/>
    <col min="6146" max="6146" width="7" style="4" customWidth="1"/>
    <col min="6147" max="6147" width="12.54296875" style="4" customWidth="1"/>
    <col min="6148" max="6148" width="21.54296875" style="4" customWidth="1"/>
    <col min="6149" max="6149" width="11.54296875" style="4" customWidth="1"/>
    <col min="6150" max="6150" width="7.54296875" style="4" customWidth="1"/>
    <col min="6151" max="6151" width="21.54296875" style="4" customWidth="1"/>
    <col min="6152" max="6152" width="12.453125" style="4" customWidth="1"/>
    <col min="6153" max="6153" width="12.1796875" style="4" customWidth="1"/>
    <col min="6154" max="6154" width="10.81640625" style="4" customWidth="1"/>
    <col min="6155" max="6155" width="13.54296875" style="4" customWidth="1"/>
    <col min="6156" max="6156" width="18.54296875" style="4" customWidth="1"/>
    <col min="6157" max="6400" width="9.1796875" style="4"/>
    <col min="6401" max="6401" width="5.453125" style="4" customWidth="1"/>
    <col min="6402" max="6402" width="7" style="4" customWidth="1"/>
    <col min="6403" max="6403" width="12.54296875" style="4" customWidth="1"/>
    <col min="6404" max="6404" width="21.54296875" style="4" customWidth="1"/>
    <col min="6405" max="6405" width="11.54296875" style="4" customWidth="1"/>
    <col min="6406" max="6406" width="7.54296875" style="4" customWidth="1"/>
    <col min="6407" max="6407" width="21.54296875" style="4" customWidth="1"/>
    <col min="6408" max="6408" width="12.453125" style="4" customWidth="1"/>
    <col min="6409" max="6409" width="12.1796875" style="4" customWidth="1"/>
    <col min="6410" max="6410" width="10.81640625" style="4" customWidth="1"/>
    <col min="6411" max="6411" width="13.54296875" style="4" customWidth="1"/>
    <col min="6412" max="6412" width="18.54296875" style="4" customWidth="1"/>
    <col min="6413" max="6656" width="9.1796875" style="4"/>
    <col min="6657" max="6657" width="5.453125" style="4" customWidth="1"/>
    <col min="6658" max="6658" width="7" style="4" customWidth="1"/>
    <col min="6659" max="6659" width="12.54296875" style="4" customWidth="1"/>
    <col min="6660" max="6660" width="21.54296875" style="4" customWidth="1"/>
    <col min="6661" max="6661" width="11.54296875" style="4" customWidth="1"/>
    <col min="6662" max="6662" width="7.54296875" style="4" customWidth="1"/>
    <col min="6663" max="6663" width="21.54296875" style="4" customWidth="1"/>
    <col min="6664" max="6664" width="12.453125" style="4" customWidth="1"/>
    <col min="6665" max="6665" width="12.1796875" style="4" customWidth="1"/>
    <col min="6666" max="6666" width="10.81640625" style="4" customWidth="1"/>
    <col min="6667" max="6667" width="13.54296875" style="4" customWidth="1"/>
    <col min="6668" max="6668" width="18.54296875" style="4" customWidth="1"/>
    <col min="6669" max="6912" width="9.1796875" style="4"/>
    <col min="6913" max="6913" width="5.453125" style="4" customWidth="1"/>
    <col min="6914" max="6914" width="7" style="4" customWidth="1"/>
    <col min="6915" max="6915" width="12.54296875" style="4" customWidth="1"/>
    <col min="6916" max="6916" width="21.54296875" style="4" customWidth="1"/>
    <col min="6917" max="6917" width="11.54296875" style="4" customWidth="1"/>
    <col min="6918" max="6918" width="7.54296875" style="4" customWidth="1"/>
    <col min="6919" max="6919" width="21.54296875" style="4" customWidth="1"/>
    <col min="6920" max="6920" width="12.453125" style="4" customWidth="1"/>
    <col min="6921" max="6921" width="12.1796875" style="4" customWidth="1"/>
    <col min="6922" max="6922" width="10.81640625" style="4" customWidth="1"/>
    <col min="6923" max="6923" width="13.54296875" style="4" customWidth="1"/>
    <col min="6924" max="6924" width="18.54296875" style="4" customWidth="1"/>
    <col min="6925" max="7168" width="9.1796875" style="4"/>
    <col min="7169" max="7169" width="5.453125" style="4" customWidth="1"/>
    <col min="7170" max="7170" width="7" style="4" customWidth="1"/>
    <col min="7171" max="7171" width="12.54296875" style="4" customWidth="1"/>
    <col min="7172" max="7172" width="21.54296875" style="4" customWidth="1"/>
    <col min="7173" max="7173" width="11.54296875" style="4" customWidth="1"/>
    <col min="7174" max="7174" width="7.54296875" style="4" customWidth="1"/>
    <col min="7175" max="7175" width="21.54296875" style="4" customWidth="1"/>
    <col min="7176" max="7176" width="12.453125" style="4" customWidth="1"/>
    <col min="7177" max="7177" width="12.1796875" style="4" customWidth="1"/>
    <col min="7178" max="7178" width="10.81640625" style="4" customWidth="1"/>
    <col min="7179" max="7179" width="13.54296875" style="4" customWidth="1"/>
    <col min="7180" max="7180" width="18.54296875" style="4" customWidth="1"/>
    <col min="7181" max="7424" width="9.1796875" style="4"/>
    <col min="7425" max="7425" width="5.453125" style="4" customWidth="1"/>
    <col min="7426" max="7426" width="7" style="4" customWidth="1"/>
    <col min="7427" max="7427" width="12.54296875" style="4" customWidth="1"/>
    <col min="7428" max="7428" width="21.54296875" style="4" customWidth="1"/>
    <col min="7429" max="7429" width="11.54296875" style="4" customWidth="1"/>
    <col min="7430" max="7430" width="7.54296875" style="4" customWidth="1"/>
    <col min="7431" max="7431" width="21.54296875" style="4" customWidth="1"/>
    <col min="7432" max="7432" width="12.453125" style="4" customWidth="1"/>
    <col min="7433" max="7433" width="12.1796875" style="4" customWidth="1"/>
    <col min="7434" max="7434" width="10.81640625" style="4" customWidth="1"/>
    <col min="7435" max="7435" width="13.54296875" style="4" customWidth="1"/>
    <col min="7436" max="7436" width="18.54296875" style="4" customWidth="1"/>
    <col min="7437" max="7680" width="9.1796875" style="4"/>
    <col min="7681" max="7681" width="5.453125" style="4" customWidth="1"/>
    <col min="7682" max="7682" width="7" style="4" customWidth="1"/>
    <col min="7683" max="7683" width="12.54296875" style="4" customWidth="1"/>
    <col min="7684" max="7684" width="21.54296875" style="4" customWidth="1"/>
    <col min="7685" max="7685" width="11.54296875" style="4" customWidth="1"/>
    <col min="7686" max="7686" width="7.54296875" style="4" customWidth="1"/>
    <col min="7687" max="7687" width="21.54296875" style="4" customWidth="1"/>
    <col min="7688" max="7688" width="12.453125" style="4" customWidth="1"/>
    <col min="7689" max="7689" width="12.1796875" style="4" customWidth="1"/>
    <col min="7690" max="7690" width="10.81640625" style="4" customWidth="1"/>
    <col min="7691" max="7691" width="13.54296875" style="4" customWidth="1"/>
    <col min="7692" max="7692" width="18.54296875" style="4" customWidth="1"/>
    <col min="7693" max="7936" width="9.1796875" style="4"/>
    <col min="7937" max="7937" width="5.453125" style="4" customWidth="1"/>
    <col min="7938" max="7938" width="7" style="4" customWidth="1"/>
    <col min="7939" max="7939" width="12.54296875" style="4" customWidth="1"/>
    <col min="7940" max="7940" width="21.54296875" style="4" customWidth="1"/>
    <col min="7941" max="7941" width="11.54296875" style="4" customWidth="1"/>
    <col min="7942" max="7942" width="7.54296875" style="4" customWidth="1"/>
    <col min="7943" max="7943" width="21.54296875" style="4" customWidth="1"/>
    <col min="7944" max="7944" width="12.453125" style="4" customWidth="1"/>
    <col min="7945" max="7945" width="12.1796875" style="4" customWidth="1"/>
    <col min="7946" max="7946" width="10.81640625" style="4" customWidth="1"/>
    <col min="7947" max="7947" width="13.54296875" style="4" customWidth="1"/>
    <col min="7948" max="7948" width="18.54296875" style="4" customWidth="1"/>
    <col min="7949" max="8192" width="9.1796875" style="4"/>
    <col min="8193" max="8193" width="5.453125" style="4" customWidth="1"/>
    <col min="8194" max="8194" width="7" style="4" customWidth="1"/>
    <col min="8195" max="8195" width="12.54296875" style="4" customWidth="1"/>
    <col min="8196" max="8196" width="21.54296875" style="4" customWidth="1"/>
    <col min="8197" max="8197" width="11.54296875" style="4" customWidth="1"/>
    <col min="8198" max="8198" width="7.54296875" style="4" customWidth="1"/>
    <col min="8199" max="8199" width="21.54296875" style="4" customWidth="1"/>
    <col min="8200" max="8200" width="12.453125" style="4" customWidth="1"/>
    <col min="8201" max="8201" width="12.1796875" style="4" customWidth="1"/>
    <col min="8202" max="8202" width="10.81640625" style="4" customWidth="1"/>
    <col min="8203" max="8203" width="13.54296875" style="4" customWidth="1"/>
    <col min="8204" max="8204" width="18.54296875" style="4" customWidth="1"/>
    <col min="8205" max="8448" width="9.1796875" style="4"/>
    <col min="8449" max="8449" width="5.453125" style="4" customWidth="1"/>
    <col min="8450" max="8450" width="7" style="4" customWidth="1"/>
    <col min="8451" max="8451" width="12.54296875" style="4" customWidth="1"/>
    <col min="8452" max="8452" width="21.54296875" style="4" customWidth="1"/>
    <col min="8453" max="8453" width="11.54296875" style="4" customWidth="1"/>
    <col min="8454" max="8454" width="7.54296875" style="4" customWidth="1"/>
    <col min="8455" max="8455" width="21.54296875" style="4" customWidth="1"/>
    <col min="8456" max="8456" width="12.453125" style="4" customWidth="1"/>
    <col min="8457" max="8457" width="12.1796875" style="4" customWidth="1"/>
    <col min="8458" max="8458" width="10.81640625" style="4" customWidth="1"/>
    <col min="8459" max="8459" width="13.54296875" style="4" customWidth="1"/>
    <col min="8460" max="8460" width="18.54296875" style="4" customWidth="1"/>
    <col min="8461" max="8704" width="9.1796875" style="4"/>
    <col min="8705" max="8705" width="5.453125" style="4" customWidth="1"/>
    <col min="8706" max="8706" width="7" style="4" customWidth="1"/>
    <col min="8707" max="8707" width="12.54296875" style="4" customWidth="1"/>
    <col min="8708" max="8708" width="21.54296875" style="4" customWidth="1"/>
    <col min="8709" max="8709" width="11.54296875" style="4" customWidth="1"/>
    <col min="8710" max="8710" width="7.54296875" style="4" customWidth="1"/>
    <col min="8711" max="8711" width="21.54296875" style="4" customWidth="1"/>
    <col min="8712" max="8712" width="12.453125" style="4" customWidth="1"/>
    <col min="8713" max="8713" width="12.1796875" style="4" customWidth="1"/>
    <col min="8714" max="8714" width="10.81640625" style="4" customWidth="1"/>
    <col min="8715" max="8715" width="13.54296875" style="4" customWidth="1"/>
    <col min="8716" max="8716" width="18.54296875" style="4" customWidth="1"/>
    <col min="8717" max="8960" width="9.1796875" style="4"/>
    <col min="8961" max="8961" width="5.453125" style="4" customWidth="1"/>
    <col min="8962" max="8962" width="7" style="4" customWidth="1"/>
    <col min="8963" max="8963" width="12.54296875" style="4" customWidth="1"/>
    <col min="8964" max="8964" width="21.54296875" style="4" customWidth="1"/>
    <col min="8965" max="8965" width="11.54296875" style="4" customWidth="1"/>
    <col min="8966" max="8966" width="7.54296875" style="4" customWidth="1"/>
    <col min="8967" max="8967" width="21.54296875" style="4" customWidth="1"/>
    <col min="8968" max="8968" width="12.453125" style="4" customWidth="1"/>
    <col min="8969" max="8969" width="12.1796875" style="4" customWidth="1"/>
    <col min="8970" max="8970" width="10.81640625" style="4" customWidth="1"/>
    <col min="8971" max="8971" width="13.54296875" style="4" customWidth="1"/>
    <col min="8972" max="8972" width="18.54296875" style="4" customWidth="1"/>
    <col min="8973" max="9216" width="9.1796875" style="4"/>
    <col min="9217" max="9217" width="5.453125" style="4" customWidth="1"/>
    <col min="9218" max="9218" width="7" style="4" customWidth="1"/>
    <col min="9219" max="9219" width="12.54296875" style="4" customWidth="1"/>
    <col min="9220" max="9220" width="21.54296875" style="4" customWidth="1"/>
    <col min="9221" max="9221" width="11.54296875" style="4" customWidth="1"/>
    <col min="9222" max="9222" width="7.54296875" style="4" customWidth="1"/>
    <col min="9223" max="9223" width="21.54296875" style="4" customWidth="1"/>
    <col min="9224" max="9224" width="12.453125" style="4" customWidth="1"/>
    <col min="9225" max="9225" width="12.1796875" style="4" customWidth="1"/>
    <col min="9226" max="9226" width="10.81640625" style="4" customWidth="1"/>
    <col min="9227" max="9227" width="13.54296875" style="4" customWidth="1"/>
    <col min="9228" max="9228" width="18.54296875" style="4" customWidth="1"/>
    <col min="9229" max="9472" width="9.1796875" style="4"/>
    <col min="9473" max="9473" width="5.453125" style="4" customWidth="1"/>
    <col min="9474" max="9474" width="7" style="4" customWidth="1"/>
    <col min="9475" max="9475" width="12.54296875" style="4" customWidth="1"/>
    <col min="9476" max="9476" width="21.54296875" style="4" customWidth="1"/>
    <col min="9477" max="9477" width="11.54296875" style="4" customWidth="1"/>
    <col min="9478" max="9478" width="7.54296875" style="4" customWidth="1"/>
    <col min="9479" max="9479" width="21.54296875" style="4" customWidth="1"/>
    <col min="9480" max="9480" width="12.453125" style="4" customWidth="1"/>
    <col min="9481" max="9481" width="12.1796875" style="4" customWidth="1"/>
    <col min="9482" max="9482" width="10.81640625" style="4" customWidth="1"/>
    <col min="9483" max="9483" width="13.54296875" style="4" customWidth="1"/>
    <col min="9484" max="9484" width="18.54296875" style="4" customWidth="1"/>
    <col min="9485" max="9728" width="9.1796875" style="4"/>
    <col min="9729" max="9729" width="5.453125" style="4" customWidth="1"/>
    <col min="9730" max="9730" width="7" style="4" customWidth="1"/>
    <col min="9731" max="9731" width="12.54296875" style="4" customWidth="1"/>
    <col min="9732" max="9732" width="21.54296875" style="4" customWidth="1"/>
    <col min="9733" max="9733" width="11.54296875" style="4" customWidth="1"/>
    <col min="9734" max="9734" width="7.54296875" style="4" customWidth="1"/>
    <col min="9735" max="9735" width="21.54296875" style="4" customWidth="1"/>
    <col min="9736" max="9736" width="12.453125" style="4" customWidth="1"/>
    <col min="9737" max="9737" width="12.1796875" style="4" customWidth="1"/>
    <col min="9738" max="9738" width="10.81640625" style="4" customWidth="1"/>
    <col min="9739" max="9739" width="13.54296875" style="4" customWidth="1"/>
    <col min="9740" max="9740" width="18.54296875" style="4" customWidth="1"/>
    <col min="9741" max="9984" width="9.1796875" style="4"/>
    <col min="9985" max="9985" width="5.453125" style="4" customWidth="1"/>
    <col min="9986" max="9986" width="7" style="4" customWidth="1"/>
    <col min="9987" max="9987" width="12.54296875" style="4" customWidth="1"/>
    <col min="9988" max="9988" width="21.54296875" style="4" customWidth="1"/>
    <col min="9989" max="9989" width="11.54296875" style="4" customWidth="1"/>
    <col min="9990" max="9990" width="7.54296875" style="4" customWidth="1"/>
    <col min="9991" max="9991" width="21.54296875" style="4" customWidth="1"/>
    <col min="9992" max="9992" width="12.453125" style="4" customWidth="1"/>
    <col min="9993" max="9993" width="12.1796875" style="4" customWidth="1"/>
    <col min="9994" max="9994" width="10.81640625" style="4" customWidth="1"/>
    <col min="9995" max="9995" width="13.54296875" style="4" customWidth="1"/>
    <col min="9996" max="9996" width="18.54296875" style="4" customWidth="1"/>
    <col min="9997" max="10240" width="9.1796875" style="4"/>
    <col min="10241" max="10241" width="5.453125" style="4" customWidth="1"/>
    <col min="10242" max="10242" width="7" style="4" customWidth="1"/>
    <col min="10243" max="10243" width="12.54296875" style="4" customWidth="1"/>
    <col min="10244" max="10244" width="21.54296875" style="4" customWidth="1"/>
    <col min="10245" max="10245" width="11.54296875" style="4" customWidth="1"/>
    <col min="10246" max="10246" width="7.54296875" style="4" customWidth="1"/>
    <col min="10247" max="10247" width="21.54296875" style="4" customWidth="1"/>
    <col min="10248" max="10248" width="12.453125" style="4" customWidth="1"/>
    <col min="10249" max="10249" width="12.1796875" style="4" customWidth="1"/>
    <col min="10250" max="10250" width="10.81640625" style="4" customWidth="1"/>
    <col min="10251" max="10251" width="13.54296875" style="4" customWidth="1"/>
    <col min="10252" max="10252" width="18.54296875" style="4" customWidth="1"/>
    <col min="10253" max="10496" width="9.1796875" style="4"/>
    <col min="10497" max="10497" width="5.453125" style="4" customWidth="1"/>
    <col min="10498" max="10498" width="7" style="4" customWidth="1"/>
    <col min="10499" max="10499" width="12.54296875" style="4" customWidth="1"/>
    <col min="10500" max="10500" width="21.54296875" style="4" customWidth="1"/>
    <col min="10501" max="10501" width="11.54296875" style="4" customWidth="1"/>
    <col min="10502" max="10502" width="7.54296875" style="4" customWidth="1"/>
    <col min="10503" max="10503" width="21.54296875" style="4" customWidth="1"/>
    <col min="10504" max="10504" width="12.453125" style="4" customWidth="1"/>
    <col min="10505" max="10505" width="12.1796875" style="4" customWidth="1"/>
    <col min="10506" max="10506" width="10.81640625" style="4" customWidth="1"/>
    <col min="10507" max="10507" width="13.54296875" style="4" customWidth="1"/>
    <col min="10508" max="10508" width="18.54296875" style="4" customWidth="1"/>
    <col min="10509" max="10752" width="9.1796875" style="4"/>
    <col min="10753" max="10753" width="5.453125" style="4" customWidth="1"/>
    <col min="10754" max="10754" width="7" style="4" customWidth="1"/>
    <col min="10755" max="10755" width="12.54296875" style="4" customWidth="1"/>
    <col min="10756" max="10756" width="21.54296875" style="4" customWidth="1"/>
    <col min="10757" max="10757" width="11.54296875" style="4" customWidth="1"/>
    <col min="10758" max="10758" width="7.54296875" style="4" customWidth="1"/>
    <col min="10759" max="10759" width="21.54296875" style="4" customWidth="1"/>
    <col min="10760" max="10760" width="12.453125" style="4" customWidth="1"/>
    <col min="10761" max="10761" width="12.1796875" style="4" customWidth="1"/>
    <col min="10762" max="10762" width="10.81640625" style="4" customWidth="1"/>
    <col min="10763" max="10763" width="13.54296875" style="4" customWidth="1"/>
    <col min="10764" max="10764" width="18.54296875" style="4" customWidth="1"/>
    <col min="10765" max="11008" width="9.1796875" style="4"/>
    <col min="11009" max="11009" width="5.453125" style="4" customWidth="1"/>
    <col min="11010" max="11010" width="7" style="4" customWidth="1"/>
    <col min="11011" max="11011" width="12.54296875" style="4" customWidth="1"/>
    <col min="11012" max="11012" width="21.54296875" style="4" customWidth="1"/>
    <col min="11013" max="11013" width="11.54296875" style="4" customWidth="1"/>
    <col min="11014" max="11014" width="7.54296875" style="4" customWidth="1"/>
    <col min="11015" max="11015" width="21.54296875" style="4" customWidth="1"/>
    <col min="11016" max="11016" width="12.453125" style="4" customWidth="1"/>
    <col min="11017" max="11017" width="12.1796875" style="4" customWidth="1"/>
    <col min="11018" max="11018" width="10.81640625" style="4" customWidth="1"/>
    <col min="11019" max="11019" width="13.54296875" style="4" customWidth="1"/>
    <col min="11020" max="11020" width="18.54296875" style="4" customWidth="1"/>
    <col min="11021" max="11264" width="9.1796875" style="4"/>
    <col min="11265" max="11265" width="5.453125" style="4" customWidth="1"/>
    <col min="11266" max="11266" width="7" style="4" customWidth="1"/>
    <col min="11267" max="11267" width="12.54296875" style="4" customWidth="1"/>
    <col min="11268" max="11268" width="21.54296875" style="4" customWidth="1"/>
    <col min="11269" max="11269" width="11.54296875" style="4" customWidth="1"/>
    <col min="11270" max="11270" width="7.54296875" style="4" customWidth="1"/>
    <col min="11271" max="11271" width="21.54296875" style="4" customWidth="1"/>
    <col min="11272" max="11272" width="12.453125" style="4" customWidth="1"/>
    <col min="11273" max="11273" width="12.1796875" style="4" customWidth="1"/>
    <col min="11274" max="11274" width="10.81640625" style="4" customWidth="1"/>
    <col min="11275" max="11275" width="13.54296875" style="4" customWidth="1"/>
    <col min="11276" max="11276" width="18.54296875" style="4" customWidth="1"/>
    <col min="11277" max="11520" width="9.1796875" style="4"/>
    <col min="11521" max="11521" width="5.453125" style="4" customWidth="1"/>
    <col min="11522" max="11522" width="7" style="4" customWidth="1"/>
    <col min="11523" max="11523" width="12.54296875" style="4" customWidth="1"/>
    <col min="11524" max="11524" width="21.54296875" style="4" customWidth="1"/>
    <col min="11525" max="11525" width="11.54296875" style="4" customWidth="1"/>
    <col min="11526" max="11526" width="7.54296875" style="4" customWidth="1"/>
    <col min="11527" max="11527" width="21.54296875" style="4" customWidth="1"/>
    <col min="11528" max="11528" width="12.453125" style="4" customWidth="1"/>
    <col min="11529" max="11529" width="12.1796875" style="4" customWidth="1"/>
    <col min="11530" max="11530" width="10.81640625" style="4" customWidth="1"/>
    <col min="11531" max="11531" width="13.54296875" style="4" customWidth="1"/>
    <col min="11532" max="11532" width="18.54296875" style="4" customWidth="1"/>
    <col min="11533" max="11776" width="9.1796875" style="4"/>
    <col min="11777" max="11777" width="5.453125" style="4" customWidth="1"/>
    <col min="11778" max="11778" width="7" style="4" customWidth="1"/>
    <col min="11779" max="11779" width="12.54296875" style="4" customWidth="1"/>
    <col min="11780" max="11780" width="21.54296875" style="4" customWidth="1"/>
    <col min="11781" max="11781" width="11.54296875" style="4" customWidth="1"/>
    <col min="11782" max="11782" width="7.54296875" style="4" customWidth="1"/>
    <col min="11783" max="11783" width="21.54296875" style="4" customWidth="1"/>
    <col min="11784" max="11784" width="12.453125" style="4" customWidth="1"/>
    <col min="11785" max="11785" width="12.1796875" style="4" customWidth="1"/>
    <col min="11786" max="11786" width="10.81640625" style="4" customWidth="1"/>
    <col min="11787" max="11787" width="13.54296875" style="4" customWidth="1"/>
    <col min="11788" max="11788" width="18.54296875" style="4" customWidth="1"/>
    <col min="11789" max="12032" width="9.1796875" style="4"/>
    <col min="12033" max="12033" width="5.453125" style="4" customWidth="1"/>
    <col min="12034" max="12034" width="7" style="4" customWidth="1"/>
    <col min="12035" max="12035" width="12.54296875" style="4" customWidth="1"/>
    <col min="12036" max="12036" width="21.54296875" style="4" customWidth="1"/>
    <col min="12037" max="12037" width="11.54296875" style="4" customWidth="1"/>
    <col min="12038" max="12038" width="7.54296875" style="4" customWidth="1"/>
    <col min="12039" max="12039" width="21.54296875" style="4" customWidth="1"/>
    <col min="12040" max="12040" width="12.453125" style="4" customWidth="1"/>
    <col min="12041" max="12041" width="12.1796875" style="4" customWidth="1"/>
    <col min="12042" max="12042" width="10.81640625" style="4" customWidth="1"/>
    <col min="12043" max="12043" width="13.54296875" style="4" customWidth="1"/>
    <col min="12044" max="12044" width="18.54296875" style="4" customWidth="1"/>
    <col min="12045" max="12288" width="9.1796875" style="4"/>
    <col min="12289" max="12289" width="5.453125" style="4" customWidth="1"/>
    <col min="12290" max="12290" width="7" style="4" customWidth="1"/>
    <col min="12291" max="12291" width="12.54296875" style="4" customWidth="1"/>
    <col min="12292" max="12292" width="21.54296875" style="4" customWidth="1"/>
    <col min="12293" max="12293" width="11.54296875" style="4" customWidth="1"/>
    <col min="12294" max="12294" width="7.54296875" style="4" customWidth="1"/>
    <col min="12295" max="12295" width="21.54296875" style="4" customWidth="1"/>
    <col min="12296" max="12296" width="12.453125" style="4" customWidth="1"/>
    <col min="12297" max="12297" width="12.1796875" style="4" customWidth="1"/>
    <col min="12298" max="12298" width="10.81640625" style="4" customWidth="1"/>
    <col min="12299" max="12299" width="13.54296875" style="4" customWidth="1"/>
    <col min="12300" max="12300" width="18.54296875" style="4" customWidth="1"/>
    <col min="12301" max="12544" width="9.1796875" style="4"/>
    <col min="12545" max="12545" width="5.453125" style="4" customWidth="1"/>
    <col min="12546" max="12546" width="7" style="4" customWidth="1"/>
    <col min="12547" max="12547" width="12.54296875" style="4" customWidth="1"/>
    <col min="12548" max="12548" width="21.54296875" style="4" customWidth="1"/>
    <col min="12549" max="12549" width="11.54296875" style="4" customWidth="1"/>
    <col min="12550" max="12550" width="7.54296875" style="4" customWidth="1"/>
    <col min="12551" max="12551" width="21.54296875" style="4" customWidth="1"/>
    <col min="12552" max="12552" width="12.453125" style="4" customWidth="1"/>
    <col min="12553" max="12553" width="12.1796875" style="4" customWidth="1"/>
    <col min="12554" max="12554" width="10.81640625" style="4" customWidth="1"/>
    <col min="12555" max="12555" width="13.54296875" style="4" customWidth="1"/>
    <col min="12556" max="12556" width="18.54296875" style="4" customWidth="1"/>
    <col min="12557" max="12800" width="9.1796875" style="4"/>
    <col min="12801" max="12801" width="5.453125" style="4" customWidth="1"/>
    <col min="12802" max="12802" width="7" style="4" customWidth="1"/>
    <col min="12803" max="12803" width="12.54296875" style="4" customWidth="1"/>
    <col min="12804" max="12804" width="21.54296875" style="4" customWidth="1"/>
    <col min="12805" max="12805" width="11.54296875" style="4" customWidth="1"/>
    <col min="12806" max="12806" width="7.54296875" style="4" customWidth="1"/>
    <col min="12807" max="12807" width="21.54296875" style="4" customWidth="1"/>
    <col min="12808" max="12808" width="12.453125" style="4" customWidth="1"/>
    <col min="12809" max="12809" width="12.1796875" style="4" customWidth="1"/>
    <col min="12810" max="12810" width="10.81640625" style="4" customWidth="1"/>
    <col min="12811" max="12811" width="13.54296875" style="4" customWidth="1"/>
    <col min="12812" max="12812" width="18.54296875" style="4" customWidth="1"/>
    <col min="12813" max="13056" width="9.1796875" style="4"/>
    <col min="13057" max="13057" width="5.453125" style="4" customWidth="1"/>
    <col min="13058" max="13058" width="7" style="4" customWidth="1"/>
    <col min="13059" max="13059" width="12.54296875" style="4" customWidth="1"/>
    <col min="13060" max="13060" width="21.54296875" style="4" customWidth="1"/>
    <col min="13061" max="13061" width="11.54296875" style="4" customWidth="1"/>
    <col min="13062" max="13062" width="7.54296875" style="4" customWidth="1"/>
    <col min="13063" max="13063" width="21.54296875" style="4" customWidth="1"/>
    <col min="13064" max="13064" width="12.453125" style="4" customWidth="1"/>
    <col min="13065" max="13065" width="12.1796875" style="4" customWidth="1"/>
    <col min="13066" max="13066" width="10.81640625" style="4" customWidth="1"/>
    <col min="13067" max="13067" width="13.54296875" style="4" customWidth="1"/>
    <col min="13068" max="13068" width="18.54296875" style="4" customWidth="1"/>
    <col min="13069" max="13312" width="9.1796875" style="4"/>
    <col min="13313" max="13313" width="5.453125" style="4" customWidth="1"/>
    <col min="13314" max="13314" width="7" style="4" customWidth="1"/>
    <col min="13315" max="13315" width="12.54296875" style="4" customWidth="1"/>
    <col min="13316" max="13316" width="21.54296875" style="4" customWidth="1"/>
    <col min="13317" max="13317" width="11.54296875" style="4" customWidth="1"/>
    <col min="13318" max="13318" width="7.54296875" style="4" customWidth="1"/>
    <col min="13319" max="13319" width="21.54296875" style="4" customWidth="1"/>
    <col min="13320" max="13320" width="12.453125" style="4" customWidth="1"/>
    <col min="13321" max="13321" width="12.1796875" style="4" customWidth="1"/>
    <col min="13322" max="13322" width="10.81640625" style="4" customWidth="1"/>
    <col min="13323" max="13323" width="13.54296875" style="4" customWidth="1"/>
    <col min="13324" max="13324" width="18.54296875" style="4" customWidth="1"/>
    <col min="13325" max="13568" width="9.1796875" style="4"/>
    <col min="13569" max="13569" width="5.453125" style="4" customWidth="1"/>
    <col min="13570" max="13570" width="7" style="4" customWidth="1"/>
    <col min="13571" max="13571" width="12.54296875" style="4" customWidth="1"/>
    <col min="13572" max="13572" width="21.54296875" style="4" customWidth="1"/>
    <col min="13573" max="13573" width="11.54296875" style="4" customWidth="1"/>
    <col min="13574" max="13574" width="7.54296875" style="4" customWidth="1"/>
    <col min="13575" max="13575" width="21.54296875" style="4" customWidth="1"/>
    <col min="13576" max="13576" width="12.453125" style="4" customWidth="1"/>
    <col min="13577" max="13577" width="12.1796875" style="4" customWidth="1"/>
    <col min="13578" max="13578" width="10.81640625" style="4" customWidth="1"/>
    <col min="13579" max="13579" width="13.54296875" style="4" customWidth="1"/>
    <col min="13580" max="13580" width="18.54296875" style="4" customWidth="1"/>
    <col min="13581" max="13824" width="9.1796875" style="4"/>
    <col min="13825" max="13825" width="5.453125" style="4" customWidth="1"/>
    <col min="13826" max="13826" width="7" style="4" customWidth="1"/>
    <col min="13827" max="13827" width="12.54296875" style="4" customWidth="1"/>
    <col min="13828" max="13828" width="21.54296875" style="4" customWidth="1"/>
    <col min="13829" max="13829" width="11.54296875" style="4" customWidth="1"/>
    <col min="13830" max="13830" width="7.54296875" style="4" customWidth="1"/>
    <col min="13831" max="13831" width="21.54296875" style="4" customWidth="1"/>
    <col min="13832" max="13832" width="12.453125" style="4" customWidth="1"/>
    <col min="13833" max="13833" width="12.1796875" style="4" customWidth="1"/>
    <col min="13834" max="13834" width="10.81640625" style="4" customWidth="1"/>
    <col min="13835" max="13835" width="13.54296875" style="4" customWidth="1"/>
    <col min="13836" max="13836" width="18.54296875" style="4" customWidth="1"/>
    <col min="13837" max="14080" width="9.1796875" style="4"/>
    <col min="14081" max="14081" width="5.453125" style="4" customWidth="1"/>
    <col min="14082" max="14082" width="7" style="4" customWidth="1"/>
    <col min="14083" max="14083" width="12.54296875" style="4" customWidth="1"/>
    <col min="14084" max="14084" width="21.54296875" style="4" customWidth="1"/>
    <col min="14085" max="14085" width="11.54296875" style="4" customWidth="1"/>
    <col min="14086" max="14086" width="7.54296875" style="4" customWidth="1"/>
    <col min="14087" max="14087" width="21.54296875" style="4" customWidth="1"/>
    <col min="14088" max="14088" width="12.453125" style="4" customWidth="1"/>
    <col min="14089" max="14089" width="12.1796875" style="4" customWidth="1"/>
    <col min="14090" max="14090" width="10.81640625" style="4" customWidth="1"/>
    <col min="14091" max="14091" width="13.54296875" style="4" customWidth="1"/>
    <col min="14092" max="14092" width="18.54296875" style="4" customWidth="1"/>
    <col min="14093" max="14336" width="9.1796875" style="4"/>
    <col min="14337" max="14337" width="5.453125" style="4" customWidth="1"/>
    <col min="14338" max="14338" width="7" style="4" customWidth="1"/>
    <col min="14339" max="14339" width="12.54296875" style="4" customWidth="1"/>
    <col min="14340" max="14340" width="21.54296875" style="4" customWidth="1"/>
    <col min="14341" max="14341" width="11.54296875" style="4" customWidth="1"/>
    <col min="14342" max="14342" width="7.54296875" style="4" customWidth="1"/>
    <col min="14343" max="14343" width="21.54296875" style="4" customWidth="1"/>
    <col min="14344" max="14344" width="12.453125" style="4" customWidth="1"/>
    <col min="14345" max="14345" width="12.1796875" style="4" customWidth="1"/>
    <col min="14346" max="14346" width="10.81640625" style="4" customWidth="1"/>
    <col min="14347" max="14347" width="13.54296875" style="4" customWidth="1"/>
    <col min="14348" max="14348" width="18.54296875" style="4" customWidth="1"/>
    <col min="14349" max="14592" width="9.1796875" style="4"/>
    <col min="14593" max="14593" width="5.453125" style="4" customWidth="1"/>
    <col min="14594" max="14594" width="7" style="4" customWidth="1"/>
    <col min="14595" max="14595" width="12.54296875" style="4" customWidth="1"/>
    <col min="14596" max="14596" width="21.54296875" style="4" customWidth="1"/>
    <col min="14597" max="14597" width="11.54296875" style="4" customWidth="1"/>
    <col min="14598" max="14598" width="7.54296875" style="4" customWidth="1"/>
    <col min="14599" max="14599" width="21.54296875" style="4" customWidth="1"/>
    <col min="14600" max="14600" width="12.453125" style="4" customWidth="1"/>
    <col min="14601" max="14601" width="12.1796875" style="4" customWidth="1"/>
    <col min="14602" max="14602" width="10.81640625" style="4" customWidth="1"/>
    <col min="14603" max="14603" width="13.54296875" style="4" customWidth="1"/>
    <col min="14604" max="14604" width="18.54296875" style="4" customWidth="1"/>
    <col min="14605" max="14848" width="9.1796875" style="4"/>
    <col min="14849" max="14849" width="5.453125" style="4" customWidth="1"/>
    <col min="14850" max="14850" width="7" style="4" customWidth="1"/>
    <col min="14851" max="14851" width="12.54296875" style="4" customWidth="1"/>
    <col min="14852" max="14852" width="21.54296875" style="4" customWidth="1"/>
    <col min="14853" max="14853" width="11.54296875" style="4" customWidth="1"/>
    <col min="14854" max="14854" width="7.54296875" style="4" customWidth="1"/>
    <col min="14855" max="14855" width="21.54296875" style="4" customWidth="1"/>
    <col min="14856" max="14856" width="12.453125" style="4" customWidth="1"/>
    <col min="14857" max="14857" width="12.1796875" style="4" customWidth="1"/>
    <col min="14858" max="14858" width="10.81640625" style="4" customWidth="1"/>
    <col min="14859" max="14859" width="13.54296875" style="4" customWidth="1"/>
    <col min="14860" max="14860" width="18.54296875" style="4" customWidth="1"/>
    <col min="14861" max="15104" width="9.1796875" style="4"/>
    <col min="15105" max="15105" width="5.453125" style="4" customWidth="1"/>
    <col min="15106" max="15106" width="7" style="4" customWidth="1"/>
    <col min="15107" max="15107" width="12.54296875" style="4" customWidth="1"/>
    <col min="15108" max="15108" width="21.54296875" style="4" customWidth="1"/>
    <col min="15109" max="15109" width="11.54296875" style="4" customWidth="1"/>
    <col min="15110" max="15110" width="7.54296875" style="4" customWidth="1"/>
    <col min="15111" max="15111" width="21.54296875" style="4" customWidth="1"/>
    <col min="15112" max="15112" width="12.453125" style="4" customWidth="1"/>
    <col min="15113" max="15113" width="12.1796875" style="4" customWidth="1"/>
    <col min="15114" max="15114" width="10.81640625" style="4" customWidth="1"/>
    <col min="15115" max="15115" width="13.54296875" style="4" customWidth="1"/>
    <col min="15116" max="15116" width="18.54296875" style="4" customWidth="1"/>
    <col min="15117" max="15360" width="9.1796875" style="4"/>
    <col min="15361" max="15361" width="5.453125" style="4" customWidth="1"/>
    <col min="15362" max="15362" width="7" style="4" customWidth="1"/>
    <col min="15363" max="15363" width="12.54296875" style="4" customWidth="1"/>
    <col min="15364" max="15364" width="21.54296875" style="4" customWidth="1"/>
    <col min="15365" max="15365" width="11.54296875" style="4" customWidth="1"/>
    <col min="15366" max="15366" width="7.54296875" style="4" customWidth="1"/>
    <col min="15367" max="15367" width="21.54296875" style="4" customWidth="1"/>
    <col min="15368" max="15368" width="12.453125" style="4" customWidth="1"/>
    <col min="15369" max="15369" width="12.1796875" style="4" customWidth="1"/>
    <col min="15370" max="15370" width="10.81640625" style="4" customWidth="1"/>
    <col min="15371" max="15371" width="13.54296875" style="4" customWidth="1"/>
    <col min="15372" max="15372" width="18.54296875" style="4" customWidth="1"/>
    <col min="15373" max="15616" width="9.1796875" style="4"/>
    <col min="15617" max="15617" width="5.453125" style="4" customWidth="1"/>
    <col min="15618" max="15618" width="7" style="4" customWidth="1"/>
    <col min="15619" max="15619" width="12.54296875" style="4" customWidth="1"/>
    <col min="15620" max="15620" width="21.54296875" style="4" customWidth="1"/>
    <col min="15621" max="15621" width="11.54296875" style="4" customWidth="1"/>
    <col min="15622" max="15622" width="7.54296875" style="4" customWidth="1"/>
    <col min="15623" max="15623" width="21.54296875" style="4" customWidth="1"/>
    <col min="15624" max="15624" width="12.453125" style="4" customWidth="1"/>
    <col min="15625" max="15625" width="12.1796875" style="4" customWidth="1"/>
    <col min="15626" max="15626" width="10.81640625" style="4" customWidth="1"/>
    <col min="15627" max="15627" width="13.54296875" style="4" customWidth="1"/>
    <col min="15628" max="15628" width="18.54296875" style="4" customWidth="1"/>
    <col min="15629" max="15872" width="9.1796875" style="4"/>
    <col min="15873" max="15873" width="5.453125" style="4" customWidth="1"/>
    <col min="15874" max="15874" width="7" style="4" customWidth="1"/>
    <col min="15875" max="15875" width="12.54296875" style="4" customWidth="1"/>
    <col min="15876" max="15876" width="21.54296875" style="4" customWidth="1"/>
    <col min="15877" max="15877" width="11.54296875" style="4" customWidth="1"/>
    <col min="15878" max="15878" width="7.54296875" style="4" customWidth="1"/>
    <col min="15879" max="15879" width="21.54296875" style="4" customWidth="1"/>
    <col min="15880" max="15880" width="12.453125" style="4" customWidth="1"/>
    <col min="15881" max="15881" width="12.1796875" style="4" customWidth="1"/>
    <col min="15882" max="15882" width="10.81640625" style="4" customWidth="1"/>
    <col min="15883" max="15883" width="13.54296875" style="4" customWidth="1"/>
    <col min="15884" max="15884" width="18.54296875" style="4" customWidth="1"/>
    <col min="15885" max="16128" width="9.1796875" style="4"/>
    <col min="16129" max="16129" width="5.453125" style="4" customWidth="1"/>
    <col min="16130" max="16130" width="7" style="4" customWidth="1"/>
    <col min="16131" max="16131" width="12.54296875" style="4" customWidth="1"/>
    <col min="16132" max="16132" width="21.54296875" style="4" customWidth="1"/>
    <col min="16133" max="16133" width="11.54296875" style="4" customWidth="1"/>
    <col min="16134" max="16134" width="7.54296875" style="4" customWidth="1"/>
    <col min="16135" max="16135" width="21.54296875" style="4" customWidth="1"/>
    <col min="16136" max="16136" width="12.453125" style="4" customWidth="1"/>
    <col min="16137" max="16137" width="12.1796875" style="4" customWidth="1"/>
    <col min="16138" max="16138" width="10.81640625" style="4" customWidth="1"/>
    <col min="16139" max="16139" width="13.54296875" style="4" customWidth="1"/>
    <col min="16140" max="16140" width="18.54296875" style="4" customWidth="1"/>
    <col min="16141" max="16384" width="9.1796875" style="4"/>
  </cols>
  <sheetData>
    <row r="1" spans="1:12" s="1" customFormat="1" ht="16" customHeight="1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" customFormat="1" ht="16" customHeight="1" x14ac:dyDescent="0.2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" customFormat="1" ht="16" customHeight="1" x14ac:dyDescent="0.25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s="1" customFormat="1" ht="16" customHeight="1" x14ac:dyDescent="0.25">
      <c r="A4" s="119" t="s">
        <v>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s="1" customFormat="1" ht="6" customHeight="1" x14ac:dyDescent="0.25">
      <c r="A5" s="119" t="s">
        <v>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s="2" customFormat="1" ht="20.149999999999999" customHeight="1" x14ac:dyDescent="0.25">
      <c r="A6" s="120" t="s">
        <v>5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s="1" customFormat="1" ht="15.65" customHeight="1" x14ac:dyDescent="0.25">
      <c r="A7" s="111" t="s">
        <v>6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2" s="1" customFormat="1" ht="4.5" customHeight="1" thickBot="1" x14ac:dyDescent="0.3">
      <c r="A8" s="111" t="s">
        <v>4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2" s="1" customFormat="1" ht="19.5" customHeight="1" thickTop="1" x14ac:dyDescent="0.25">
      <c r="A9" s="112" t="s">
        <v>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3"/>
    </row>
    <row r="10" spans="1:12" s="3" customFormat="1" ht="18" customHeight="1" x14ac:dyDescent="0.25">
      <c r="A10" s="114" t="s">
        <v>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5"/>
    </row>
    <row r="11" spans="1:12" s="1" customFormat="1" ht="19.5" customHeight="1" x14ac:dyDescent="0.25">
      <c r="A11" s="111" t="s">
        <v>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6"/>
    </row>
    <row r="12" spans="1:12" ht="5.25" customHeight="1" x14ac:dyDescent="0.25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8"/>
    </row>
    <row r="13" spans="1:12" x14ac:dyDescent="0.25">
      <c r="A13" s="101" t="s">
        <v>10</v>
      </c>
      <c r="B13" s="101"/>
      <c r="C13" s="101"/>
      <c r="D13" s="101"/>
      <c r="G13" s="4" t="s">
        <v>11</v>
      </c>
      <c r="H13" s="6"/>
      <c r="K13" s="9"/>
      <c r="L13" s="10" t="s">
        <v>12</v>
      </c>
    </row>
    <row r="14" spans="1:12" x14ac:dyDescent="0.25">
      <c r="A14" s="101" t="s">
        <v>13</v>
      </c>
      <c r="B14" s="101"/>
      <c r="C14" s="101"/>
      <c r="D14" s="101"/>
      <c r="G14" s="4" t="s">
        <v>14</v>
      </c>
      <c r="H14" s="6"/>
      <c r="K14" s="9"/>
      <c r="L14" s="10" t="s">
        <v>15</v>
      </c>
    </row>
    <row r="15" spans="1:12" x14ac:dyDescent="0.25">
      <c r="A15" s="91" t="s">
        <v>16</v>
      </c>
      <c r="B15" s="91"/>
      <c r="C15" s="91"/>
      <c r="D15" s="91"/>
      <c r="E15" s="91"/>
      <c r="F15" s="91"/>
      <c r="G15" s="102"/>
      <c r="H15" s="103" t="s">
        <v>17</v>
      </c>
      <c r="I15" s="103"/>
      <c r="J15" s="103"/>
      <c r="K15" s="103"/>
      <c r="L15" s="104"/>
    </row>
    <row r="16" spans="1:12" x14ac:dyDescent="0.25">
      <c r="A16" s="11" t="s">
        <v>18</v>
      </c>
      <c r="B16" s="12"/>
      <c r="C16" s="12"/>
      <c r="D16" s="11"/>
      <c r="E16" s="13" t="s">
        <v>4</v>
      </c>
      <c r="F16" s="11"/>
      <c r="G16" s="14"/>
      <c r="H16" s="105" t="s">
        <v>19</v>
      </c>
      <c r="I16" s="105"/>
      <c r="J16" s="105"/>
      <c r="K16" s="105"/>
      <c r="L16" s="106"/>
    </row>
    <row r="17" spans="1:12" x14ac:dyDescent="0.25">
      <c r="A17" s="11" t="s">
        <v>20</v>
      </c>
      <c r="B17" s="12"/>
      <c r="C17" s="12"/>
      <c r="D17" s="13"/>
      <c r="E17" s="15"/>
      <c r="F17" s="11"/>
      <c r="G17" s="14" t="s">
        <v>21</v>
      </c>
      <c r="H17" s="16" t="s">
        <v>22</v>
      </c>
      <c r="I17" s="17"/>
      <c r="J17" s="17"/>
      <c r="K17" s="17"/>
      <c r="L17" s="18"/>
    </row>
    <row r="18" spans="1:12" x14ac:dyDescent="0.25">
      <c r="A18" s="11" t="s">
        <v>23</v>
      </c>
      <c r="B18" s="12"/>
      <c r="C18" s="12"/>
      <c r="D18" s="13"/>
      <c r="E18" s="15"/>
      <c r="F18" s="11"/>
      <c r="G18" s="14" t="s">
        <v>24</v>
      </c>
      <c r="H18" s="16" t="s">
        <v>25</v>
      </c>
      <c r="I18" s="17"/>
      <c r="J18" s="17"/>
      <c r="K18" s="17"/>
      <c r="L18" s="18"/>
    </row>
    <row r="19" spans="1:12" ht="13.5" thickBot="1" x14ac:dyDescent="0.3">
      <c r="A19" s="19" t="s">
        <v>26</v>
      </c>
      <c r="B19" s="20"/>
      <c r="C19" s="20"/>
      <c r="D19" s="19"/>
      <c r="E19" s="21"/>
      <c r="F19" s="19"/>
      <c r="G19" s="22" t="s">
        <v>27</v>
      </c>
      <c r="H19" s="23" t="s">
        <v>28</v>
      </c>
      <c r="I19" s="24"/>
      <c r="J19" s="20">
        <v>15</v>
      </c>
      <c r="K19" s="19"/>
      <c r="L19" s="25" t="s">
        <v>29</v>
      </c>
    </row>
    <row r="20" spans="1:12" ht="6.75" customHeight="1" thickTop="1" thickBot="1" x14ac:dyDescent="0.3">
      <c r="A20" s="26"/>
      <c r="B20" s="27"/>
      <c r="C20" s="27"/>
      <c r="D20" s="26"/>
      <c r="E20" s="28"/>
      <c r="F20" s="26"/>
      <c r="G20" s="29"/>
      <c r="H20" s="30"/>
      <c r="I20" s="31"/>
      <c r="J20" s="32"/>
      <c r="K20" s="26"/>
      <c r="L20" s="33"/>
    </row>
    <row r="21" spans="1:12" s="34" customFormat="1" ht="21" customHeight="1" thickTop="1" x14ac:dyDescent="0.25">
      <c r="A21" s="107" t="s">
        <v>30</v>
      </c>
      <c r="B21" s="93" t="s">
        <v>31</v>
      </c>
      <c r="C21" s="93" t="s">
        <v>32</v>
      </c>
      <c r="D21" s="93" t="s">
        <v>33</v>
      </c>
      <c r="E21" s="109" t="s">
        <v>34</v>
      </c>
      <c r="F21" s="93" t="s">
        <v>35</v>
      </c>
      <c r="G21" s="93" t="s">
        <v>36</v>
      </c>
      <c r="H21" s="95" t="s">
        <v>37</v>
      </c>
      <c r="I21" s="95" t="s">
        <v>38</v>
      </c>
      <c r="J21" s="97" t="s">
        <v>39</v>
      </c>
      <c r="K21" s="99" t="s">
        <v>40</v>
      </c>
      <c r="L21" s="88" t="s">
        <v>41</v>
      </c>
    </row>
    <row r="22" spans="1:12" s="34" customFormat="1" ht="13.5" customHeight="1" x14ac:dyDescent="0.25">
      <c r="A22" s="108"/>
      <c r="B22" s="94"/>
      <c r="C22" s="94"/>
      <c r="D22" s="94"/>
      <c r="E22" s="110"/>
      <c r="F22" s="94"/>
      <c r="G22" s="94"/>
      <c r="H22" s="96"/>
      <c r="I22" s="96"/>
      <c r="J22" s="98"/>
      <c r="K22" s="100"/>
      <c r="L22" s="89"/>
    </row>
    <row r="23" spans="1:12" ht="12.65" customHeight="1" x14ac:dyDescent="0.25">
      <c r="A23" s="35">
        <v>1</v>
      </c>
      <c r="B23" s="36">
        <v>157</v>
      </c>
      <c r="C23" s="35">
        <f>INDEX([1]base!$A$1:$F$261,MATCH($B23,[1]base!$A$1:$A$261,0),COLUMN()-1)</f>
        <v>10125311957</v>
      </c>
      <c r="D23" s="37" t="str">
        <f>INDEX([1]base!$A$1:$F$261,MATCH($B23,[1]base!$A$1:$A$261,0),COLUMN()-1)</f>
        <v>ВЕШНЯКОВ Даниил</v>
      </c>
      <c r="E23" s="38" t="str">
        <f>INDEX([1]base!$A$1:$F$261,MATCH($B23,[1]base!$A$1:$A$261,0),COLUMN()-1)</f>
        <v>20.03.2008</v>
      </c>
      <c r="F23" s="39" t="str">
        <f>INDEX([1]base!$A$1:$F$261,MATCH($B23,[1]base!$A$1:$A$261,0),COLUMN()-1)</f>
        <v>КМС</v>
      </c>
      <c r="G23" s="40" t="str">
        <f>INDEX([1]base!$A$1:$F$261,MATCH($B23,[1]base!$A$1:$A$261,0),COLUMN()-1)</f>
        <v>Санкт-Петербург</v>
      </c>
      <c r="H23" s="41">
        <f>'[1]стартовый 26.07.2024'!J100</f>
        <v>1.3753703703703823E-2</v>
      </c>
      <c r="I23" s="42" t="s">
        <v>4</v>
      </c>
      <c r="J23" s="43">
        <f t="shared" ref="J23:J86" si="0">$J$19/((H23*24))</f>
        <v>45.442305103002163</v>
      </c>
      <c r="K23" s="44"/>
      <c r="L23" s="45"/>
    </row>
    <row r="24" spans="1:12" ht="12.65" customHeight="1" x14ac:dyDescent="0.25">
      <c r="A24" s="44">
        <v>2</v>
      </c>
      <c r="B24" s="36">
        <v>155</v>
      </c>
      <c r="C24" s="35">
        <f>INDEX([1]base!$A$1:$F$261,MATCH($B24,[1]base!$A$1:$A$261,0),COLUMN()-1)</f>
        <v>10148051686</v>
      </c>
      <c r="D24" s="37" t="str">
        <f>INDEX([1]base!$A$1:$F$261,MATCH($B24,[1]base!$A$1:$A$261,0),COLUMN()-1)</f>
        <v>ЗЫРЯНОВ Кирилл</v>
      </c>
      <c r="E24" s="38">
        <f>INDEX([1]base!$A$1:$F$261,MATCH($B24,[1]base!$A$1:$A$261,0),COLUMN()-1)</f>
        <v>40324</v>
      </c>
      <c r="F24" s="39" t="str">
        <f>INDEX([1]base!$A$1:$F$261,MATCH($B24,[1]base!$A$1:$A$261,0),COLUMN()-1)</f>
        <v>КМС</v>
      </c>
      <c r="G24" s="40" t="str">
        <f>INDEX([1]base!$A$1:$F$261,MATCH($B24,[1]base!$A$1:$A$261,0),COLUMN()-1)</f>
        <v>Санкт-Петербург</v>
      </c>
      <c r="H24" s="41">
        <f>'[1]стартовый 26.07.2024'!J101</f>
        <v>1.3987037037037492E-2</v>
      </c>
      <c r="I24" s="42">
        <f t="shared" ref="I24:I87" si="1">H24-$H$23</f>
        <v>2.3333333333366846E-4</v>
      </c>
      <c r="J24" s="43">
        <f t="shared" si="0"/>
        <v>44.684231431217931</v>
      </c>
      <c r="K24" s="44"/>
      <c r="L24" s="45"/>
    </row>
    <row r="25" spans="1:12" ht="12.65" customHeight="1" x14ac:dyDescent="0.25">
      <c r="A25" s="35">
        <v>3</v>
      </c>
      <c r="B25" s="36">
        <v>162</v>
      </c>
      <c r="C25" s="35">
        <f>INDEX([1]base!$A$1:$F$261,MATCH($B25,[1]base!$A$1:$A$261,0),COLUMN()-1)</f>
        <v>10137307322</v>
      </c>
      <c r="D25" s="37" t="str">
        <f>INDEX([1]base!$A$1:$F$261,MATCH($B25,[1]base!$A$1:$A$261,0),COLUMN()-1)</f>
        <v>СВИЛОВСКИЙ Данил</v>
      </c>
      <c r="E25" s="38" t="str">
        <f>INDEX([1]base!$A$1:$F$261,MATCH($B25,[1]base!$A$1:$A$261,0),COLUMN()-1)</f>
        <v>18.03.2008</v>
      </c>
      <c r="F25" s="39" t="str">
        <f>INDEX([1]base!$A$1:$F$261,MATCH($B25,[1]base!$A$1:$A$261,0),COLUMN()-1)</f>
        <v>КМС</v>
      </c>
      <c r="G25" s="40" t="str">
        <f>INDEX([1]base!$A$1:$F$261,MATCH($B25,[1]base!$A$1:$A$261,0),COLUMN()-1)</f>
        <v>Санкт-Петербург</v>
      </c>
      <c r="H25" s="41">
        <f>'[1]стартовый 26.07.2024'!J102</f>
        <v>1.4075115740740968E-2</v>
      </c>
      <c r="I25" s="42">
        <f t="shared" si="1"/>
        <v>3.2141203703714427E-4</v>
      </c>
      <c r="J25" s="43">
        <f t="shared" si="0"/>
        <v>44.404608211562575</v>
      </c>
      <c r="K25" s="44"/>
      <c r="L25" s="45"/>
    </row>
    <row r="26" spans="1:12" ht="12.65" customHeight="1" x14ac:dyDescent="0.25">
      <c r="A26" s="44">
        <v>4</v>
      </c>
      <c r="B26" s="36">
        <v>154</v>
      </c>
      <c r="C26" s="35">
        <f>INDEX([1]base!$A$1:$F$261,MATCH($B26,[1]base!$A$1:$A$261,0),COLUMN()-1)</f>
        <v>10141468319</v>
      </c>
      <c r="D26" s="37" t="str">
        <f>INDEX([1]base!$A$1:$F$261,MATCH($B26,[1]base!$A$1:$A$261,0),COLUMN()-1)</f>
        <v>КЛЮЕВ Артем</v>
      </c>
      <c r="E26" s="38" t="str">
        <f>INDEX([1]base!$A$1:$F$261,MATCH($B26,[1]base!$A$1:$A$261,0),COLUMN()-1)</f>
        <v>14.04.2009</v>
      </c>
      <c r="F26" s="39" t="str">
        <f>INDEX([1]base!$A$1:$F$261,MATCH($B26,[1]base!$A$1:$A$261,0),COLUMN()-1)</f>
        <v>КМС</v>
      </c>
      <c r="G26" s="40" t="str">
        <f>INDEX([1]base!$A$1:$F$261,MATCH($B26,[1]base!$A$1:$A$261,0),COLUMN()-1)</f>
        <v>Санкт-Петербург</v>
      </c>
      <c r="H26" s="41">
        <f>'[1]стартовый 26.07.2024'!J103</f>
        <v>1.4274652777777869E-2</v>
      </c>
      <c r="I26" s="42">
        <f t="shared" si="1"/>
        <v>5.2094907407404523E-4</v>
      </c>
      <c r="J26" s="43">
        <f t="shared" si="0"/>
        <v>43.783902118654098</v>
      </c>
      <c r="K26" s="44"/>
      <c r="L26" s="45"/>
    </row>
    <row r="27" spans="1:12" ht="12.65" customHeight="1" x14ac:dyDescent="0.25">
      <c r="A27" s="35">
        <v>5</v>
      </c>
      <c r="B27" s="36">
        <v>161</v>
      </c>
      <c r="C27" s="35">
        <f>INDEX([1]base!$A$1:$F$261,MATCH($B27,[1]base!$A$1:$A$261,0),COLUMN()-1)</f>
        <v>10137271653</v>
      </c>
      <c r="D27" s="37" t="str">
        <f>INDEX([1]base!$A$1:$F$261,MATCH($B27,[1]base!$A$1:$A$261,0),COLUMN()-1)</f>
        <v>ЯКОВЛЕВ Матвей</v>
      </c>
      <c r="E27" s="38" t="str">
        <f>INDEX([1]base!$A$1:$F$261,MATCH($B27,[1]base!$A$1:$A$261,0),COLUMN()-1)</f>
        <v>22.01.2008</v>
      </c>
      <c r="F27" s="39" t="str">
        <f>INDEX([1]base!$A$1:$F$261,MATCH($B27,[1]base!$A$1:$A$261,0),COLUMN()-1)</f>
        <v>КМС</v>
      </c>
      <c r="G27" s="40" t="str">
        <f>INDEX([1]base!$A$1:$F$261,MATCH($B27,[1]base!$A$1:$A$261,0),COLUMN()-1)</f>
        <v>Санкт-Петербург</v>
      </c>
      <c r="H27" s="41">
        <f>'[1]стартовый 26.07.2024'!J104</f>
        <v>1.4334953703704023E-2</v>
      </c>
      <c r="I27" s="42">
        <f t="shared" si="1"/>
        <v>5.8125000000019966E-4</v>
      </c>
      <c r="J27" s="43">
        <f t="shared" si="0"/>
        <v>43.599722253620229</v>
      </c>
      <c r="K27" s="44"/>
      <c r="L27" s="45"/>
    </row>
    <row r="28" spans="1:12" ht="12.65" customHeight="1" x14ac:dyDescent="0.25">
      <c r="A28" s="35">
        <v>6</v>
      </c>
      <c r="B28" s="36">
        <v>156</v>
      </c>
      <c r="C28" s="35">
        <f>INDEX([1]base!$A$1:$F$261,MATCH($B28,[1]base!$A$1:$A$261,0),COLUMN()-1)</f>
        <v>10115493638</v>
      </c>
      <c r="D28" s="37" t="str">
        <f>INDEX([1]base!$A$1:$F$261,MATCH($B28,[1]base!$A$1:$A$261,0),COLUMN()-1)</f>
        <v>БЛОХИН Кирилл</v>
      </c>
      <c r="E28" s="38" t="str">
        <f>INDEX([1]base!$A$1:$F$261,MATCH($B28,[1]base!$A$1:$A$261,0),COLUMN()-1)</f>
        <v>09.06.2008</v>
      </c>
      <c r="F28" s="39" t="str">
        <f>INDEX([1]base!$A$1:$F$261,MATCH($B28,[1]base!$A$1:$A$261,0),COLUMN()-1)</f>
        <v>КМС</v>
      </c>
      <c r="G28" s="40" t="str">
        <f>INDEX([1]base!$A$1:$F$261,MATCH($B28,[1]base!$A$1:$A$261,0),COLUMN()-1)</f>
        <v>Санкт-Петербург</v>
      </c>
      <c r="H28" s="41">
        <f>'[1]стартовый 26.07.2024'!J105</f>
        <v>1.4428356481481469E-2</v>
      </c>
      <c r="I28" s="42">
        <f t="shared" si="1"/>
        <v>6.7465277777764565E-4</v>
      </c>
      <c r="J28" s="43">
        <f t="shared" si="0"/>
        <v>43.317476997617575</v>
      </c>
      <c r="K28" s="44"/>
      <c r="L28" s="45"/>
    </row>
    <row r="29" spans="1:12" ht="12.65" customHeight="1" x14ac:dyDescent="0.25">
      <c r="A29" s="44">
        <v>7</v>
      </c>
      <c r="B29" s="36">
        <v>159</v>
      </c>
      <c r="C29" s="35">
        <f>INDEX([1]base!$A$1:$F$261,MATCH($B29,[1]base!$A$1:$A$261,0),COLUMN()-1)</f>
        <v>10125311856</v>
      </c>
      <c r="D29" s="37" t="str">
        <f>INDEX([1]base!$A$1:$F$261,MATCH($B29,[1]base!$A$1:$A$261,0),COLUMN()-1)</f>
        <v>СВИЛОВСКИЙ Денис</v>
      </c>
      <c r="E29" s="38" t="str">
        <f>INDEX([1]base!$A$1:$F$261,MATCH($B29,[1]base!$A$1:$A$261,0),COLUMN()-1)</f>
        <v>18.03.2008</v>
      </c>
      <c r="F29" s="39" t="str">
        <f>INDEX([1]base!$A$1:$F$261,MATCH($B29,[1]base!$A$1:$A$261,0),COLUMN()-1)</f>
        <v>КМС</v>
      </c>
      <c r="G29" s="40" t="str">
        <f>INDEX([1]base!$A$1:$F$261,MATCH($B29,[1]base!$A$1:$A$261,0),COLUMN()-1)</f>
        <v>Санкт-Петербург</v>
      </c>
      <c r="H29" s="41">
        <f>'[1]стартовый 26.07.2024'!J106</f>
        <v>1.4444560185184974E-2</v>
      </c>
      <c r="I29" s="42">
        <f t="shared" si="1"/>
        <v>6.908564814811502E-4</v>
      </c>
      <c r="J29" s="43">
        <f t="shared" si="0"/>
        <v>43.26888406342961</v>
      </c>
      <c r="K29" s="44"/>
      <c r="L29" s="45"/>
    </row>
    <row r="30" spans="1:12" ht="12.65" customHeight="1" x14ac:dyDescent="0.25">
      <c r="A30" s="35">
        <v>8</v>
      </c>
      <c r="B30" s="36">
        <v>152</v>
      </c>
      <c r="C30" s="35">
        <f>INDEX([1]base!$A$1:$F$261,MATCH($B30,[1]base!$A$1:$A$261,0),COLUMN()-1)</f>
        <v>10142293324</v>
      </c>
      <c r="D30" s="37" t="str">
        <f>INDEX([1]base!$A$1:$F$261,MATCH($B30,[1]base!$A$1:$A$261,0),COLUMN()-1)</f>
        <v>ПЕТУХОВ Максим</v>
      </c>
      <c r="E30" s="38">
        <f>INDEX([1]base!$A$1:$F$261,MATCH($B30,[1]base!$A$1:$A$261,0),COLUMN()-1)</f>
        <v>40387</v>
      </c>
      <c r="F30" s="39" t="str">
        <f>INDEX([1]base!$A$1:$F$261,MATCH($B30,[1]base!$A$1:$A$261,0),COLUMN()-1)</f>
        <v>КМС</v>
      </c>
      <c r="G30" s="40" t="str">
        <f>INDEX([1]base!$A$1:$F$261,MATCH($B30,[1]base!$A$1:$A$261,0),COLUMN()-1)</f>
        <v>Санкт-Петербург</v>
      </c>
      <c r="H30" s="41">
        <f>'[1]стартовый 26.07.2024'!J107</f>
        <v>1.4457523148148146E-2</v>
      </c>
      <c r="I30" s="42">
        <f t="shared" si="1"/>
        <v>7.0381944444432298E-4</v>
      </c>
      <c r="J30" s="43">
        <f t="shared" si="0"/>
        <v>43.230088141346386</v>
      </c>
      <c r="K30" s="44"/>
      <c r="L30" s="45"/>
    </row>
    <row r="31" spans="1:12" ht="12.65" customHeight="1" x14ac:dyDescent="0.25">
      <c r="A31" s="44">
        <v>9</v>
      </c>
      <c r="B31" s="36">
        <v>57</v>
      </c>
      <c r="C31" s="35">
        <f>INDEX([1]base!$A$1:$F$261,MATCH($B31,[1]base!$A$1:$A$261,0),COLUMN()-1)</f>
        <v>10129902885</v>
      </c>
      <c r="D31" s="37" t="str">
        <f>INDEX([1]base!$A$1:$F$261,MATCH($B31,[1]base!$A$1:$A$261,0),COLUMN()-1)</f>
        <v>БОРТНИК Степан</v>
      </c>
      <c r="E31" s="38" t="str">
        <f>INDEX([1]base!$A$1:$F$261,MATCH($B31,[1]base!$A$1:$A$261,0),COLUMN()-1)</f>
        <v>27.10.2009</v>
      </c>
      <c r="F31" s="39" t="str">
        <f>INDEX([1]base!$A$1:$F$261,MATCH($B31,[1]base!$A$1:$A$261,0),COLUMN()-1)</f>
        <v>КМС</v>
      </c>
      <c r="G31" s="40" t="str">
        <f>INDEX([1]base!$A$1:$F$261,MATCH($B31,[1]base!$A$1:$A$261,0),COLUMN()-1)</f>
        <v>Москва</v>
      </c>
      <c r="H31" s="41">
        <f>'[1]стартовый 26.07.2024'!J108</f>
        <v>1.4551157407407422E-2</v>
      </c>
      <c r="I31" s="42">
        <f t="shared" si="1"/>
        <v>7.9745370370359892E-4</v>
      </c>
      <c r="J31" s="43">
        <f t="shared" si="0"/>
        <v>42.951909769173213</v>
      </c>
      <c r="K31" s="44"/>
      <c r="L31" s="45"/>
    </row>
    <row r="32" spans="1:12" ht="12.65" customHeight="1" x14ac:dyDescent="0.25">
      <c r="A32" s="35">
        <v>10</v>
      </c>
      <c r="B32" s="36">
        <v>151</v>
      </c>
      <c r="C32" s="35">
        <f>INDEX([1]base!$A$1:$F$261,MATCH($B32,[1]base!$A$1:$A$261,0),COLUMN()-1)</f>
        <v>10132607771</v>
      </c>
      <c r="D32" s="37" t="str">
        <f>INDEX([1]base!$A$1:$F$261,MATCH($B32,[1]base!$A$1:$A$261,0),COLUMN()-1)</f>
        <v>КОНСТАНТИНОВ Феликс</v>
      </c>
      <c r="E32" s="38" t="str">
        <f>INDEX([1]base!$A$1:$F$261,MATCH($B32,[1]base!$A$1:$A$261,0),COLUMN()-1)</f>
        <v>18.03.2010</v>
      </c>
      <c r="F32" s="39" t="str">
        <f>INDEX([1]base!$A$1:$F$261,MATCH($B32,[1]base!$A$1:$A$261,0),COLUMN()-1)</f>
        <v>КМС</v>
      </c>
      <c r="G32" s="40" t="str">
        <f>INDEX([1]base!$A$1:$F$261,MATCH($B32,[1]base!$A$1:$A$261,0),COLUMN()-1)</f>
        <v>Санкт-Петербург</v>
      </c>
      <c r="H32" s="41">
        <f>'[1]стартовый 26.07.2024'!J109</f>
        <v>1.4587847222222297E-2</v>
      </c>
      <c r="I32" s="42">
        <f t="shared" si="1"/>
        <v>8.3414351851847368E-4</v>
      </c>
      <c r="J32" s="43">
        <f t="shared" si="0"/>
        <v>42.843881655677784</v>
      </c>
      <c r="K32" s="44"/>
      <c r="L32" s="45"/>
    </row>
    <row r="33" spans="1:12" ht="12.65" customHeight="1" x14ac:dyDescent="0.25">
      <c r="A33" s="35">
        <v>11</v>
      </c>
      <c r="B33" s="36">
        <v>148</v>
      </c>
      <c r="C33" s="35">
        <f>INDEX([1]base!$A$1:$F$261,MATCH($B33,[1]base!$A$1:$A$261,0),COLUMN()-1)</f>
        <v>10125311654</v>
      </c>
      <c r="D33" s="37" t="str">
        <f>INDEX([1]base!$A$1:$F$261,MATCH($B33,[1]base!$A$1:$A$261,0),COLUMN()-1)</f>
        <v>НОВОЛОДСКИЙ Ростислав</v>
      </c>
      <c r="E33" s="38" t="str">
        <f>INDEX([1]base!$A$1:$F$261,MATCH($B33,[1]base!$A$1:$A$261,0),COLUMN()-1)</f>
        <v>18.05.2008</v>
      </c>
      <c r="F33" s="39" t="str">
        <f>INDEX([1]base!$A$1:$F$261,MATCH($B33,[1]base!$A$1:$A$261,0),COLUMN()-1)</f>
        <v>КМС</v>
      </c>
      <c r="G33" s="40" t="str">
        <f>INDEX([1]base!$A$1:$F$261,MATCH($B33,[1]base!$A$1:$A$261,0),COLUMN()-1)</f>
        <v>Санкт-Петербург</v>
      </c>
      <c r="H33" s="41">
        <f>'[1]стартовый 26.07.2024'!J110</f>
        <v>1.4597222222222261E-2</v>
      </c>
      <c r="I33" s="42">
        <f t="shared" si="1"/>
        <v>8.4351851851843795E-4</v>
      </c>
      <c r="J33" s="43">
        <f t="shared" si="0"/>
        <v>42.816365366317676</v>
      </c>
      <c r="K33" s="44"/>
      <c r="L33" s="45"/>
    </row>
    <row r="34" spans="1:12" ht="12.65" customHeight="1" x14ac:dyDescent="0.25">
      <c r="A34" s="44">
        <v>12</v>
      </c>
      <c r="B34" s="36">
        <v>160</v>
      </c>
      <c r="C34" s="35">
        <f>INDEX([1]base!$A$1:$F$261,MATCH($B34,[1]base!$A$1:$A$261,0),COLUMN()-1)</f>
        <v>10137306312</v>
      </c>
      <c r="D34" s="37" t="str">
        <f>INDEX([1]base!$A$1:$F$261,MATCH($B34,[1]base!$A$1:$A$261,0),COLUMN()-1)</f>
        <v>СМИРНОВ Андрей</v>
      </c>
      <c r="E34" s="38" t="str">
        <f>INDEX([1]base!$A$1:$F$261,MATCH($B34,[1]base!$A$1:$A$261,0),COLUMN()-1)</f>
        <v>10.06.2009</v>
      </c>
      <c r="F34" s="39" t="str">
        <f>INDEX([1]base!$A$1:$F$261,MATCH($B34,[1]base!$A$1:$A$261,0),COLUMN()-1)</f>
        <v>КМС</v>
      </c>
      <c r="G34" s="40" t="str">
        <f>INDEX([1]base!$A$1:$F$261,MATCH($B34,[1]base!$A$1:$A$261,0),COLUMN()-1)</f>
        <v>Санкт-Петербург</v>
      </c>
      <c r="H34" s="41">
        <f>'[1]стартовый 26.07.2024'!J111</f>
        <v>1.4615972222222356E-2</v>
      </c>
      <c r="I34" s="42">
        <f t="shared" si="1"/>
        <v>8.6226851851853303E-4</v>
      </c>
      <c r="J34" s="43">
        <f t="shared" si="0"/>
        <v>42.761438684847803</v>
      </c>
      <c r="K34" s="44"/>
      <c r="L34" s="45"/>
    </row>
    <row r="35" spans="1:12" ht="12.65" customHeight="1" x14ac:dyDescent="0.25">
      <c r="A35" s="35">
        <v>13</v>
      </c>
      <c r="B35" s="36">
        <v>167</v>
      </c>
      <c r="C35" s="35">
        <f>INDEX([1]base!$A$1:$F$261,MATCH($B35,[1]base!$A$1:$A$261,0),COLUMN()-1)</f>
        <v>10141475288</v>
      </c>
      <c r="D35" s="37" t="str">
        <f>INDEX([1]base!$A$1:$F$261,MATCH($B35,[1]base!$A$1:$A$261,0),COLUMN()-1)</f>
        <v>ГРИГОРЬЕВ Артемий</v>
      </c>
      <c r="E35" s="38">
        <f>INDEX([1]base!$A$1:$F$261,MATCH($B35,[1]base!$A$1:$A$261,0),COLUMN()-1)</f>
        <v>39482</v>
      </c>
      <c r="F35" s="39" t="str">
        <f>INDEX([1]base!$A$1:$F$261,MATCH($B35,[1]base!$A$1:$A$261,0),COLUMN()-1)</f>
        <v>КМС</v>
      </c>
      <c r="G35" s="40" t="str">
        <f>INDEX([1]base!$A$1:$F$261,MATCH($B35,[1]base!$A$1:$A$261,0),COLUMN()-1)</f>
        <v>Санкт-Петербург</v>
      </c>
      <c r="H35" s="41">
        <f>'[1]стартовый 26.07.2024'!J112</f>
        <v>1.4626157407407386E-2</v>
      </c>
      <c r="I35" s="42">
        <f t="shared" si="1"/>
        <v>8.724537037035629E-4</v>
      </c>
      <c r="J35" s="43">
        <f t="shared" si="0"/>
        <v>42.731660995489499</v>
      </c>
      <c r="K35" s="44"/>
      <c r="L35" s="45"/>
    </row>
    <row r="36" spans="1:12" ht="12.65" customHeight="1" x14ac:dyDescent="0.25">
      <c r="A36" s="44">
        <v>14</v>
      </c>
      <c r="B36" s="36">
        <v>61</v>
      </c>
      <c r="C36" s="35">
        <f>INDEX([1]base!$A$1:$F$261,MATCH($B36,[1]base!$A$1:$A$261,0),COLUMN()-1)</f>
        <v>10132054972</v>
      </c>
      <c r="D36" s="37" t="str">
        <f>INDEX([1]base!$A$1:$F$261,MATCH($B36,[1]base!$A$1:$A$261,0),COLUMN()-1)</f>
        <v>НИКИТИН Степан</v>
      </c>
      <c r="E36" s="38" t="str">
        <f>INDEX([1]base!$A$1:$F$261,MATCH($B36,[1]base!$A$1:$A$261,0),COLUMN()-1)</f>
        <v>11.02.2008</v>
      </c>
      <c r="F36" s="39" t="str">
        <f>INDEX([1]base!$A$1:$F$261,MATCH($B36,[1]base!$A$1:$A$261,0),COLUMN()-1)</f>
        <v>КМС</v>
      </c>
      <c r="G36" s="40" t="str">
        <f>INDEX([1]base!$A$1:$F$261,MATCH($B36,[1]base!$A$1:$A$261,0),COLUMN()-1)</f>
        <v>Москва</v>
      </c>
      <c r="H36" s="41">
        <f>'[1]стартовый 26.07.2024'!J113</f>
        <v>1.4632638888889105E-2</v>
      </c>
      <c r="I36" s="42">
        <f t="shared" si="1"/>
        <v>8.7893518518528113E-4</v>
      </c>
      <c r="J36" s="43">
        <f t="shared" si="0"/>
        <v>42.712733140334429</v>
      </c>
      <c r="K36" s="44"/>
      <c r="L36" s="45"/>
    </row>
    <row r="37" spans="1:12" ht="12.65" customHeight="1" x14ac:dyDescent="0.25">
      <c r="A37" s="35">
        <v>15</v>
      </c>
      <c r="B37" s="36">
        <v>192</v>
      </c>
      <c r="C37" s="35">
        <f>INDEX([1]base!$A$1:$F$261,MATCH($B37,[1]base!$A$1:$A$261,0),COLUMN()-1)</f>
        <v>10113341652</v>
      </c>
      <c r="D37" s="37" t="str">
        <f>INDEX([1]base!$A$1:$F$261,MATCH($B37,[1]base!$A$1:$A$261,0),COLUMN()-1)</f>
        <v>МИХАЙЛОВ Даниил</v>
      </c>
      <c r="E37" s="38">
        <f>INDEX([1]base!$A$1:$F$261,MATCH($B37,[1]base!$A$1:$A$261,0),COLUMN()-1)</f>
        <v>39801</v>
      </c>
      <c r="F37" s="39" t="str">
        <f>INDEX([1]base!$A$1:$F$261,MATCH($B37,[1]base!$A$1:$A$261,0),COLUMN()-1)</f>
        <v>КМС</v>
      </c>
      <c r="G37" s="40" t="str">
        <f>INDEX([1]base!$A$1:$F$261,MATCH($B37,[1]base!$A$1:$A$261,0),COLUMN()-1)</f>
        <v>Тюменская область</v>
      </c>
      <c r="H37" s="41">
        <f>'[1]стартовый 26.07.2024'!J114</f>
        <v>1.4821527777777788E-2</v>
      </c>
      <c r="I37" s="42">
        <f t="shared" si="1"/>
        <v>1.0678240740739642E-3</v>
      </c>
      <c r="J37" s="43">
        <f t="shared" si="0"/>
        <v>42.168392447172344</v>
      </c>
      <c r="K37" s="44"/>
      <c r="L37" s="45"/>
    </row>
    <row r="38" spans="1:12" ht="12.65" customHeight="1" x14ac:dyDescent="0.25">
      <c r="A38" s="35">
        <v>16</v>
      </c>
      <c r="B38" s="36">
        <v>87</v>
      </c>
      <c r="C38" s="35">
        <f>INDEX([1]base!$A$1:$F$261,MATCH($B38,[1]base!$A$1:$A$261,0),COLUMN()-1)</f>
        <v>10136817470</v>
      </c>
      <c r="D38" s="37" t="str">
        <f>INDEX([1]base!$A$1:$F$261,MATCH($B38,[1]base!$A$1:$A$261,0),COLUMN()-1)</f>
        <v>ЛАРИЧЕВ Вадим</v>
      </c>
      <c r="E38" s="38">
        <f>INDEX([1]base!$A$1:$F$261,MATCH($B38,[1]base!$A$1:$A$261,0),COLUMN()-1)</f>
        <v>39472</v>
      </c>
      <c r="F38" s="39" t="str">
        <f>INDEX([1]base!$A$1:$F$261,MATCH($B38,[1]base!$A$1:$A$261,0),COLUMN()-1)</f>
        <v>КМС</v>
      </c>
      <c r="G38" s="40" t="str">
        <f>INDEX([1]base!$A$1:$F$261,MATCH($B38,[1]base!$A$1:$A$261,0),COLUMN()-1)</f>
        <v>Республика Адыгея</v>
      </c>
      <c r="H38" s="41">
        <f>'[1]стартовый 26.07.2024'!J115</f>
        <v>1.4824768518518397E-2</v>
      </c>
      <c r="I38" s="42">
        <f t="shared" si="1"/>
        <v>1.0710648148145735E-3</v>
      </c>
      <c r="J38" s="43">
        <f t="shared" si="0"/>
        <v>42.159174304764335</v>
      </c>
      <c r="K38" s="44"/>
      <c r="L38" s="45"/>
    </row>
    <row r="39" spans="1:12" ht="12.65" customHeight="1" x14ac:dyDescent="0.25">
      <c r="A39" s="44">
        <v>17</v>
      </c>
      <c r="B39" s="36">
        <v>62</v>
      </c>
      <c r="C39" s="35">
        <f>INDEX([1]base!$A$1:$F$261,MATCH($B39,[1]base!$A$1:$A$261,0),COLUMN()-1)</f>
        <v>10129837817</v>
      </c>
      <c r="D39" s="37" t="str">
        <f>INDEX([1]base!$A$1:$F$261,MATCH($B39,[1]base!$A$1:$A$261,0),COLUMN()-1)</f>
        <v>СИТДИКОВ Амир</v>
      </c>
      <c r="E39" s="38" t="str">
        <f>INDEX([1]base!$A$1:$F$261,MATCH($B39,[1]base!$A$1:$A$261,0),COLUMN()-1)</f>
        <v>14.02.2009</v>
      </c>
      <c r="F39" s="39" t="str">
        <f>INDEX([1]base!$A$1:$F$261,MATCH($B39,[1]base!$A$1:$A$261,0),COLUMN()-1)</f>
        <v>КМС</v>
      </c>
      <c r="G39" s="40" t="str">
        <f>INDEX([1]base!$A$1:$F$261,MATCH($B39,[1]base!$A$1:$A$261,0),COLUMN()-1)</f>
        <v>Москва</v>
      </c>
      <c r="H39" s="41">
        <f>'[1]стартовый 26.07.2024'!J116</f>
        <v>1.482939814814882E-2</v>
      </c>
      <c r="I39" s="42">
        <f t="shared" si="1"/>
        <v>1.0756944444449967E-3</v>
      </c>
      <c r="J39" s="43">
        <f t="shared" si="0"/>
        <v>42.146012518924771</v>
      </c>
      <c r="K39" s="44"/>
      <c r="L39" s="45"/>
    </row>
    <row r="40" spans="1:12" ht="12.65" customHeight="1" x14ac:dyDescent="0.25">
      <c r="A40" s="35">
        <v>18</v>
      </c>
      <c r="B40" s="36">
        <v>48</v>
      </c>
      <c r="C40" s="35">
        <f>INDEX([1]base!$A$1:$F$261,MATCH($B40,[1]base!$A$1:$A$261,0),COLUMN()-1)</f>
        <v>10123564341</v>
      </c>
      <c r="D40" s="37" t="str">
        <f>INDEX([1]base!$A$1:$F$261,MATCH($B40,[1]base!$A$1:$A$261,0),COLUMN()-1)</f>
        <v>КЕЗЕРЕВ Николай</v>
      </c>
      <c r="E40" s="38">
        <f>INDEX([1]base!$A$1:$F$261,MATCH($B40,[1]base!$A$1:$A$261,0),COLUMN()-1)</f>
        <v>39672</v>
      </c>
      <c r="F40" s="39" t="str">
        <f>INDEX([1]base!$A$1:$F$261,MATCH($B40,[1]base!$A$1:$A$261,0),COLUMN()-1)</f>
        <v>КМС</v>
      </c>
      <c r="G40" s="40" t="str">
        <f>INDEX([1]base!$A$1:$F$261,MATCH($B40,[1]base!$A$1:$A$261,0),COLUMN()-1)</f>
        <v>Ленинградская область</v>
      </c>
      <c r="H40" s="41">
        <f>'[1]стартовый 26.07.2024'!J117</f>
        <v>1.489837962962974E-2</v>
      </c>
      <c r="I40" s="42">
        <f t="shared" si="1"/>
        <v>1.144675925925917E-3</v>
      </c>
      <c r="J40" s="43">
        <f t="shared" si="0"/>
        <v>41.950870869004213</v>
      </c>
      <c r="K40" s="44"/>
      <c r="L40" s="45"/>
    </row>
    <row r="41" spans="1:12" ht="12.65" customHeight="1" x14ac:dyDescent="0.25">
      <c r="A41" s="44">
        <v>19</v>
      </c>
      <c r="B41" s="36">
        <v>153</v>
      </c>
      <c r="C41" s="35">
        <f>INDEX([1]base!$A$1:$F$261,MATCH($B41,[1]base!$A$1:$A$261,0),COLUMN()-1)</f>
        <v>10144862915</v>
      </c>
      <c r="D41" s="37" t="str">
        <f>INDEX([1]base!$A$1:$F$261,MATCH($B41,[1]base!$A$1:$A$261,0),COLUMN()-1)</f>
        <v>ЯЦЫНА Артем</v>
      </c>
      <c r="E41" s="38" t="str">
        <f>INDEX([1]base!$A$1:$F$261,MATCH($B41,[1]base!$A$1:$A$261,0),COLUMN()-1)</f>
        <v>09.11.2009</v>
      </c>
      <c r="F41" s="39" t="str">
        <f>INDEX([1]base!$A$1:$F$261,MATCH($B41,[1]base!$A$1:$A$261,0),COLUMN()-1)</f>
        <v>КМС</v>
      </c>
      <c r="G41" s="40" t="str">
        <f>INDEX([1]base!$A$1:$F$261,MATCH($B41,[1]base!$A$1:$A$261,0),COLUMN()-1)</f>
        <v>Санкт-Петербург</v>
      </c>
      <c r="H41" s="41">
        <f>'[1]стартовый 26.07.2024'!J118</f>
        <v>1.4969791666666551E-2</v>
      </c>
      <c r="I41" s="42">
        <f t="shared" si="1"/>
        <v>1.216087962962728E-3</v>
      </c>
      <c r="J41" s="43">
        <f t="shared" si="0"/>
        <v>41.750748034235933</v>
      </c>
      <c r="K41" s="44"/>
      <c r="L41" s="45"/>
    </row>
    <row r="42" spans="1:12" ht="12.65" customHeight="1" x14ac:dyDescent="0.25">
      <c r="A42" s="35">
        <v>20</v>
      </c>
      <c r="B42" s="36">
        <v>163</v>
      </c>
      <c r="C42" s="35">
        <f>INDEX([1]base!$A$1:$F$261,MATCH($B42,[1]base!$A$1:$A$261,0),COLUMN()-1)</f>
        <v>10131460747</v>
      </c>
      <c r="D42" s="37" t="str">
        <f>INDEX([1]base!$A$1:$F$261,MATCH($B42,[1]base!$A$1:$A$261,0),COLUMN()-1)</f>
        <v>ВАСИЛЬЕВ Олег</v>
      </c>
      <c r="E42" s="38">
        <f>INDEX([1]base!$A$1:$F$261,MATCH($B42,[1]base!$A$1:$A$261,0),COLUMN()-1)</f>
        <v>39558</v>
      </c>
      <c r="F42" s="39" t="str">
        <f>INDEX([1]base!$A$1:$F$261,MATCH($B42,[1]base!$A$1:$A$261,0),COLUMN()-1)</f>
        <v>КМС</v>
      </c>
      <c r="G42" s="40" t="str">
        <f>INDEX([1]base!$A$1:$F$261,MATCH($B42,[1]base!$A$1:$A$261,0),COLUMN()-1)</f>
        <v>Санкт-Петербург</v>
      </c>
      <c r="H42" s="41">
        <f>'[1]стартовый 26.07.2024'!J119</f>
        <v>1.5009259259259292E-2</v>
      </c>
      <c r="I42" s="42">
        <f t="shared" si="1"/>
        <v>1.2555555555554682E-3</v>
      </c>
      <c r="J42" s="43">
        <f t="shared" si="0"/>
        <v>41.640962368907992</v>
      </c>
      <c r="K42" s="44"/>
      <c r="L42" s="45"/>
    </row>
    <row r="43" spans="1:12" ht="12.65" customHeight="1" x14ac:dyDescent="0.25">
      <c r="A43" s="35">
        <v>21</v>
      </c>
      <c r="B43" s="36">
        <v>42</v>
      </c>
      <c r="C43" s="35">
        <f>INDEX([1]base!$A$1:$F$261,MATCH($B43,[1]base!$A$1:$A$261,0),COLUMN()-1)</f>
        <v>10137539819</v>
      </c>
      <c r="D43" s="37" t="str">
        <f>INDEX([1]base!$A$1:$F$261,MATCH($B43,[1]base!$A$1:$A$261,0),COLUMN()-1)</f>
        <v>ШЕВЯКОВ Игнат</v>
      </c>
      <c r="E43" s="38">
        <f>INDEX([1]base!$A$1:$F$261,MATCH($B43,[1]base!$A$1:$A$261,0),COLUMN()-1)</f>
        <v>40232</v>
      </c>
      <c r="F43" s="39" t="str">
        <f>INDEX([1]base!$A$1:$F$261,MATCH($B43,[1]base!$A$1:$A$261,0),COLUMN()-1)</f>
        <v>2 СР</v>
      </c>
      <c r="G43" s="40" t="str">
        <f>INDEX([1]base!$A$1:$F$261,MATCH($B43,[1]base!$A$1:$A$261,0),COLUMN()-1)</f>
        <v>Краснодарский край</v>
      </c>
      <c r="H43" s="41">
        <f>'[1]стартовый 26.07.2024'!J120</f>
        <v>1.5024421296296331E-2</v>
      </c>
      <c r="I43" s="42">
        <f t="shared" si="1"/>
        <v>1.2707175925925074E-3</v>
      </c>
      <c r="J43" s="43">
        <f t="shared" si="0"/>
        <v>41.598939997380711</v>
      </c>
      <c r="K43" s="44"/>
      <c r="L43" s="45"/>
    </row>
    <row r="44" spans="1:12" ht="12.65" customHeight="1" x14ac:dyDescent="0.25">
      <c r="A44" s="44">
        <v>22</v>
      </c>
      <c r="B44" s="36">
        <v>150</v>
      </c>
      <c r="C44" s="35">
        <f>INDEX([1]base!$A$1:$F$261,MATCH($B44,[1]base!$A$1:$A$261,0),COLUMN()-1)</f>
        <v>10137306716</v>
      </c>
      <c r="D44" s="37" t="str">
        <f>INDEX([1]base!$A$1:$F$261,MATCH($B44,[1]base!$A$1:$A$261,0),COLUMN()-1)</f>
        <v>КЛИШОВ Николай</v>
      </c>
      <c r="E44" s="38" t="str">
        <f>INDEX([1]base!$A$1:$F$261,MATCH($B44,[1]base!$A$1:$A$261,0),COLUMN()-1)</f>
        <v>22.05.2009</v>
      </c>
      <c r="F44" s="39" t="str">
        <f>INDEX([1]base!$A$1:$F$261,MATCH($B44,[1]base!$A$1:$A$261,0),COLUMN()-1)</f>
        <v>КМС</v>
      </c>
      <c r="G44" s="40" t="str">
        <f>INDEX([1]base!$A$1:$F$261,MATCH($B44,[1]base!$A$1:$A$261,0),COLUMN()-1)</f>
        <v>Санкт-Петербург</v>
      </c>
      <c r="H44" s="41">
        <f>'[1]стартовый 26.07.2024'!J121</f>
        <v>1.5067129629629708E-2</v>
      </c>
      <c r="I44" s="42">
        <f t="shared" si="1"/>
        <v>1.3134259259258846E-3</v>
      </c>
      <c r="J44" s="43">
        <f t="shared" si="0"/>
        <v>41.481026271316424</v>
      </c>
      <c r="K44" s="44"/>
      <c r="L44" s="45"/>
    </row>
    <row r="45" spans="1:12" ht="12.65" customHeight="1" x14ac:dyDescent="0.25">
      <c r="A45" s="35">
        <v>23</v>
      </c>
      <c r="B45" s="36">
        <v>64</v>
      </c>
      <c r="C45" s="35">
        <f>INDEX([1]base!$A$1:$F$261,MATCH($B45,[1]base!$A$1:$A$261,0),COLUMN()-1)</f>
        <v>10132054164</v>
      </c>
      <c r="D45" s="37" t="str">
        <f>INDEX([1]base!$A$1:$F$261,MATCH($B45,[1]base!$A$1:$A$261,0),COLUMN()-1)</f>
        <v>ЛОЛО Вадим</v>
      </c>
      <c r="E45" s="38">
        <f>INDEX([1]base!$A$1:$F$261,MATCH($B45,[1]base!$A$1:$A$261,0),COLUMN()-1)</f>
        <v>39642</v>
      </c>
      <c r="F45" s="39" t="str">
        <f>INDEX([1]base!$A$1:$F$261,MATCH($B45,[1]base!$A$1:$A$261,0),COLUMN()-1)</f>
        <v>КМС</v>
      </c>
      <c r="G45" s="40" t="str">
        <f>INDEX([1]base!$A$1:$F$261,MATCH($B45,[1]base!$A$1:$A$261,0),COLUMN()-1)</f>
        <v>Москва</v>
      </c>
      <c r="H45" s="41">
        <f>'[1]стартовый 26.07.2024'!J122</f>
        <v>1.510937500000023E-2</v>
      </c>
      <c r="I45" s="42">
        <f t="shared" si="1"/>
        <v>1.3556712962964068E-3</v>
      </c>
      <c r="J45" s="43">
        <f t="shared" si="0"/>
        <v>41.365046535676726</v>
      </c>
      <c r="K45" s="44"/>
      <c r="L45" s="45"/>
    </row>
    <row r="46" spans="1:12" ht="12.65" customHeight="1" x14ac:dyDescent="0.25">
      <c r="A46" s="44">
        <v>24</v>
      </c>
      <c r="B46" s="36">
        <v>188</v>
      </c>
      <c r="C46" s="35">
        <f>INDEX([1]base!$A$1:$F$261,MATCH($B46,[1]base!$A$1:$A$261,0),COLUMN()-1)</f>
        <v>10120791959</v>
      </c>
      <c r="D46" s="37" t="str">
        <f>INDEX([1]base!$A$1:$F$261,MATCH($B46,[1]base!$A$1:$A$261,0),COLUMN()-1)</f>
        <v>КАЙГОРОДЦЕВ Марк</v>
      </c>
      <c r="E46" s="38">
        <f>INDEX([1]base!$A$1:$F$261,MATCH($B46,[1]base!$A$1:$A$261,0),COLUMN()-1)</f>
        <v>39562</v>
      </c>
      <c r="F46" s="39" t="str">
        <f>INDEX([1]base!$A$1:$F$261,MATCH($B46,[1]base!$A$1:$A$261,0),COLUMN()-1)</f>
        <v>2 СР</v>
      </c>
      <c r="G46" s="40" t="str">
        <f>INDEX([1]base!$A$1:$F$261,MATCH($B46,[1]base!$A$1:$A$261,0),COLUMN()-1)</f>
        <v>Тюменская область</v>
      </c>
      <c r="H46" s="41">
        <f>'[1]стартовый 26.07.2024'!J123</f>
        <v>1.5129861111111156E-2</v>
      </c>
      <c r="I46" s="42">
        <f t="shared" si="1"/>
        <v>1.3761574074073329E-3</v>
      </c>
      <c r="J46" s="43">
        <f t="shared" si="0"/>
        <v>41.30903749942614</v>
      </c>
      <c r="K46" s="44"/>
      <c r="L46" s="45"/>
    </row>
    <row r="47" spans="1:12" ht="12.65" customHeight="1" x14ac:dyDescent="0.25">
      <c r="A47" s="35">
        <v>25</v>
      </c>
      <c r="B47" s="36">
        <v>168</v>
      </c>
      <c r="C47" s="35">
        <f>INDEX([1]base!$A$1:$F$261,MATCH($B47,[1]base!$A$1:$A$261,0),COLUMN()-1)</f>
        <v>10129113246</v>
      </c>
      <c r="D47" s="37" t="str">
        <f>INDEX([1]base!$A$1:$F$261,MATCH($B47,[1]base!$A$1:$A$261,0),COLUMN()-1)</f>
        <v>МАЛИКОВ Руслан</v>
      </c>
      <c r="E47" s="38">
        <f>INDEX([1]base!$A$1:$F$261,MATCH($B47,[1]base!$A$1:$A$261,0),COLUMN()-1)</f>
        <v>39710</v>
      </c>
      <c r="F47" s="39" t="str">
        <f>INDEX([1]base!$A$1:$F$261,MATCH($B47,[1]base!$A$1:$A$261,0),COLUMN()-1)</f>
        <v>КМС</v>
      </c>
      <c r="G47" s="40" t="str">
        <f>INDEX([1]base!$A$1:$F$261,MATCH($B47,[1]base!$A$1:$A$261,0),COLUMN()-1)</f>
        <v>Санкт-Петербург</v>
      </c>
      <c r="H47" s="41">
        <f>'[1]стартовый 26.07.2024'!J124</f>
        <v>1.5177777777778234E-2</v>
      </c>
      <c r="I47" s="42">
        <f t="shared" si="1"/>
        <v>1.4240740740744107E-3</v>
      </c>
      <c r="J47" s="43">
        <f t="shared" si="0"/>
        <v>41.178623718886023</v>
      </c>
      <c r="K47" s="44"/>
      <c r="L47" s="45"/>
    </row>
    <row r="48" spans="1:12" ht="12.65" customHeight="1" x14ac:dyDescent="0.25">
      <c r="A48" s="35">
        <v>26</v>
      </c>
      <c r="B48" s="36">
        <v>149</v>
      </c>
      <c r="C48" s="35">
        <f>INDEX([1]base!$A$1:$F$261,MATCH($B48,[1]base!$A$1:$A$261,0),COLUMN()-1)</f>
        <v>10137272259</v>
      </c>
      <c r="D48" s="37" t="str">
        <f>INDEX([1]base!$A$1:$F$261,MATCH($B48,[1]base!$A$1:$A$261,0),COLUMN()-1)</f>
        <v>СКОРНЯКОВ Борис</v>
      </c>
      <c r="E48" s="38" t="str">
        <f>INDEX([1]base!$A$1:$F$261,MATCH($B48,[1]base!$A$1:$A$261,0),COLUMN()-1)</f>
        <v>23.05.2009</v>
      </c>
      <c r="F48" s="39" t="str">
        <f>INDEX([1]base!$A$1:$F$261,MATCH($B48,[1]base!$A$1:$A$261,0),COLUMN()-1)</f>
        <v>КМС</v>
      </c>
      <c r="G48" s="40" t="str">
        <f>INDEX([1]base!$A$1:$F$261,MATCH($B48,[1]base!$A$1:$A$261,0),COLUMN()-1)</f>
        <v>Санкт-Петербург</v>
      </c>
      <c r="H48" s="41">
        <f>'[1]стартовый 26.07.2024'!J125</f>
        <v>1.5215393518518597E-2</v>
      </c>
      <c r="I48" s="42">
        <f t="shared" si="1"/>
        <v>1.4616898148147733E-3</v>
      </c>
      <c r="J48" s="43">
        <f t="shared" si="0"/>
        <v>41.076821262579564</v>
      </c>
      <c r="K48" s="44"/>
      <c r="L48" s="45"/>
    </row>
    <row r="49" spans="1:12" ht="12.65" customHeight="1" x14ac:dyDescent="0.25">
      <c r="A49" s="44">
        <v>27</v>
      </c>
      <c r="B49" s="36">
        <v>166</v>
      </c>
      <c r="C49" s="35">
        <f>INDEX([1]base!$A$1:$F$261,MATCH($B49,[1]base!$A$1:$A$261,0),COLUMN()-1)</f>
        <v>10116160918</v>
      </c>
      <c r="D49" s="37" t="str">
        <f>INDEX([1]base!$A$1:$F$261,MATCH($B49,[1]base!$A$1:$A$261,0),COLUMN()-1)</f>
        <v>ГАРБУЗ Даниил</v>
      </c>
      <c r="E49" s="38">
        <f>INDEX([1]base!$A$1:$F$261,MATCH($B49,[1]base!$A$1:$A$261,0),COLUMN()-1)</f>
        <v>39643</v>
      </c>
      <c r="F49" s="39" t="str">
        <f>INDEX([1]base!$A$1:$F$261,MATCH($B49,[1]base!$A$1:$A$261,0),COLUMN()-1)</f>
        <v>КМС</v>
      </c>
      <c r="G49" s="40" t="str">
        <f>INDEX([1]base!$A$1:$F$261,MATCH($B49,[1]base!$A$1:$A$261,0),COLUMN()-1)</f>
        <v>Санкт-Петербург</v>
      </c>
      <c r="H49" s="41">
        <f>'[1]стартовый 26.07.2024'!J126</f>
        <v>1.5220949074074869E-2</v>
      </c>
      <c r="I49" s="42">
        <f t="shared" si="1"/>
        <v>1.4672453703710453E-3</v>
      </c>
      <c r="J49" s="43">
        <f t="shared" si="0"/>
        <v>41.061828468011456</v>
      </c>
      <c r="K49" s="44"/>
      <c r="L49" s="45"/>
    </row>
    <row r="50" spans="1:12" ht="12.65" customHeight="1" x14ac:dyDescent="0.25">
      <c r="A50" s="35">
        <v>28</v>
      </c>
      <c r="B50" s="36">
        <v>181</v>
      </c>
      <c r="C50" s="35">
        <f>INDEX([1]base!$A$1:$F$261,MATCH($B50,[1]base!$A$1:$A$261,0),COLUMN()-1)</f>
        <v>10124492410</v>
      </c>
      <c r="D50" s="37" t="str">
        <f>INDEX([1]base!$A$1:$F$261,MATCH($B50,[1]base!$A$1:$A$261,0),COLUMN()-1)</f>
        <v>КУДРИНСКИХ Дмитрий</v>
      </c>
      <c r="E50" s="38" t="str">
        <f>INDEX([1]base!$A$1:$F$261,MATCH($B50,[1]base!$A$1:$A$261,0),COLUMN()-1)</f>
        <v>14.07.2008</v>
      </c>
      <c r="F50" s="39" t="str">
        <f>INDEX([1]base!$A$1:$F$261,MATCH($B50,[1]base!$A$1:$A$261,0),COLUMN()-1)</f>
        <v>КМС</v>
      </c>
      <c r="G50" s="40" t="str">
        <f>INDEX([1]base!$A$1:$F$261,MATCH($B50,[1]base!$A$1:$A$261,0),COLUMN()-1)</f>
        <v>Свердловская область</v>
      </c>
      <c r="H50" s="41">
        <f>'[1]стартовый 26.07.2024'!J127</f>
        <v>1.5234837962963543E-2</v>
      </c>
      <c r="I50" s="42">
        <f t="shared" si="1"/>
        <v>1.4811342592597199E-3</v>
      </c>
      <c r="J50" s="43">
        <f t="shared" si="0"/>
        <v>41.024394320398955</v>
      </c>
      <c r="K50" s="44"/>
      <c r="L50" s="45"/>
    </row>
    <row r="51" spans="1:12" ht="12.65" customHeight="1" x14ac:dyDescent="0.25">
      <c r="A51" s="44">
        <v>29</v>
      </c>
      <c r="B51" s="36">
        <v>126</v>
      </c>
      <c r="C51" s="35">
        <f>INDEX([1]base!$A$1:$F$261,MATCH($B51,[1]base!$A$1:$A$261,0),COLUMN()-1)</f>
        <v>10131866127</v>
      </c>
      <c r="D51" s="37" t="str">
        <f>INDEX([1]base!$A$1:$F$261,MATCH($B51,[1]base!$A$1:$A$261,0),COLUMN()-1)</f>
        <v>ПОРЫСЕВ Егор</v>
      </c>
      <c r="E51" s="38">
        <f>INDEX([1]base!$A$1:$F$261,MATCH($B51,[1]base!$A$1:$A$261,0),COLUMN()-1)</f>
        <v>39937</v>
      </c>
      <c r="F51" s="39" t="str">
        <f>INDEX([1]base!$A$1:$F$261,MATCH($B51,[1]base!$A$1:$A$261,0),COLUMN()-1)</f>
        <v>1 СР</v>
      </c>
      <c r="G51" s="40" t="str">
        <f>INDEX([1]base!$A$1:$F$261,MATCH($B51,[1]base!$A$1:$A$261,0),COLUMN()-1)</f>
        <v>Самарская область</v>
      </c>
      <c r="H51" s="41">
        <f>'[1]стартовый 26.07.2024'!J128</f>
        <v>1.5268518518519181E-2</v>
      </c>
      <c r="I51" s="42">
        <f t="shared" si="1"/>
        <v>1.5148148148153573E-3</v>
      </c>
      <c r="J51" s="43">
        <f t="shared" si="0"/>
        <v>40.933899332927275</v>
      </c>
      <c r="K51" s="44"/>
      <c r="L51" s="45"/>
    </row>
    <row r="52" spans="1:12" ht="12.65" customHeight="1" x14ac:dyDescent="0.25">
      <c r="A52" s="35">
        <v>30</v>
      </c>
      <c r="B52" s="36">
        <v>59</v>
      </c>
      <c r="C52" s="35">
        <f>INDEX([1]base!$A$1:$F$261,MATCH($B52,[1]base!$A$1:$A$261,0),COLUMN()-1)</f>
        <v>10113107135</v>
      </c>
      <c r="D52" s="37" t="str">
        <f>INDEX([1]base!$A$1:$F$261,MATCH($B52,[1]base!$A$1:$A$261,0),COLUMN()-1)</f>
        <v>КУСКОВ Давид</v>
      </c>
      <c r="E52" s="38" t="str">
        <f>INDEX([1]base!$A$1:$F$261,MATCH($B52,[1]base!$A$1:$A$261,0),COLUMN()-1)</f>
        <v>05.02.2008</v>
      </c>
      <c r="F52" s="39" t="str">
        <f>INDEX([1]base!$A$1:$F$261,MATCH($B52,[1]base!$A$1:$A$261,0),COLUMN()-1)</f>
        <v>КМС</v>
      </c>
      <c r="G52" s="40" t="str">
        <f>INDEX([1]base!$A$1:$F$261,MATCH($B52,[1]base!$A$1:$A$261,0),COLUMN()-1)</f>
        <v>Москва</v>
      </c>
      <c r="H52" s="41">
        <f>'[1]стартовый 26.07.2024'!J129</f>
        <v>1.5268750000000164E-2</v>
      </c>
      <c r="I52" s="42">
        <f t="shared" si="1"/>
        <v>1.5150462962963407E-3</v>
      </c>
      <c r="J52" s="43">
        <f t="shared" si="0"/>
        <v>40.933278755627889</v>
      </c>
      <c r="K52" s="44"/>
      <c r="L52" s="45"/>
    </row>
    <row r="53" spans="1:12" ht="12.65" customHeight="1" x14ac:dyDescent="0.25">
      <c r="A53" s="35">
        <v>31</v>
      </c>
      <c r="B53" s="36">
        <v>10</v>
      </c>
      <c r="C53" s="35">
        <f>INDEX([1]base!$A$1:$F$261,MATCH($B53,[1]base!$A$1:$A$261,0),COLUMN()-1)</f>
        <v>10144098736</v>
      </c>
      <c r="D53" s="37" t="str">
        <f>INDEX([1]base!$A$1:$F$261,MATCH($B53,[1]base!$A$1:$A$261,0),COLUMN()-1)</f>
        <v>ШИКИН Александр</v>
      </c>
      <c r="E53" s="38">
        <f>INDEX([1]base!$A$1:$F$261,MATCH($B53,[1]base!$A$1:$A$261,0),COLUMN()-1)</f>
        <v>40450</v>
      </c>
      <c r="F53" s="39" t="str">
        <f>INDEX([1]base!$A$1:$F$261,MATCH($B53,[1]base!$A$1:$A$261,0),COLUMN()-1)</f>
        <v>1 СР</v>
      </c>
      <c r="G53" s="40" t="str">
        <f>INDEX([1]base!$A$1:$F$261,MATCH($B53,[1]base!$A$1:$A$261,0),COLUMN()-1)</f>
        <v>Воронежская область</v>
      </c>
      <c r="H53" s="41">
        <f>'[1]стартовый 26.07.2024'!J130</f>
        <v>1.5320254629629965E-2</v>
      </c>
      <c r="I53" s="42">
        <f t="shared" si="1"/>
        <v>1.5665509259261412E-3</v>
      </c>
      <c r="J53" s="43">
        <f t="shared" si="0"/>
        <v>40.795666593636497</v>
      </c>
      <c r="K53" s="44"/>
      <c r="L53" s="45"/>
    </row>
    <row r="54" spans="1:12" ht="12.65" customHeight="1" x14ac:dyDescent="0.25">
      <c r="A54" s="44">
        <v>32</v>
      </c>
      <c r="B54" s="36">
        <v>184</v>
      </c>
      <c r="C54" s="35">
        <f>INDEX([1]base!$A$1:$F$261,MATCH($B54,[1]base!$A$1:$A$261,0),COLUMN()-1)</f>
        <v>10140726570</v>
      </c>
      <c r="D54" s="37" t="str">
        <f>INDEX([1]base!$A$1:$F$261,MATCH($B54,[1]base!$A$1:$A$261,0),COLUMN()-1)</f>
        <v>САЗОНОВ Ярослав</v>
      </c>
      <c r="E54" s="38" t="str">
        <f>INDEX([1]base!$A$1:$F$261,MATCH($B54,[1]base!$A$1:$A$261,0),COLUMN()-1)</f>
        <v>16.01.2008</v>
      </c>
      <c r="F54" s="39" t="str">
        <f>INDEX([1]base!$A$1:$F$261,MATCH($B54,[1]base!$A$1:$A$261,0),COLUMN()-1)</f>
        <v>2 СР</v>
      </c>
      <c r="G54" s="40" t="str">
        <f>INDEX([1]base!$A$1:$F$261,MATCH($B54,[1]base!$A$1:$A$261,0),COLUMN()-1)</f>
        <v>Тверская область</v>
      </c>
      <c r="H54" s="41">
        <f>'[1]стартовый 26.07.2024'!J131</f>
        <v>1.536979166666666E-2</v>
      </c>
      <c r="I54" s="42">
        <f t="shared" si="1"/>
        <v>1.6160879629628366E-3</v>
      </c>
      <c r="J54" s="43">
        <f t="shared" si="0"/>
        <v>40.664181633344647</v>
      </c>
      <c r="K54" s="44"/>
      <c r="L54" s="45"/>
    </row>
    <row r="55" spans="1:12" ht="12.65" customHeight="1" x14ac:dyDescent="0.25">
      <c r="A55" s="35">
        <v>33</v>
      </c>
      <c r="B55" s="36">
        <v>175</v>
      </c>
      <c r="C55" s="35">
        <f>INDEX([1]base!$A$1:$F$261,MATCH($B55,[1]base!$A$1:$A$261,0),COLUMN()-1)</f>
        <v>10113385102</v>
      </c>
      <c r="D55" s="37" t="str">
        <f>INDEX([1]base!$A$1:$F$261,MATCH($B55,[1]base!$A$1:$A$261,0),COLUMN()-1)</f>
        <v>ЦВЕТЦИХ Кирилл</v>
      </c>
      <c r="E55" s="38" t="str">
        <f>INDEX([1]base!$A$1:$F$261,MATCH($B55,[1]base!$A$1:$A$261,0),COLUMN()-1)</f>
        <v>18.04.2008</v>
      </c>
      <c r="F55" s="39" t="str">
        <f>INDEX([1]base!$A$1:$F$261,MATCH($B55,[1]base!$A$1:$A$261,0),COLUMN()-1)</f>
        <v>1 СР</v>
      </c>
      <c r="G55" s="40" t="str">
        <f>INDEX([1]base!$A$1:$F$261,MATCH($B55,[1]base!$A$1:$A$261,0),COLUMN()-1)</f>
        <v>Свердловская область</v>
      </c>
      <c r="H55" s="41">
        <f>'[1]стартовый 26.07.2024'!J132</f>
        <v>1.5377777777777837E-2</v>
      </c>
      <c r="I55" s="42">
        <f t="shared" si="1"/>
        <v>1.6240740740740139E-3</v>
      </c>
      <c r="J55" s="43">
        <f t="shared" si="0"/>
        <v>40.643063583814872</v>
      </c>
      <c r="K55" s="44"/>
      <c r="L55" s="45"/>
    </row>
    <row r="56" spans="1:12" ht="12.65" customHeight="1" x14ac:dyDescent="0.25">
      <c r="A56" s="44">
        <v>34</v>
      </c>
      <c r="B56" s="36">
        <v>110</v>
      </c>
      <c r="C56" s="35">
        <f>INDEX([1]base!$A$1:$F$261,MATCH($B56,[1]base!$A$1:$A$261,0),COLUMN()-1)</f>
        <v>10143658903</v>
      </c>
      <c r="D56" s="37" t="str">
        <f>INDEX([1]base!$A$1:$F$261,MATCH($B56,[1]base!$A$1:$A$261,0),COLUMN()-1)</f>
        <v>КУЗНЕЦОВ Илья</v>
      </c>
      <c r="E56" s="38">
        <f>INDEX([1]base!$A$1:$F$261,MATCH($B56,[1]base!$A$1:$A$261,0),COLUMN()-1)</f>
        <v>39821</v>
      </c>
      <c r="F56" s="39" t="str">
        <f>INDEX([1]base!$A$1:$F$261,MATCH($B56,[1]base!$A$1:$A$261,0),COLUMN()-1)</f>
        <v>2 СР</v>
      </c>
      <c r="G56" s="40" t="str">
        <f>INDEX([1]base!$A$1:$F$261,MATCH($B56,[1]base!$A$1:$A$261,0),COLUMN()-1)</f>
        <v>Самарская область</v>
      </c>
      <c r="H56" s="41">
        <f>'[1]стартовый 26.07.2024'!J133</f>
        <v>1.5393287037037143E-2</v>
      </c>
      <c r="I56" s="42">
        <f t="shared" si="1"/>
        <v>1.6395833333333193E-3</v>
      </c>
      <c r="J56" s="43">
        <f t="shared" si="0"/>
        <v>40.602114317508253</v>
      </c>
      <c r="K56" s="44"/>
      <c r="L56" s="45"/>
    </row>
    <row r="57" spans="1:12" ht="12.65" customHeight="1" x14ac:dyDescent="0.25">
      <c r="A57" s="35">
        <v>35</v>
      </c>
      <c r="B57" s="36">
        <v>5</v>
      </c>
      <c r="C57" s="35">
        <f>INDEX([1]base!$A$1:$F$261,MATCH($B57,[1]base!$A$1:$A$261,0),COLUMN()-1)</f>
        <v>10143843001</v>
      </c>
      <c r="D57" s="37" t="str">
        <f>INDEX([1]base!$A$1:$F$261,MATCH($B57,[1]base!$A$1:$A$261,0),COLUMN()-1)</f>
        <v>АГАПОВ Максим</v>
      </c>
      <c r="E57" s="38" t="str">
        <f>INDEX([1]base!$A$1:$F$261,MATCH($B57,[1]base!$A$1:$A$261,0),COLUMN()-1)</f>
        <v>30.01.2009</v>
      </c>
      <c r="F57" s="39" t="str">
        <f>INDEX([1]base!$A$1:$F$261,MATCH($B57,[1]base!$A$1:$A$261,0),COLUMN()-1)</f>
        <v>КМС</v>
      </c>
      <c r="G57" s="40" t="str">
        <f>INDEX([1]base!$A$1:$F$261,MATCH($B57,[1]base!$A$1:$A$261,0),COLUMN()-1)</f>
        <v>Воронежская область</v>
      </c>
      <c r="H57" s="41">
        <f>'[1]стартовый 26.07.2024'!J134</f>
        <v>1.543923611111124E-2</v>
      </c>
      <c r="I57" s="42">
        <f t="shared" si="1"/>
        <v>1.6855324074074168E-3</v>
      </c>
      <c r="J57" s="43">
        <f t="shared" si="0"/>
        <v>40.481277409197908</v>
      </c>
      <c r="K57" s="44"/>
      <c r="L57" s="45"/>
    </row>
    <row r="58" spans="1:12" ht="12.65" customHeight="1" x14ac:dyDescent="0.25">
      <c r="A58" s="35">
        <v>36</v>
      </c>
      <c r="B58" s="36">
        <v>9</v>
      </c>
      <c r="C58" s="35">
        <f>INDEX([1]base!$A$1:$F$261,MATCH($B58,[1]base!$A$1:$A$261,0),COLUMN()-1)</f>
        <v>10143842391</v>
      </c>
      <c r="D58" s="37" t="str">
        <f>INDEX([1]base!$A$1:$F$261,MATCH($B58,[1]base!$A$1:$A$261,0),COLUMN()-1)</f>
        <v>ТЫМЧУК Денис</v>
      </c>
      <c r="E58" s="38" t="str">
        <f>INDEX([1]base!$A$1:$F$261,MATCH($B58,[1]base!$A$1:$A$261,0),COLUMN()-1)</f>
        <v>28.07.2009</v>
      </c>
      <c r="F58" s="39" t="str">
        <f>INDEX([1]base!$A$1:$F$261,MATCH($B58,[1]base!$A$1:$A$261,0),COLUMN()-1)</f>
        <v>1 СР</v>
      </c>
      <c r="G58" s="40" t="str">
        <f>INDEX([1]base!$A$1:$F$261,MATCH($B58,[1]base!$A$1:$A$261,0),COLUMN()-1)</f>
        <v>Воронежская область</v>
      </c>
      <c r="H58" s="41">
        <f>'[1]стартовый 26.07.2024'!J135</f>
        <v>1.5452662037036713E-2</v>
      </c>
      <c r="I58" s="42">
        <f t="shared" si="1"/>
        <v>1.6989583333328895E-3</v>
      </c>
      <c r="J58" s="43">
        <f t="shared" si="0"/>
        <v>40.446105564336371</v>
      </c>
      <c r="K58" s="44"/>
      <c r="L58" s="45"/>
    </row>
    <row r="59" spans="1:12" ht="12.65" customHeight="1" x14ac:dyDescent="0.25">
      <c r="A59" s="44">
        <v>37</v>
      </c>
      <c r="B59" s="36">
        <v>185</v>
      </c>
      <c r="C59" s="35">
        <f>INDEX([1]base!$A$1:$F$261,MATCH($B59,[1]base!$A$1:$A$261,0),COLUMN()-1)</f>
        <v>10142217744</v>
      </c>
      <c r="D59" s="37" t="str">
        <f>INDEX([1]base!$A$1:$F$261,MATCH($B59,[1]base!$A$1:$A$261,0),COLUMN()-1)</f>
        <v>БОЙКОВ Даниил</v>
      </c>
      <c r="E59" s="38" t="str">
        <f>INDEX([1]base!$A$1:$F$261,MATCH($B59,[1]base!$A$1:$A$261,0),COLUMN()-1)</f>
        <v>05.03.2009</v>
      </c>
      <c r="F59" s="39" t="str">
        <f>INDEX([1]base!$A$1:$F$261,MATCH($B59,[1]base!$A$1:$A$261,0),COLUMN()-1)</f>
        <v>2 СР</v>
      </c>
      <c r="G59" s="40" t="str">
        <f>INDEX([1]base!$A$1:$F$261,MATCH($B59,[1]base!$A$1:$A$261,0),COLUMN()-1)</f>
        <v>Тверская область</v>
      </c>
      <c r="H59" s="41">
        <f>'[1]стартовый 26.07.2024'!J136</f>
        <v>1.5453935185185286E-2</v>
      </c>
      <c r="I59" s="42">
        <f t="shared" si="1"/>
        <v>1.7002314814814623E-3</v>
      </c>
      <c r="J59" s="43">
        <f t="shared" si="0"/>
        <v>40.442773475531858</v>
      </c>
      <c r="K59" s="44"/>
      <c r="L59" s="45"/>
    </row>
    <row r="60" spans="1:12" ht="12.65" customHeight="1" x14ac:dyDescent="0.25">
      <c r="A60" s="35">
        <v>38</v>
      </c>
      <c r="B60" s="36">
        <v>58</v>
      </c>
      <c r="C60" s="35">
        <f>INDEX([1]base!$A$1:$F$261,MATCH($B60,[1]base!$A$1:$A$261,0),COLUMN()-1)</f>
        <v>10139175378</v>
      </c>
      <c r="D60" s="37" t="str">
        <f>INDEX([1]base!$A$1:$F$261,MATCH($B60,[1]base!$A$1:$A$261,0),COLUMN()-1)</f>
        <v>ГАММЕРШМИДТ Антон</v>
      </c>
      <c r="E60" s="38" t="str">
        <f>INDEX([1]base!$A$1:$F$261,MATCH($B60,[1]base!$A$1:$A$261,0),COLUMN()-1)</f>
        <v>06.03.2009</v>
      </c>
      <c r="F60" s="39" t="str">
        <f>INDEX([1]base!$A$1:$F$261,MATCH($B60,[1]base!$A$1:$A$261,0),COLUMN()-1)</f>
        <v>1 СР</v>
      </c>
      <c r="G60" s="40" t="str">
        <f>INDEX([1]base!$A$1:$F$261,MATCH($B60,[1]base!$A$1:$A$261,0),COLUMN()-1)</f>
        <v>Москва</v>
      </c>
      <c r="H60" s="41">
        <f>'[1]стартовый 26.07.2024'!J137</f>
        <v>1.5492013888888961E-2</v>
      </c>
      <c r="I60" s="42">
        <f t="shared" si="1"/>
        <v>1.7383101851851379E-3</v>
      </c>
      <c r="J60" s="43">
        <f t="shared" si="0"/>
        <v>40.343366878095601</v>
      </c>
      <c r="K60" s="44"/>
      <c r="L60" s="45"/>
    </row>
    <row r="61" spans="1:12" ht="12.65" customHeight="1" x14ac:dyDescent="0.25">
      <c r="A61" s="44">
        <v>39</v>
      </c>
      <c r="B61" s="36">
        <v>45</v>
      </c>
      <c r="C61" s="35">
        <f>INDEX([1]base!$A$1:$F$261,MATCH($B61,[1]base!$A$1:$A$261,0),COLUMN()-1)</f>
        <v>10128533872</v>
      </c>
      <c r="D61" s="37" t="str">
        <f>INDEX([1]base!$A$1:$F$261,MATCH($B61,[1]base!$A$1:$A$261,0),COLUMN()-1)</f>
        <v>ЦАПЕНКО Родион</v>
      </c>
      <c r="E61" s="38">
        <f>INDEX([1]base!$A$1:$F$261,MATCH($B61,[1]base!$A$1:$A$261,0),COLUMN()-1)</f>
        <v>39544</v>
      </c>
      <c r="F61" s="39" t="str">
        <f>INDEX([1]base!$A$1:$F$261,MATCH($B61,[1]base!$A$1:$A$261,0),COLUMN()-1)</f>
        <v>КМС</v>
      </c>
      <c r="G61" s="40" t="str">
        <f>INDEX([1]base!$A$1:$F$261,MATCH($B61,[1]base!$A$1:$A$261,0),COLUMN()-1)</f>
        <v>Краснодарский край</v>
      </c>
      <c r="H61" s="41">
        <f>'[1]стартовый 26.07.2024'!J138</f>
        <v>1.5501851851852405E-2</v>
      </c>
      <c r="I61" s="42">
        <f t="shared" si="1"/>
        <v>1.7481481481485817E-3</v>
      </c>
      <c r="J61" s="43">
        <f t="shared" si="0"/>
        <v>40.317763708038221</v>
      </c>
      <c r="K61" s="44"/>
      <c r="L61" s="45"/>
    </row>
    <row r="62" spans="1:12" ht="12.65" customHeight="1" x14ac:dyDescent="0.25">
      <c r="A62" s="35">
        <v>40</v>
      </c>
      <c r="B62" s="36">
        <v>164</v>
      </c>
      <c r="C62" s="35">
        <f>INDEX([1]base!$A$1:$F$261,MATCH($B62,[1]base!$A$1:$A$261,0),COLUMN()-1)</f>
        <v>10138532956</v>
      </c>
      <c r="D62" s="37" t="str">
        <f>INDEX([1]base!$A$1:$F$261,MATCH($B62,[1]base!$A$1:$A$261,0),COLUMN()-1)</f>
        <v>ГУНИН Вячеслав</v>
      </c>
      <c r="E62" s="38">
        <f>INDEX([1]base!$A$1:$F$261,MATCH($B62,[1]base!$A$1:$A$261,0),COLUMN()-1)</f>
        <v>39822</v>
      </c>
      <c r="F62" s="39" t="str">
        <f>INDEX([1]base!$A$1:$F$261,MATCH($B62,[1]base!$A$1:$A$261,0),COLUMN()-1)</f>
        <v>КМС</v>
      </c>
      <c r="G62" s="40" t="str">
        <f>INDEX([1]base!$A$1:$F$261,MATCH($B62,[1]base!$A$1:$A$261,0),COLUMN()-1)</f>
        <v>Санкт-Петербург</v>
      </c>
      <c r="H62" s="41">
        <f>'[1]стартовый 26.07.2024'!J139</f>
        <v>1.5515509259259347E-2</v>
      </c>
      <c r="I62" s="42">
        <f t="shared" si="1"/>
        <v>1.7618055555555234E-3</v>
      </c>
      <c r="J62" s="43">
        <f t="shared" si="0"/>
        <v>40.282274307368446</v>
      </c>
      <c r="K62" s="44"/>
      <c r="L62" s="45"/>
    </row>
    <row r="63" spans="1:12" ht="12.65" customHeight="1" x14ac:dyDescent="0.25">
      <c r="A63" s="35">
        <v>41</v>
      </c>
      <c r="B63" s="36">
        <v>27</v>
      </c>
      <c r="C63" s="35">
        <f>INDEX([1]base!$A$1:$F$261,MATCH($B63,[1]base!$A$1:$A$261,0),COLUMN()-1)</f>
        <v>10140309369</v>
      </c>
      <c r="D63" s="37" t="str">
        <f>INDEX([1]base!$A$1:$F$261,MATCH($B63,[1]base!$A$1:$A$261,0),COLUMN()-1)</f>
        <v>СКАЛКИН Кирилл</v>
      </c>
      <c r="E63" s="38">
        <f>INDEX([1]base!$A$1:$F$261,MATCH($B63,[1]base!$A$1:$A$261,0),COLUMN()-1)</f>
        <v>39744</v>
      </c>
      <c r="F63" s="39" t="str">
        <f>INDEX([1]base!$A$1:$F$261,MATCH($B63,[1]base!$A$1:$A$261,0),COLUMN()-1)</f>
        <v>КМС</v>
      </c>
      <c r="G63" s="40" t="str">
        <f>INDEX([1]base!$A$1:$F$261,MATCH($B63,[1]base!$A$1:$A$261,0),COLUMN()-1)</f>
        <v>Иркутская область</v>
      </c>
      <c r="H63" s="41">
        <f>'[1]стартовый 26.07.2024'!J140</f>
        <v>1.5525347222222319E-2</v>
      </c>
      <c r="I63" s="42">
        <f t="shared" si="1"/>
        <v>1.7716435185184953E-3</v>
      </c>
      <c r="J63" s="43">
        <f t="shared" si="0"/>
        <v>40.256748596604766</v>
      </c>
      <c r="K63" s="44"/>
      <c r="L63" s="45"/>
    </row>
    <row r="64" spans="1:12" ht="12.65" customHeight="1" x14ac:dyDescent="0.25">
      <c r="A64" s="44">
        <v>42</v>
      </c>
      <c r="B64" s="36">
        <v>63</v>
      </c>
      <c r="C64" s="35">
        <f>INDEX([1]base!$A$1:$F$261,MATCH($B64,[1]base!$A$1:$A$261,0),COLUMN()-1)</f>
        <v>10138326327</v>
      </c>
      <c r="D64" s="37" t="str">
        <f>INDEX([1]base!$A$1:$F$261,MATCH($B64,[1]base!$A$1:$A$261,0),COLUMN()-1)</f>
        <v>ДУПАК Ярослав</v>
      </c>
      <c r="E64" s="38">
        <f>INDEX([1]base!$A$1:$F$261,MATCH($B64,[1]base!$A$1:$A$261,0),COLUMN()-1)</f>
        <v>39489</v>
      </c>
      <c r="F64" s="39" t="str">
        <f>INDEX([1]base!$A$1:$F$261,MATCH($B64,[1]base!$A$1:$A$261,0),COLUMN()-1)</f>
        <v>КМС</v>
      </c>
      <c r="G64" s="40" t="str">
        <f>INDEX([1]base!$A$1:$F$261,MATCH($B64,[1]base!$A$1:$A$261,0),COLUMN()-1)</f>
        <v>Москва</v>
      </c>
      <c r="H64" s="41">
        <f>'[1]стартовый 26.07.2024'!J141</f>
        <v>1.5543402777778201E-2</v>
      </c>
      <c r="I64" s="42">
        <f t="shared" si="1"/>
        <v>1.7896990740743773E-3</v>
      </c>
      <c r="J64" s="43">
        <f t="shared" si="0"/>
        <v>40.20998547972637</v>
      </c>
      <c r="K64" s="44"/>
      <c r="L64" s="45"/>
    </row>
    <row r="65" spans="1:12" ht="12.65" customHeight="1" x14ac:dyDescent="0.25">
      <c r="A65" s="35">
        <v>43</v>
      </c>
      <c r="B65" s="36">
        <v>24</v>
      </c>
      <c r="C65" s="35">
        <f>INDEX([1]base!$A$1:$F$261,MATCH($B65,[1]base!$A$1:$A$261,0),COLUMN()-1)</f>
        <v>10140222473</v>
      </c>
      <c r="D65" s="37" t="str">
        <f>INDEX([1]base!$A$1:$F$261,MATCH($B65,[1]base!$A$1:$A$261,0),COLUMN()-1)</f>
        <v>БЕРТУНОВ Максим</v>
      </c>
      <c r="E65" s="38">
        <f>INDEX([1]base!$A$1:$F$261,MATCH($B65,[1]base!$A$1:$A$261,0),COLUMN()-1)</f>
        <v>39609</v>
      </c>
      <c r="F65" s="39" t="str">
        <f>INDEX([1]base!$A$1:$F$261,MATCH($B65,[1]base!$A$1:$A$261,0),COLUMN()-1)</f>
        <v>КМС</v>
      </c>
      <c r="G65" s="40" t="str">
        <f>INDEX([1]base!$A$1:$F$261,MATCH($B65,[1]base!$A$1:$A$261,0),COLUMN()-1)</f>
        <v>Иркутская область</v>
      </c>
      <c r="H65" s="41">
        <f>'[1]стартовый 26.07.2024'!J142</f>
        <v>1.5545833333333439E-2</v>
      </c>
      <c r="I65" s="42">
        <f t="shared" si="1"/>
        <v>1.7921296296296158E-3</v>
      </c>
      <c r="J65" s="43">
        <f t="shared" si="0"/>
        <v>40.203698740283834</v>
      </c>
      <c r="K65" s="44"/>
      <c r="L65" s="45"/>
    </row>
    <row r="66" spans="1:12" ht="12.65" customHeight="1" x14ac:dyDescent="0.25">
      <c r="A66" s="44">
        <v>44</v>
      </c>
      <c r="B66" s="36">
        <v>65</v>
      </c>
      <c r="C66" s="35">
        <f>INDEX([1]base!$A$1:$F$261,MATCH($B66,[1]base!$A$1:$A$261,0),COLUMN()-1)</f>
        <v>10131865420</v>
      </c>
      <c r="D66" s="37" t="str">
        <f>INDEX([1]base!$A$1:$F$261,MATCH($B66,[1]base!$A$1:$A$261,0),COLUMN()-1)</f>
        <v xml:space="preserve">ЛУКЬЯНСКОВ Макар </v>
      </c>
      <c r="E66" s="38">
        <f>INDEX([1]base!$A$1:$F$261,MATCH($B66,[1]base!$A$1:$A$261,0),COLUMN()-1)</f>
        <v>39739</v>
      </c>
      <c r="F66" s="39" t="str">
        <f>INDEX([1]base!$A$1:$F$261,MATCH($B66,[1]base!$A$1:$A$261,0),COLUMN()-1)</f>
        <v>КМС</v>
      </c>
      <c r="G66" s="40" t="str">
        <f>INDEX([1]base!$A$1:$F$261,MATCH($B66,[1]base!$A$1:$A$261,0),COLUMN()-1)</f>
        <v>Москва</v>
      </c>
      <c r="H66" s="41">
        <f>'[1]стартовый 26.07.2024'!J143</f>
        <v>1.5584259259259131E-2</v>
      </c>
      <c r="I66" s="42">
        <f t="shared" si="1"/>
        <v>1.8305555555553077E-3</v>
      </c>
      <c r="J66" s="43">
        <f t="shared" si="0"/>
        <v>40.104568950151837</v>
      </c>
      <c r="K66" s="44"/>
      <c r="L66" s="45"/>
    </row>
    <row r="67" spans="1:12" ht="12.65" customHeight="1" x14ac:dyDescent="0.25">
      <c r="A67" s="35">
        <v>45</v>
      </c>
      <c r="B67" s="36">
        <v>200</v>
      </c>
      <c r="C67" s="35">
        <f>INDEX([1]base!$A$1:$F$261,MATCH($B67,[1]base!$A$1:$A$261,0),COLUMN()-1)</f>
        <v>10119333727</v>
      </c>
      <c r="D67" s="37" t="str">
        <f>INDEX([1]base!$A$1:$F$261,MATCH($B67,[1]base!$A$1:$A$261,0),COLUMN()-1)</f>
        <v>МАЛЬКОВ Максим</v>
      </c>
      <c r="E67" s="38">
        <f>INDEX([1]base!$A$1:$F$261,MATCH($B67,[1]base!$A$1:$A$261,0),COLUMN()-1)</f>
        <v>39479</v>
      </c>
      <c r="F67" s="39" t="str">
        <f>INDEX([1]base!$A$1:$F$261,MATCH($B67,[1]base!$A$1:$A$261,0),COLUMN()-1)</f>
        <v>1 СР</v>
      </c>
      <c r="G67" s="40" t="str">
        <f>INDEX([1]base!$A$1:$F$261,MATCH($B67,[1]base!$A$1:$A$261,0),COLUMN()-1)</f>
        <v>Удмуртская Республика</v>
      </c>
      <c r="H67" s="41">
        <f>'[1]стартовый 26.07.2024'!J144</f>
        <v>1.5644328703703581E-2</v>
      </c>
      <c r="I67" s="42">
        <f t="shared" si="1"/>
        <v>1.8906249999997571E-3</v>
      </c>
      <c r="J67" s="43">
        <f t="shared" si="0"/>
        <v>39.950579653318066</v>
      </c>
      <c r="K67" s="44"/>
      <c r="L67" s="45"/>
    </row>
    <row r="68" spans="1:12" ht="12.65" customHeight="1" x14ac:dyDescent="0.25">
      <c r="A68" s="35">
        <v>46</v>
      </c>
      <c r="B68" s="36">
        <v>28</v>
      </c>
      <c r="C68" s="35">
        <f>INDEX([1]base!$A$1:$F$261,MATCH($B68,[1]base!$A$1:$A$261,0),COLUMN()-1)</f>
        <v>10150168916</v>
      </c>
      <c r="D68" s="37" t="str">
        <f>INDEX([1]base!$A$1:$F$261,MATCH($B68,[1]base!$A$1:$A$261,0),COLUMN()-1)</f>
        <v>БЛИНОВ Сергей</v>
      </c>
      <c r="E68" s="38">
        <f>INDEX([1]base!$A$1:$F$261,MATCH($B68,[1]base!$A$1:$A$261,0),COLUMN()-1)</f>
        <v>40078</v>
      </c>
      <c r="F68" s="39" t="str">
        <f>INDEX([1]base!$A$1:$F$261,MATCH($B68,[1]base!$A$1:$A$261,0),COLUMN()-1)</f>
        <v>КМС</v>
      </c>
      <c r="G68" s="40" t="str">
        <f>INDEX([1]base!$A$1:$F$261,MATCH($B68,[1]base!$A$1:$A$261,0),COLUMN()-1)</f>
        <v>Иркутская область</v>
      </c>
      <c r="H68" s="41">
        <f>'[1]стартовый 26.07.2024'!J145</f>
        <v>1.5658796296296545E-2</v>
      </c>
      <c r="I68" s="42">
        <f t="shared" si="1"/>
        <v>1.905092592592722E-3</v>
      </c>
      <c r="J68" s="43">
        <f t="shared" si="0"/>
        <v>39.913668213936624</v>
      </c>
      <c r="K68" s="44"/>
      <c r="L68" s="45"/>
    </row>
    <row r="69" spans="1:12" ht="12.65" customHeight="1" x14ac:dyDescent="0.25">
      <c r="A69" s="44">
        <v>47</v>
      </c>
      <c r="B69" s="36">
        <v>99</v>
      </c>
      <c r="C69" s="35">
        <f>INDEX([1]base!$A$1:$F$261,MATCH($B69,[1]base!$A$1:$A$261,0),COLUMN()-1)</f>
        <v>10153550576</v>
      </c>
      <c r="D69" s="37" t="str">
        <f>INDEX([1]base!$A$1:$F$261,MATCH($B69,[1]base!$A$1:$A$261,0),COLUMN()-1)</f>
        <v>ШОЛОХОВ Илья</v>
      </c>
      <c r="E69" s="38">
        <f>INDEX([1]base!$A$1:$F$261,MATCH($B69,[1]base!$A$1:$A$261,0),COLUMN()-1)</f>
        <v>40284</v>
      </c>
      <c r="F69" s="39" t="str">
        <f>INDEX([1]base!$A$1:$F$261,MATCH($B69,[1]base!$A$1:$A$261,0),COLUMN()-1)</f>
        <v>2 СР</v>
      </c>
      <c r="G69" s="40" t="str">
        <f>INDEX([1]base!$A$1:$F$261,MATCH($B69,[1]base!$A$1:$A$261,0),COLUMN()-1)</f>
        <v>Республика Башкортостан</v>
      </c>
      <c r="H69" s="41">
        <f>'[1]стартовый 26.07.2024'!J146</f>
        <v>1.5659837962963039E-2</v>
      </c>
      <c r="I69" s="42">
        <f t="shared" si="1"/>
        <v>1.9061342592592151E-3</v>
      </c>
      <c r="J69" s="43">
        <f t="shared" si="0"/>
        <v>39.91101322237067</v>
      </c>
      <c r="K69" s="44"/>
      <c r="L69" s="45"/>
    </row>
    <row r="70" spans="1:12" ht="12.65" customHeight="1" x14ac:dyDescent="0.25">
      <c r="A70" s="35">
        <v>48</v>
      </c>
      <c r="B70" s="36">
        <v>29</v>
      </c>
      <c r="C70" s="35">
        <f>INDEX([1]base!$A$1:$F$261,MATCH($B70,[1]base!$A$1:$A$261,0),COLUMN()-1)</f>
        <v>10150168512</v>
      </c>
      <c r="D70" s="37" t="str">
        <f>INDEX([1]base!$A$1:$F$261,MATCH($B70,[1]base!$A$1:$A$261,0),COLUMN()-1)</f>
        <v>ШАРАШОВ Роман</v>
      </c>
      <c r="E70" s="38">
        <f>INDEX([1]base!$A$1:$F$261,MATCH($B70,[1]base!$A$1:$A$261,0),COLUMN()-1)</f>
        <v>39551</v>
      </c>
      <c r="F70" s="39" t="str">
        <f>INDEX([1]base!$A$1:$F$261,MATCH($B70,[1]base!$A$1:$A$261,0),COLUMN()-1)</f>
        <v>КМС</v>
      </c>
      <c r="G70" s="40" t="str">
        <f>INDEX([1]base!$A$1:$F$261,MATCH($B70,[1]base!$A$1:$A$261,0),COLUMN()-1)</f>
        <v>Иркутская область</v>
      </c>
      <c r="H70" s="41">
        <f>'[1]стартовый 26.07.2024'!J147</f>
        <v>1.5667824074074854E-2</v>
      </c>
      <c r="I70" s="42">
        <f t="shared" si="1"/>
        <v>1.9141203703710308E-3</v>
      </c>
      <c r="J70" s="43">
        <f t="shared" si="0"/>
        <v>39.890670015511049</v>
      </c>
      <c r="K70" s="44"/>
      <c r="L70" s="45"/>
    </row>
    <row r="71" spans="1:12" ht="12.65" customHeight="1" x14ac:dyDescent="0.25">
      <c r="A71" s="44">
        <v>49</v>
      </c>
      <c r="B71" s="36">
        <v>100</v>
      </c>
      <c r="C71" s="35">
        <f>INDEX([1]base!$A$1:$F$261,MATCH($B71,[1]base!$A$1:$A$261,0),COLUMN()-1)</f>
        <v>10148917616</v>
      </c>
      <c r="D71" s="37" t="str">
        <f>INDEX([1]base!$A$1:$F$261,MATCH($B71,[1]base!$A$1:$A$261,0),COLUMN()-1)</f>
        <v>КЛИМОВ Роман</v>
      </c>
      <c r="E71" s="38">
        <f>INDEX([1]base!$A$1:$F$261,MATCH($B71,[1]base!$A$1:$A$261,0),COLUMN()-1)</f>
        <v>40036</v>
      </c>
      <c r="F71" s="39" t="str">
        <f>INDEX([1]base!$A$1:$F$261,MATCH($B71,[1]base!$A$1:$A$261,0),COLUMN()-1)</f>
        <v>1 СР</v>
      </c>
      <c r="G71" s="40" t="str">
        <f>INDEX([1]base!$A$1:$F$261,MATCH($B71,[1]base!$A$1:$A$261,0),COLUMN()-1)</f>
        <v>Республика Башкортостан</v>
      </c>
      <c r="H71" s="41">
        <f>'[1]стартовый 26.07.2024'!J148</f>
        <v>1.5670370370370459E-2</v>
      </c>
      <c r="I71" s="42">
        <f t="shared" si="1"/>
        <v>1.916666666666636E-3</v>
      </c>
      <c r="J71" s="43">
        <f t="shared" si="0"/>
        <v>39.884188135192396</v>
      </c>
      <c r="K71" s="44"/>
      <c r="L71" s="45"/>
    </row>
    <row r="72" spans="1:12" ht="12.65" customHeight="1" x14ac:dyDescent="0.25">
      <c r="A72" s="35">
        <v>50</v>
      </c>
      <c r="B72" s="36">
        <v>89</v>
      </c>
      <c r="C72" s="35">
        <f>INDEX([1]base!$A$1:$F$261,MATCH($B72,[1]base!$A$1:$A$261,0),COLUMN()-1)</f>
        <v>10136904770</v>
      </c>
      <c r="D72" s="37" t="str">
        <f>INDEX([1]base!$A$1:$F$261,MATCH($B72,[1]base!$A$1:$A$261,0),COLUMN()-1)</f>
        <v>КНЯЗЕВ Александр</v>
      </c>
      <c r="E72" s="38">
        <f>INDEX([1]base!$A$1:$F$261,MATCH($B72,[1]base!$A$1:$A$261,0),COLUMN()-1)</f>
        <v>39968</v>
      </c>
      <c r="F72" s="39" t="str">
        <f>INDEX([1]base!$A$1:$F$261,MATCH($B72,[1]base!$A$1:$A$261,0),COLUMN()-1)</f>
        <v>2 СР</v>
      </c>
      <c r="G72" s="40" t="str">
        <f>INDEX([1]base!$A$1:$F$261,MATCH($B72,[1]base!$A$1:$A$261,0),COLUMN()-1)</f>
        <v>Республика Адыгея</v>
      </c>
      <c r="H72" s="41">
        <f>'[1]стартовый 26.07.2024'!J149</f>
        <v>1.5690972222222335E-2</v>
      </c>
      <c r="I72" s="42">
        <f t="shared" si="1"/>
        <v>1.9372685185185118E-3</v>
      </c>
      <c r="J72" s="43">
        <f t="shared" si="0"/>
        <v>39.831821199380109</v>
      </c>
      <c r="K72" s="44"/>
      <c r="L72" s="45"/>
    </row>
    <row r="73" spans="1:12" ht="12.65" customHeight="1" x14ac:dyDescent="0.25">
      <c r="A73" s="35">
        <v>51</v>
      </c>
      <c r="B73" s="36">
        <v>173</v>
      </c>
      <c r="C73" s="35">
        <f>INDEX([1]base!$A$1:$F$261,MATCH($B73,[1]base!$A$1:$A$261,0),COLUMN()-1)</f>
        <v>10133681643</v>
      </c>
      <c r="D73" s="37" t="str">
        <f>INDEX([1]base!$A$1:$F$261,MATCH($B73,[1]base!$A$1:$A$261,0),COLUMN()-1)</f>
        <v xml:space="preserve">КИРЖАНОВ Максим </v>
      </c>
      <c r="E73" s="38">
        <f>INDEX([1]base!$A$1:$F$261,MATCH($B73,[1]base!$A$1:$A$261,0),COLUMN()-1)</f>
        <v>39932</v>
      </c>
      <c r="F73" s="39" t="str">
        <f>INDEX([1]base!$A$1:$F$261,MATCH($B73,[1]base!$A$1:$A$261,0),COLUMN()-1)</f>
        <v>1 СР</v>
      </c>
      <c r="G73" s="40" t="str">
        <f>INDEX([1]base!$A$1:$F$261,MATCH($B73,[1]base!$A$1:$A$261,0),COLUMN()-1)</f>
        <v>Саратовская область</v>
      </c>
      <c r="H73" s="41">
        <f>'[1]стартовый 26.07.2024'!J150</f>
        <v>1.5698148148148475E-2</v>
      </c>
      <c r="I73" s="42">
        <f t="shared" si="1"/>
        <v>1.9444444444446513E-3</v>
      </c>
      <c r="J73" s="43">
        <f t="shared" si="0"/>
        <v>39.813613306593489</v>
      </c>
      <c r="K73" s="44"/>
      <c r="L73" s="45"/>
    </row>
    <row r="74" spans="1:12" ht="12.65" customHeight="1" x14ac:dyDescent="0.25">
      <c r="A74" s="44">
        <v>52</v>
      </c>
      <c r="B74" s="36">
        <v>208</v>
      </c>
      <c r="C74" s="35">
        <f>INDEX([1]base!$A$1:$F$261,MATCH($B74,[1]base!$A$1:$A$261,0),COLUMN()-1)</f>
        <v>10150431523</v>
      </c>
      <c r="D74" s="37" t="str">
        <f>INDEX([1]base!$A$1:$F$261,MATCH($B74,[1]base!$A$1:$A$261,0),COLUMN()-1)</f>
        <v>НЕЙМАН Глеб</v>
      </c>
      <c r="E74" s="38">
        <f>INDEX([1]base!$A$1:$F$261,MATCH($B74,[1]base!$A$1:$A$261,0),COLUMN()-1)</f>
        <v>39669</v>
      </c>
      <c r="F74" s="39" t="str">
        <f>INDEX([1]base!$A$1:$F$261,MATCH($B74,[1]base!$A$1:$A$261,0),COLUMN()-1)</f>
        <v>1 СР</v>
      </c>
      <c r="G74" s="40" t="str">
        <f>INDEX([1]base!$A$1:$F$261,MATCH($B74,[1]base!$A$1:$A$261,0),COLUMN()-1)</f>
        <v>Калининградская область</v>
      </c>
      <c r="H74" s="41">
        <f>'[1]стартовый 26.07.2024'!J151</f>
        <v>1.5704398148148252E-2</v>
      </c>
      <c r="I74" s="42">
        <f t="shared" si="1"/>
        <v>1.9506944444444285E-3</v>
      </c>
      <c r="J74" s="43">
        <f t="shared" si="0"/>
        <v>39.797768376987783</v>
      </c>
      <c r="K74" s="44"/>
      <c r="L74" s="45"/>
    </row>
    <row r="75" spans="1:12" ht="12.65" customHeight="1" x14ac:dyDescent="0.25">
      <c r="A75" s="35">
        <v>53</v>
      </c>
      <c r="B75" s="36">
        <v>176</v>
      </c>
      <c r="C75" s="35">
        <f>INDEX([1]base!$A$1:$F$261,MATCH($B75,[1]base!$A$1:$A$261,0),COLUMN()-1)</f>
        <v>10125790792</v>
      </c>
      <c r="D75" s="37" t="str">
        <f>INDEX([1]base!$A$1:$F$261,MATCH($B75,[1]base!$A$1:$A$261,0),COLUMN()-1)</f>
        <v>ЖАДГЕРОВ Денис</v>
      </c>
      <c r="E75" s="38" t="str">
        <f>INDEX([1]base!$A$1:$F$261,MATCH($B75,[1]base!$A$1:$A$261,0),COLUMN()-1)</f>
        <v>11.09.2009</v>
      </c>
      <c r="F75" s="39" t="str">
        <f>INDEX([1]base!$A$1:$F$261,MATCH($B75,[1]base!$A$1:$A$261,0),COLUMN()-1)</f>
        <v>2 СР</v>
      </c>
      <c r="G75" s="40" t="str">
        <f>INDEX([1]base!$A$1:$F$261,MATCH($B75,[1]base!$A$1:$A$261,0),COLUMN()-1)</f>
        <v>Свердловская область</v>
      </c>
      <c r="H75" s="41">
        <f>'[1]стартовый 26.07.2024'!J152</f>
        <v>1.5708564814814877E-2</v>
      </c>
      <c r="I75" s="42">
        <f t="shared" si="1"/>
        <v>1.9548611111110531E-3</v>
      </c>
      <c r="J75" s="43">
        <f t="shared" si="0"/>
        <v>39.78721209531232</v>
      </c>
      <c r="K75" s="44"/>
      <c r="L75" s="45"/>
    </row>
    <row r="76" spans="1:12" ht="12.65" customHeight="1" x14ac:dyDescent="0.25">
      <c r="A76" s="44">
        <v>54</v>
      </c>
      <c r="B76" s="36">
        <v>165</v>
      </c>
      <c r="C76" s="35">
        <f>INDEX([1]base!$A$1:$F$261,MATCH($B76,[1]base!$A$1:$A$261,0),COLUMN()-1)</f>
        <v>10117968350</v>
      </c>
      <c r="D76" s="37" t="str">
        <f>INDEX([1]base!$A$1:$F$261,MATCH($B76,[1]base!$A$1:$A$261,0),COLUMN()-1)</f>
        <v>КУРЬЯНОВ Никита</v>
      </c>
      <c r="E76" s="38">
        <f>INDEX([1]base!$A$1:$F$261,MATCH($B76,[1]base!$A$1:$A$261,0),COLUMN()-1)</f>
        <v>39698</v>
      </c>
      <c r="F76" s="39" t="str">
        <f>INDEX([1]base!$A$1:$F$261,MATCH($B76,[1]base!$A$1:$A$261,0),COLUMN()-1)</f>
        <v>КМС</v>
      </c>
      <c r="G76" s="40" t="str">
        <f>INDEX([1]base!$A$1:$F$261,MATCH($B76,[1]base!$A$1:$A$261,0),COLUMN()-1)</f>
        <v>Санкт-Петербург</v>
      </c>
      <c r="H76" s="41">
        <f>'[1]стартовый 26.07.2024'!J153</f>
        <v>1.5726851851851617E-2</v>
      </c>
      <c r="I76" s="42">
        <f t="shared" si="1"/>
        <v>1.9731481481477936E-3</v>
      </c>
      <c r="J76" s="43">
        <f t="shared" si="0"/>
        <v>39.74094789520224</v>
      </c>
      <c r="K76" s="44"/>
      <c r="L76" s="45"/>
    </row>
    <row r="77" spans="1:12" ht="12.65" customHeight="1" x14ac:dyDescent="0.25">
      <c r="A77" s="35">
        <v>55</v>
      </c>
      <c r="B77" s="36">
        <v>49</v>
      </c>
      <c r="C77" s="35">
        <f>INDEX([1]base!$A$1:$F$261,MATCH($B77,[1]base!$A$1:$A$261,0),COLUMN()-1)</f>
        <v>10116030370</v>
      </c>
      <c r="D77" s="37" t="str">
        <f>INDEX([1]base!$A$1:$F$261,MATCH($B77,[1]base!$A$1:$A$261,0),COLUMN()-1)</f>
        <v>ЛОМОВ Кирилл</v>
      </c>
      <c r="E77" s="38">
        <f>INDEX([1]base!$A$1:$F$261,MATCH($B77,[1]base!$A$1:$A$261,0),COLUMN()-1)</f>
        <v>39894</v>
      </c>
      <c r="F77" s="39" t="str">
        <f>INDEX([1]base!$A$1:$F$261,MATCH($B77,[1]base!$A$1:$A$261,0),COLUMN()-1)</f>
        <v>КМС</v>
      </c>
      <c r="G77" s="40" t="str">
        <f>INDEX([1]base!$A$1:$F$261,MATCH($B77,[1]base!$A$1:$A$261,0),COLUMN()-1)</f>
        <v>Ленинградская область</v>
      </c>
      <c r="H77" s="41">
        <f>'[1]стартовый 26.07.2024'!J154</f>
        <v>1.573437500000012E-2</v>
      </c>
      <c r="I77" s="42">
        <f t="shared" si="1"/>
        <v>1.9806712962962963E-3</v>
      </c>
      <c r="J77" s="43">
        <f t="shared" si="0"/>
        <v>39.721946375372092</v>
      </c>
      <c r="K77" s="44"/>
      <c r="L77" s="45"/>
    </row>
    <row r="78" spans="1:12" ht="12.65" customHeight="1" x14ac:dyDescent="0.25">
      <c r="A78" s="35">
        <v>56</v>
      </c>
      <c r="B78" s="36">
        <v>127</v>
      </c>
      <c r="C78" s="35">
        <f>INDEX([1]base!$A$1:$F$261,MATCH($B78,[1]base!$A$1:$A$261,0),COLUMN()-1)</f>
        <v>10131955043</v>
      </c>
      <c r="D78" s="37" t="str">
        <f>INDEX([1]base!$A$1:$F$261,MATCH($B78,[1]base!$A$1:$A$261,0),COLUMN()-1)</f>
        <v>СУБЕЕВ Марат</v>
      </c>
      <c r="E78" s="38">
        <f>INDEX([1]base!$A$1:$F$261,MATCH($B78,[1]base!$A$1:$A$261,0),COLUMN()-1)</f>
        <v>39985</v>
      </c>
      <c r="F78" s="39" t="str">
        <f>INDEX([1]base!$A$1:$F$261,MATCH($B78,[1]base!$A$1:$A$261,0),COLUMN()-1)</f>
        <v>1 СР</v>
      </c>
      <c r="G78" s="40" t="str">
        <f>INDEX([1]base!$A$1:$F$261,MATCH($B78,[1]base!$A$1:$A$261,0),COLUMN()-1)</f>
        <v>Самарская область</v>
      </c>
      <c r="H78" s="41">
        <f>'[1]стартовый 26.07.2024'!J155</f>
        <v>1.5737615740741423E-2</v>
      </c>
      <c r="I78" s="42">
        <f t="shared" si="1"/>
        <v>1.9839120370375996E-3</v>
      </c>
      <c r="J78" s="43">
        <f t="shared" si="0"/>
        <v>39.713766703682097</v>
      </c>
      <c r="K78" s="44"/>
      <c r="L78" s="45"/>
    </row>
    <row r="79" spans="1:12" ht="12.65" customHeight="1" x14ac:dyDescent="0.25">
      <c r="A79" s="44">
        <v>57</v>
      </c>
      <c r="B79" s="36">
        <v>86</v>
      </c>
      <c r="C79" s="35">
        <f>INDEX([1]base!$A$1:$F$261,MATCH($B79,[1]base!$A$1:$A$261,0),COLUMN()-1)</f>
        <v>10140973619</v>
      </c>
      <c r="D79" s="37" t="str">
        <f>INDEX([1]base!$A$1:$F$261,MATCH($B79,[1]base!$A$1:$A$261,0),COLUMN()-1)</f>
        <v>ШАБАНОВ Кирилл</v>
      </c>
      <c r="E79" s="38">
        <f>INDEX([1]base!$A$1:$F$261,MATCH($B79,[1]base!$A$1:$A$261,0),COLUMN()-1)</f>
        <v>40046</v>
      </c>
      <c r="F79" s="39" t="str">
        <f>INDEX([1]base!$A$1:$F$261,MATCH($B79,[1]base!$A$1:$A$261,0),COLUMN()-1)</f>
        <v>2 СР</v>
      </c>
      <c r="G79" s="40" t="str">
        <f>INDEX([1]base!$A$1:$F$261,MATCH($B79,[1]base!$A$1:$A$261,0),COLUMN()-1)</f>
        <v>Псковская область</v>
      </c>
      <c r="H79" s="41">
        <f>'[1]стартовый 26.07.2024'!J156</f>
        <v>1.5737962962963065E-2</v>
      </c>
      <c r="I79" s="42">
        <f t="shared" si="1"/>
        <v>1.9842592592592412E-3</v>
      </c>
      <c r="J79" s="43">
        <f t="shared" si="0"/>
        <v>39.712890510089757</v>
      </c>
      <c r="K79" s="44"/>
      <c r="L79" s="45"/>
    </row>
    <row r="80" spans="1:12" ht="12.65" customHeight="1" x14ac:dyDescent="0.25">
      <c r="A80" s="35">
        <v>58</v>
      </c>
      <c r="B80" s="36">
        <v>124</v>
      </c>
      <c r="C80" s="35">
        <f>INDEX([1]base!$A$1:$F$261,MATCH($B80,[1]base!$A$1:$A$261,0),COLUMN()-1)</f>
        <v>10144517452</v>
      </c>
      <c r="D80" s="37" t="str">
        <f>INDEX([1]base!$A$1:$F$261,MATCH($B80,[1]base!$A$1:$A$261,0),COLUMN()-1)</f>
        <v>КУЗНЕЦОВ Даниил</v>
      </c>
      <c r="E80" s="38">
        <f>INDEX([1]base!$A$1:$F$261,MATCH($B80,[1]base!$A$1:$A$261,0),COLUMN()-1)</f>
        <v>40006</v>
      </c>
      <c r="F80" s="39" t="str">
        <f>INDEX([1]base!$A$1:$F$261,MATCH($B80,[1]base!$A$1:$A$261,0),COLUMN()-1)</f>
        <v>1 СР</v>
      </c>
      <c r="G80" s="40" t="str">
        <f>INDEX([1]base!$A$1:$F$261,MATCH($B80,[1]base!$A$1:$A$261,0),COLUMN()-1)</f>
        <v>Самарская область</v>
      </c>
      <c r="H80" s="41">
        <f>'[1]стартовый 26.07.2024'!J157</f>
        <v>1.5745486111110804E-2</v>
      </c>
      <c r="I80" s="42">
        <f t="shared" si="1"/>
        <v>1.9917824074069806E-3</v>
      </c>
      <c r="J80" s="43">
        <f t="shared" si="0"/>
        <v>39.693915804794919</v>
      </c>
      <c r="K80" s="44"/>
      <c r="L80" s="45"/>
    </row>
    <row r="81" spans="1:12" ht="12.65" customHeight="1" x14ac:dyDescent="0.25">
      <c r="A81" s="44">
        <v>59</v>
      </c>
      <c r="B81" s="36">
        <v>190</v>
      </c>
      <c r="C81" s="35">
        <f>INDEX([1]base!$A$1:$F$261,MATCH($B81,[1]base!$A$1:$A$261,0),COLUMN()-1)</f>
        <v>10144951629</v>
      </c>
      <c r="D81" s="37" t="str">
        <f>INDEX([1]base!$A$1:$F$261,MATCH($B81,[1]base!$A$1:$A$261,0),COLUMN()-1)</f>
        <v>ДЕМЕНОК Владислав</v>
      </c>
      <c r="E81" s="38">
        <f>INDEX([1]base!$A$1:$F$261,MATCH($B81,[1]base!$A$1:$A$261,0),COLUMN()-1)</f>
        <v>39884</v>
      </c>
      <c r="F81" s="39" t="str">
        <f>INDEX([1]base!$A$1:$F$261,MATCH($B81,[1]base!$A$1:$A$261,0),COLUMN()-1)</f>
        <v>КМС</v>
      </c>
      <c r="G81" s="40" t="str">
        <f>INDEX([1]base!$A$1:$F$261,MATCH($B81,[1]base!$A$1:$A$261,0),COLUMN()-1)</f>
        <v>Тюменская область</v>
      </c>
      <c r="H81" s="41">
        <f>'[1]стартовый 26.07.2024'!J158</f>
        <v>1.5753819444444678E-2</v>
      </c>
      <c r="I81" s="42">
        <f t="shared" si="1"/>
        <v>2.0001157407408543E-3</v>
      </c>
      <c r="J81" s="43">
        <f t="shared" si="0"/>
        <v>39.672918824799396</v>
      </c>
      <c r="K81" s="44"/>
      <c r="L81" s="45"/>
    </row>
    <row r="82" spans="1:12" ht="12.65" customHeight="1" x14ac:dyDescent="0.25">
      <c r="A82" s="35">
        <v>60</v>
      </c>
      <c r="B82" s="36">
        <v>112</v>
      </c>
      <c r="C82" s="35">
        <f>INDEX([1]base!$A$1:$F$261,MATCH($B82,[1]base!$A$1:$A$261,0),COLUMN()-1)</f>
        <v>10143689619</v>
      </c>
      <c r="D82" s="37" t="str">
        <f>INDEX([1]base!$A$1:$F$261,MATCH($B82,[1]base!$A$1:$A$261,0),COLUMN()-1)</f>
        <v>ЧУГУРОВ Платон</v>
      </c>
      <c r="E82" s="38">
        <f>INDEX([1]base!$A$1:$F$261,MATCH($B82,[1]base!$A$1:$A$261,0),COLUMN()-1)</f>
        <v>40024</v>
      </c>
      <c r="F82" s="39" t="str">
        <f>INDEX([1]base!$A$1:$F$261,MATCH($B82,[1]base!$A$1:$A$261,0),COLUMN()-1)</f>
        <v>1 СР</v>
      </c>
      <c r="G82" s="40" t="str">
        <f>INDEX([1]base!$A$1:$F$261,MATCH($B82,[1]base!$A$1:$A$261,0),COLUMN()-1)</f>
        <v>Самарская область</v>
      </c>
      <c r="H82" s="41">
        <f>'[1]стартовый 26.07.2024'!J159</f>
        <v>1.5797337962963051E-2</v>
      </c>
      <c r="I82" s="42">
        <f t="shared" si="1"/>
        <v>2.0436342592592277E-3</v>
      </c>
      <c r="J82" s="43">
        <f t="shared" si="0"/>
        <v>39.563627838140583</v>
      </c>
      <c r="K82" s="44"/>
      <c r="L82" s="45"/>
    </row>
    <row r="83" spans="1:12" ht="12.65" customHeight="1" x14ac:dyDescent="0.25">
      <c r="A83" s="35">
        <v>61</v>
      </c>
      <c r="B83" s="36">
        <v>125</v>
      </c>
      <c r="C83" s="35">
        <f>INDEX([1]base!$A$1:$F$261,MATCH($B83,[1]base!$A$1:$A$261,0),COLUMN()-1)</f>
        <v>10132009607</v>
      </c>
      <c r="D83" s="37" t="str">
        <f>INDEX([1]base!$A$1:$F$261,MATCH($B83,[1]base!$A$1:$A$261,0),COLUMN()-1)</f>
        <v>МИТЬКОВ Дмитрий</v>
      </c>
      <c r="E83" s="38">
        <f>INDEX([1]base!$A$1:$F$261,MATCH($B83,[1]base!$A$1:$A$261,0),COLUMN()-1)</f>
        <v>39777</v>
      </c>
      <c r="F83" s="39" t="str">
        <f>INDEX([1]base!$A$1:$F$261,MATCH($B83,[1]base!$A$1:$A$261,0),COLUMN()-1)</f>
        <v>КМС</v>
      </c>
      <c r="G83" s="40" t="str">
        <f>INDEX([1]base!$A$1:$F$261,MATCH($B83,[1]base!$A$1:$A$261,0),COLUMN()-1)</f>
        <v>Самарская область</v>
      </c>
      <c r="H83" s="41">
        <f>'[1]стартовый 26.07.2024'!J160</f>
        <v>1.5827662037037588E-2</v>
      </c>
      <c r="I83" s="42">
        <f t="shared" si="1"/>
        <v>2.0739583333337641E-3</v>
      </c>
      <c r="J83" s="43">
        <f t="shared" si="0"/>
        <v>39.487828242570892</v>
      </c>
      <c r="K83" s="44"/>
      <c r="L83" s="45"/>
    </row>
    <row r="84" spans="1:12" ht="12.65" customHeight="1" x14ac:dyDescent="0.25">
      <c r="A84" s="44">
        <v>62</v>
      </c>
      <c r="B84" s="36">
        <v>51</v>
      </c>
      <c r="C84" s="35">
        <f>INDEX([1]base!$A$1:$F$261,MATCH($B84,[1]base!$A$1:$A$261,0),COLUMN()-1)</f>
        <v>10142164190</v>
      </c>
      <c r="D84" s="37" t="str">
        <f>INDEX([1]base!$A$1:$F$261,MATCH($B84,[1]base!$A$1:$A$261,0),COLUMN()-1)</f>
        <v>КОЖУХОВ Арсений</v>
      </c>
      <c r="E84" s="38">
        <f>INDEX([1]base!$A$1:$F$261,MATCH($B84,[1]base!$A$1:$A$261,0),COLUMN()-1)</f>
        <v>40247</v>
      </c>
      <c r="F84" s="39" t="str">
        <f>INDEX([1]base!$A$1:$F$261,MATCH($B84,[1]base!$A$1:$A$261,0),COLUMN()-1)</f>
        <v>2 СР</v>
      </c>
      <c r="G84" s="40" t="str">
        <f>INDEX([1]base!$A$1:$F$261,MATCH($B84,[1]base!$A$1:$A$261,0),COLUMN()-1)</f>
        <v>Ленинградская область</v>
      </c>
      <c r="H84" s="41">
        <f>'[1]стартовый 26.07.2024'!J161</f>
        <v>1.5846412037037044E-2</v>
      </c>
      <c r="I84" s="42">
        <f t="shared" si="1"/>
        <v>2.0927083333332208E-3</v>
      </c>
      <c r="J84" s="43">
        <f t="shared" si="0"/>
        <v>39.441104935250834</v>
      </c>
      <c r="K84" s="44"/>
      <c r="L84" s="45"/>
    </row>
    <row r="85" spans="1:12" ht="12.65" customHeight="1" x14ac:dyDescent="0.25">
      <c r="A85" s="35">
        <v>63</v>
      </c>
      <c r="B85" s="36">
        <v>50</v>
      </c>
      <c r="C85" s="35">
        <f>INDEX([1]base!$A$1:$F$261,MATCH($B85,[1]base!$A$1:$A$261,0),COLUMN()-1)</f>
        <v>10133605154</v>
      </c>
      <c r="D85" s="37" t="str">
        <f>INDEX([1]base!$A$1:$F$261,MATCH($B85,[1]base!$A$1:$A$261,0),COLUMN()-1)</f>
        <v>МИНАЕВ Иван</v>
      </c>
      <c r="E85" s="38">
        <f>INDEX([1]base!$A$1:$F$261,MATCH($B85,[1]base!$A$1:$A$261,0),COLUMN()-1)</f>
        <v>39864</v>
      </c>
      <c r="F85" s="39" t="str">
        <f>INDEX([1]base!$A$1:$F$261,MATCH($B85,[1]base!$A$1:$A$261,0),COLUMN()-1)</f>
        <v>2 СР</v>
      </c>
      <c r="G85" s="40" t="str">
        <f>INDEX([1]base!$A$1:$F$261,MATCH($B85,[1]base!$A$1:$A$261,0),COLUMN()-1)</f>
        <v>Ленинградская область</v>
      </c>
      <c r="H85" s="41">
        <f>'[1]стартовый 26.07.2024'!J162</f>
        <v>1.5914467592592366E-2</v>
      </c>
      <c r="I85" s="42">
        <f t="shared" si="1"/>
        <v>2.1607638888885422E-3</v>
      </c>
      <c r="J85" s="43">
        <f t="shared" si="0"/>
        <v>39.272441654970343</v>
      </c>
      <c r="K85" s="44"/>
      <c r="L85" s="45"/>
    </row>
    <row r="86" spans="1:12" ht="12.65" customHeight="1" x14ac:dyDescent="0.25">
      <c r="A86" s="44">
        <v>64</v>
      </c>
      <c r="B86" s="36">
        <v>111</v>
      </c>
      <c r="C86" s="35">
        <f>INDEX([1]base!$A$1:$F$261,MATCH($B86,[1]base!$A$1:$A$261,0),COLUMN()-1)</f>
        <v>10140874700</v>
      </c>
      <c r="D86" s="37" t="str">
        <f>INDEX([1]base!$A$1:$F$261,MATCH($B86,[1]base!$A$1:$A$261,0),COLUMN()-1)</f>
        <v>ЦУПРИК Владислав</v>
      </c>
      <c r="E86" s="38">
        <f>INDEX([1]base!$A$1:$F$261,MATCH($B86,[1]base!$A$1:$A$261,0),COLUMN()-1)</f>
        <v>39890</v>
      </c>
      <c r="F86" s="39" t="str">
        <f>INDEX([1]base!$A$1:$F$261,MATCH($B86,[1]base!$A$1:$A$261,0),COLUMN()-1)</f>
        <v>1 СР</v>
      </c>
      <c r="G86" s="40" t="str">
        <f>INDEX([1]base!$A$1:$F$261,MATCH($B86,[1]base!$A$1:$A$261,0),COLUMN()-1)</f>
        <v>Самарская область</v>
      </c>
      <c r="H86" s="41">
        <f>'[1]стартовый 26.07.2024'!J163</f>
        <v>1.5924305555555546E-2</v>
      </c>
      <c r="I86" s="42">
        <f t="shared" si="1"/>
        <v>2.1706018518517223E-3</v>
      </c>
      <c r="J86" s="43">
        <f t="shared" si="0"/>
        <v>39.248179320570429</v>
      </c>
      <c r="K86" s="44"/>
      <c r="L86" s="45"/>
    </row>
    <row r="87" spans="1:12" ht="12.65" customHeight="1" x14ac:dyDescent="0.25">
      <c r="A87" s="35">
        <v>65</v>
      </c>
      <c r="B87" s="36">
        <v>178</v>
      </c>
      <c r="C87" s="35">
        <f>INDEX([1]base!$A$1:$F$261,MATCH($B87,[1]base!$A$1:$A$261,0),COLUMN()-1)</f>
        <v>10124554549</v>
      </c>
      <c r="D87" s="37" t="str">
        <f>INDEX([1]base!$A$1:$F$261,MATCH($B87,[1]base!$A$1:$A$261,0),COLUMN()-1)</f>
        <v>АБРАМОВ Сергей</v>
      </c>
      <c r="E87" s="38" t="str">
        <f>INDEX([1]base!$A$1:$F$261,MATCH($B87,[1]base!$A$1:$A$261,0),COLUMN()-1)</f>
        <v>21.08.2008</v>
      </c>
      <c r="F87" s="39" t="str">
        <f>INDEX([1]base!$A$1:$F$261,MATCH($B87,[1]base!$A$1:$A$261,0),COLUMN()-1)</f>
        <v>1 СР</v>
      </c>
      <c r="G87" s="40" t="str">
        <f>INDEX([1]base!$A$1:$F$261,MATCH($B87,[1]base!$A$1:$A$261,0),COLUMN()-1)</f>
        <v>Свердловская область</v>
      </c>
      <c r="H87" s="41">
        <f>'[1]стартовый 26.07.2024'!J164</f>
        <v>1.596192129629663E-2</v>
      </c>
      <c r="I87" s="42">
        <f t="shared" si="1"/>
        <v>2.2082175925928066E-3</v>
      </c>
      <c r="J87" s="43">
        <f t="shared" ref="J87:J117" si="2">$J$19/((H87*24))</f>
        <v>39.15568736358874</v>
      </c>
      <c r="K87" s="44"/>
      <c r="L87" s="45"/>
    </row>
    <row r="88" spans="1:12" ht="12.65" customHeight="1" x14ac:dyDescent="0.25">
      <c r="A88" s="35">
        <v>66</v>
      </c>
      <c r="B88" s="36">
        <v>41</v>
      </c>
      <c r="C88" s="35">
        <f>INDEX([1]base!$A$1:$F$261,MATCH($B88,[1]base!$A$1:$A$261,0),COLUMN()-1)</f>
        <v>10147367939</v>
      </c>
      <c r="D88" s="37" t="str">
        <f>INDEX([1]base!$A$1:$F$261,MATCH($B88,[1]base!$A$1:$A$261,0),COLUMN()-1)</f>
        <v>БУДАНЦЕВ Александр</v>
      </c>
      <c r="E88" s="38">
        <f>INDEX([1]base!$A$1:$F$261,MATCH($B88,[1]base!$A$1:$A$261,0),COLUMN()-1)</f>
        <v>40351</v>
      </c>
      <c r="F88" s="39" t="str">
        <f>INDEX([1]base!$A$1:$F$261,MATCH($B88,[1]base!$A$1:$A$261,0),COLUMN()-1)</f>
        <v>2 СР</v>
      </c>
      <c r="G88" s="40" t="str">
        <f>INDEX([1]base!$A$1:$F$261,MATCH($B88,[1]base!$A$1:$A$261,0),COLUMN()-1)</f>
        <v>Краснодарский край</v>
      </c>
      <c r="H88" s="41">
        <f>'[1]стартовый 26.07.2024'!J165</f>
        <v>1.5977430555555588E-2</v>
      </c>
      <c r="I88" s="42">
        <f t="shared" ref="I88:I117" si="3">H88-$H$23</f>
        <v>2.223726851851765E-3</v>
      </c>
      <c r="J88" s="43">
        <f t="shared" si="2"/>
        <v>39.117679017711538</v>
      </c>
      <c r="K88" s="44"/>
      <c r="L88" s="45"/>
    </row>
    <row r="89" spans="1:12" ht="12.65" customHeight="1" x14ac:dyDescent="0.25">
      <c r="A89" s="44">
        <v>67</v>
      </c>
      <c r="B89" s="36">
        <v>88</v>
      </c>
      <c r="C89" s="35">
        <f>INDEX([1]base!$A$1:$F$261,MATCH($B89,[1]base!$A$1:$A$261,0),COLUMN()-1)</f>
        <v>10136972266</v>
      </c>
      <c r="D89" s="37" t="str">
        <f>INDEX([1]base!$A$1:$F$261,MATCH($B89,[1]base!$A$1:$A$261,0),COLUMN()-1)</f>
        <v>ВУЛЬПИ Максим</v>
      </c>
      <c r="E89" s="38">
        <f>INDEX([1]base!$A$1:$F$261,MATCH($B89,[1]base!$A$1:$A$261,0),COLUMN()-1)</f>
        <v>39941</v>
      </c>
      <c r="F89" s="39" t="str">
        <f>INDEX([1]base!$A$1:$F$261,MATCH($B89,[1]base!$A$1:$A$261,0),COLUMN()-1)</f>
        <v>1 СР</v>
      </c>
      <c r="G89" s="40" t="str">
        <f>INDEX([1]base!$A$1:$F$261,MATCH($B89,[1]base!$A$1:$A$261,0),COLUMN()-1)</f>
        <v>Республика Адыгея</v>
      </c>
      <c r="H89" s="41">
        <f>'[1]стартовый 26.07.2024'!J166</f>
        <v>1.5986805555555608E-2</v>
      </c>
      <c r="I89" s="42">
        <f t="shared" si="3"/>
        <v>2.2331018518517848E-3</v>
      </c>
      <c r="J89" s="43">
        <f t="shared" si="2"/>
        <v>39.094739585595633</v>
      </c>
      <c r="K89" s="44"/>
      <c r="L89" s="45"/>
    </row>
    <row r="90" spans="1:12" ht="12.65" customHeight="1" x14ac:dyDescent="0.25">
      <c r="A90" s="35">
        <v>68</v>
      </c>
      <c r="B90" s="36">
        <v>26</v>
      </c>
      <c r="C90" s="35">
        <f>INDEX([1]base!$A$1:$F$261,MATCH($B90,[1]base!$A$1:$A$261,0),COLUMN()-1)</f>
        <v>10146296693</v>
      </c>
      <c r="D90" s="37" t="str">
        <f>INDEX([1]base!$A$1:$F$261,MATCH($B90,[1]base!$A$1:$A$261,0),COLUMN()-1)</f>
        <v>МИЛЛЕР Илья</v>
      </c>
      <c r="E90" s="38">
        <f>INDEX([1]base!$A$1:$F$261,MATCH($B90,[1]base!$A$1:$A$261,0),COLUMN()-1)</f>
        <v>40165</v>
      </c>
      <c r="F90" s="39" t="str">
        <f>INDEX([1]base!$A$1:$F$261,MATCH($B90,[1]base!$A$1:$A$261,0),COLUMN()-1)</f>
        <v>КМС</v>
      </c>
      <c r="G90" s="40" t="str">
        <f>INDEX([1]base!$A$1:$F$261,MATCH($B90,[1]base!$A$1:$A$261,0),COLUMN()-1)</f>
        <v>Иркутская область</v>
      </c>
      <c r="H90" s="41">
        <f>'[1]стартовый 26.07.2024'!J167</f>
        <v>1.6020370370370254E-2</v>
      </c>
      <c r="I90" s="42">
        <f t="shared" si="3"/>
        <v>2.2666666666664309E-3</v>
      </c>
      <c r="J90" s="43">
        <f t="shared" si="2"/>
        <v>39.012830886602984</v>
      </c>
      <c r="K90" s="44"/>
      <c r="L90" s="45"/>
    </row>
    <row r="91" spans="1:12" ht="12.65" customHeight="1" x14ac:dyDescent="0.25">
      <c r="A91" s="44">
        <v>69</v>
      </c>
      <c r="B91" s="36">
        <v>78</v>
      </c>
      <c r="C91" s="35">
        <f>INDEX([1]base!$A$1:$F$261,MATCH($B91,[1]base!$A$1:$A$261,0),COLUMN()-1)</f>
        <v>10112701654</v>
      </c>
      <c r="D91" s="37" t="str">
        <f>INDEX([1]base!$A$1:$F$261,MATCH($B91,[1]base!$A$1:$A$261,0),COLUMN()-1)</f>
        <v xml:space="preserve">ПЫРКОВ Никита </v>
      </c>
      <c r="E91" s="38">
        <f>INDEX([1]base!$A$1:$F$261,MATCH($B91,[1]base!$A$1:$A$261,0),COLUMN()-1)</f>
        <v>40086</v>
      </c>
      <c r="F91" s="39" t="str">
        <f>INDEX([1]base!$A$1:$F$261,MATCH($B91,[1]base!$A$1:$A$261,0),COLUMN()-1)</f>
        <v>КМС</v>
      </c>
      <c r="G91" s="40" t="str">
        <f>INDEX([1]base!$A$1:$F$261,MATCH($B91,[1]base!$A$1:$A$261,0),COLUMN()-1)</f>
        <v>Нижегородская область</v>
      </c>
      <c r="H91" s="41">
        <f>'[1]стартовый 26.07.2024'!J168</f>
        <v>1.6074768518518565E-2</v>
      </c>
      <c r="I91" s="42">
        <f t="shared" si="3"/>
        <v>2.3210648148147411E-3</v>
      </c>
      <c r="J91" s="43">
        <f t="shared" si="2"/>
        <v>38.880808720821278</v>
      </c>
      <c r="K91" s="44"/>
      <c r="L91" s="45"/>
    </row>
    <row r="92" spans="1:12" ht="12.65" customHeight="1" x14ac:dyDescent="0.25">
      <c r="A92" s="35">
        <v>70</v>
      </c>
      <c r="B92" s="36">
        <v>76</v>
      </c>
      <c r="C92" s="35">
        <f>INDEX([1]base!$A$1:$F$261,MATCH($B92,[1]base!$A$1:$A$261,0),COLUMN()-1)</f>
        <v>10141781951</v>
      </c>
      <c r="D92" s="37" t="str">
        <f>INDEX([1]base!$A$1:$F$261,MATCH($B92,[1]base!$A$1:$A$261,0),COLUMN()-1)</f>
        <v>ПЛИТАРАК Андрей</v>
      </c>
      <c r="E92" s="38">
        <f>INDEX([1]base!$A$1:$F$261,MATCH($B92,[1]base!$A$1:$A$261,0),COLUMN()-1)</f>
        <v>39869</v>
      </c>
      <c r="F92" s="39" t="str">
        <f>INDEX([1]base!$A$1:$F$261,MATCH($B92,[1]base!$A$1:$A$261,0),COLUMN()-1)</f>
        <v>2 СР</v>
      </c>
      <c r="G92" s="40" t="str">
        <f>INDEX([1]base!$A$1:$F$261,MATCH($B92,[1]base!$A$1:$A$261,0),COLUMN()-1)</f>
        <v>Московская область</v>
      </c>
      <c r="H92" s="41">
        <f>'[1]стартовый 26.07.2024'!J169</f>
        <v>1.6078935185185855E-2</v>
      </c>
      <c r="I92" s="42">
        <f t="shared" si="3"/>
        <v>2.3252314814820318E-3</v>
      </c>
      <c r="J92" s="43">
        <f t="shared" si="2"/>
        <v>38.870733217199401</v>
      </c>
      <c r="K92" s="44"/>
      <c r="L92" s="45"/>
    </row>
    <row r="93" spans="1:12" ht="12.65" customHeight="1" x14ac:dyDescent="0.25">
      <c r="A93" s="35">
        <v>71</v>
      </c>
      <c r="B93" s="36">
        <v>102</v>
      </c>
      <c r="C93" s="35">
        <f>INDEX([1]base!$A$1:$F$261,MATCH($B93,[1]base!$A$1:$A$261,0),COLUMN()-1)</f>
        <v>10151623613</v>
      </c>
      <c r="D93" s="37" t="str">
        <f>INDEX([1]base!$A$1:$F$261,MATCH($B93,[1]base!$A$1:$A$261,0),COLUMN()-1)</f>
        <v>СПИРИДОНОВ Денис</v>
      </c>
      <c r="E93" s="38">
        <f>INDEX([1]base!$A$1:$F$261,MATCH($B93,[1]base!$A$1:$A$261,0),COLUMN()-1)</f>
        <v>39475</v>
      </c>
      <c r="F93" s="39" t="str">
        <f>INDEX([1]base!$A$1:$F$261,MATCH($B93,[1]base!$A$1:$A$261,0),COLUMN()-1)</f>
        <v>1 СР</v>
      </c>
      <c r="G93" s="40" t="str">
        <f>INDEX([1]base!$A$1:$F$261,MATCH($B93,[1]base!$A$1:$A$261,0),COLUMN()-1)</f>
        <v>Республика Башкортостан</v>
      </c>
      <c r="H93" s="41">
        <f>'[1]стартовый 26.07.2024'!J170</f>
        <v>1.6102546296296302E-2</v>
      </c>
      <c r="I93" s="42">
        <f t="shared" si="3"/>
        <v>2.3488425925924789E-3</v>
      </c>
      <c r="J93" s="43">
        <f t="shared" si="2"/>
        <v>38.813737187872846</v>
      </c>
      <c r="K93" s="44"/>
      <c r="L93" s="45"/>
    </row>
    <row r="94" spans="1:12" ht="12.65" customHeight="1" x14ac:dyDescent="0.25">
      <c r="A94" s="44">
        <v>72</v>
      </c>
      <c r="B94" s="36">
        <v>199</v>
      </c>
      <c r="C94" s="35">
        <f>INDEX([1]base!$A$1:$F$261,MATCH($B94,[1]base!$A$1:$A$261,0),COLUMN()-1)</f>
        <v>10115495456</v>
      </c>
      <c r="D94" s="37" t="str">
        <f>INDEX([1]base!$A$1:$F$261,MATCH($B94,[1]base!$A$1:$A$261,0),COLUMN()-1)</f>
        <v>ТУГБАЕВ Максим</v>
      </c>
      <c r="E94" s="38">
        <f>INDEX([1]base!$A$1:$F$261,MATCH($B94,[1]base!$A$1:$A$261,0),COLUMN()-1)</f>
        <v>39555</v>
      </c>
      <c r="F94" s="39" t="str">
        <f>INDEX([1]base!$A$1:$F$261,MATCH($B94,[1]base!$A$1:$A$261,0),COLUMN()-1)</f>
        <v>1 СР</v>
      </c>
      <c r="G94" s="40" t="str">
        <f>INDEX([1]base!$A$1:$F$261,MATCH($B94,[1]base!$A$1:$A$261,0),COLUMN()-1)</f>
        <v>Удмуртская Республика</v>
      </c>
      <c r="H94" s="41">
        <f>'[1]стартовый 26.07.2024'!J171</f>
        <v>1.6103703703703592E-2</v>
      </c>
      <c r="I94" s="42">
        <f t="shared" si="3"/>
        <v>2.3499999999997689E-3</v>
      </c>
      <c r="J94" s="43">
        <f t="shared" si="2"/>
        <v>38.810947562097788</v>
      </c>
      <c r="K94" s="44"/>
      <c r="L94" s="45"/>
    </row>
    <row r="95" spans="1:12" ht="12.65" customHeight="1" x14ac:dyDescent="0.25">
      <c r="A95" s="35">
        <v>73</v>
      </c>
      <c r="B95" s="36">
        <v>104</v>
      </c>
      <c r="C95" s="35">
        <f>INDEX([1]base!$A$1:$F$261,MATCH($B95,[1]base!$A$1:$A$261,0),COLUMN()-1)</f>
        <v>10143464600</v>
      </c>
      <c r="D95" s="37" t="str">
        <f>INDEX([1]base!$A$1:$F$261,MATCH($B95,[1]base!$A$1:$A$261,0),COLUMN()-1)</f>
        <v>ГАЗИЗОВ Руслан</v>
      </c>
      <c r="E95" s="38">
        <f>INDEX([1]base!$A$1:$F$261,MATCH($B95,[1]base!$A$1:$A$261,0),COLUMN()-1)</f>
        <v>40103</v>
      </c>
      <c r="F95" s="39" t="str">
        <f>INDEX([1]base!$A$1:$F$261,MATCH($B95,[1]base!$A$1:$A$261,0),COLUMN()-1)</f>
        <v>КМС</v>
      </c>
      <c r="G95" s="40" t="str">
        <f>INDEX([1]base!$A$1:$F$261,MATCH($B95,[1]base!$A$1:$A$261,0),COLUMN()-1)</f>
        <v>Республика Башкортостан</v>
      </c>
      <c r="H95" s="41">
        <f>'[1]стартовый 26.07.2024'!J172</f>
        <v>1.6105439814814909E-2</v>
      </c>
      <c r="I95" s="42">
        <f t="shared" si="3"/>
        <v>2.3517361111110857E-3</v>
      </c>
      <c r="J95" s="43">
        <f t="shared" si="2"/>
        <v>38.806763875214465</v>
      </c>
      <c r="K95" s="44"/>
      <c r="L95" s="45"/>
    </row>
    <row r="96" spans="1:12" ht="12.65" customHeight="1" x14ac:dyDescent="0.25">
      <c r="A96" s="44">
        <v>74</v>
      </c>
      <c r="B96" s="36">
        <v>114</v>
      </c>
      <c r="C96" s="35">
        <f>INDEX([1]base!$A$1:$F$261,MATCH($B96,[1]base!$A$1:$A$261,0),COLUMN()-1)</f>
        <v>10138543060</v>
      </c>
      <c r="D96" s="37" t="str">
        <f>INDEX([1]base!$A$1:$F$261,MATCH($B96,[1]base!$A$1:$A$261,0),COLUMN()-1)</f>
        <v>КОЛМЫКОВ Вадим</v>
      </c>
      <c r="E96" s="38">
        <f>INDEX([1]base!$A$1:$F$261,MATCH($B96,[1]base!$A$1:$A$261,0),COLUMN()-1)</f>
        <v>39672</v>
      </c>
      <c r="F96" s="39" t="str">
        <f>INDEX([1]base!$A$1:$F$261,MATCH($B96,[1]base!$A$1:$A$261,0),COLUMN()-1)</f>
        <v>КМС</v>
      </c>
      <c r="G96" s="40" t="str">
        <f>INDEX([1]base!$A$1:$F$261,MATCH($B96,[1]base!$A$1:$A$261,0),COLUMN()-1)</f>
        <v>Самарская область</v>
      </c>
      <c r="H96" s="41">
        <f>'[1]стартовый 26.07.2024'!J173</f>
        <v>1.6171527777778208E-2</v>
      </c>
      <c r="I96" s="42">
        <f t="shared" si="3"/>
        <v>2.4178240740743845E-3</v>
      </c>
      <c r="J96" s="43">
        <f t="shared" si="2"/>
        <v>38.648172800273805</v>
      </c>
      <c r="K96" s="44"/>
      <c r="L96" s="45"/>
    </row>
    <row r="97" spans="1:12" ht="12.65" customHeight="1" x14ac:dyDescent="0.25">
      <c r="A97" s="35">
        <v>75</v>
      </c>
      <c r="B97" s="36">
        <v>47</v>
      </c>
      <c r="C97" s="35">
        <f>INDEX([1]base!$A$1:$F$261,MATCH($B97,[1]base!$A$1:$A$261,0),COLUMN()-1)</f>
        <v>10116100900</v>
      </c>
      <c r="D97" s="37" t="str">
        <f>INDEX([1]base!$A$1:$F$261,MATCH($B97,[1]base!$A$1:$A$261,0),COLUMN()-1)</f>
        <v>СТЕПАНОВ Тарас</v>
      </c>
      <c r="E97" s="38">
        <f>INDEX([1]base!$A$1:$F$261,MATCH($B97,[1]base!$A$1:$A$261,0),COLUMN()-1)</f>
        <v>39611</v>
      </c>
      <c r="F97" s="39" t="str">
        <f>INDEX([1]base!$A$1:$F$261,MATCH($B97,[1]base!$A$1:$A$261,0),COLUMN()-1)</f>
        <v>КМС</v>
      </c>
      <c r="G97" s="40" t="str">
        <f>INDEX([1]base!$A$1:$F$261,MATCH($B97,[1]base!$A$1:$A$261,0),COLUMN()-1)</f>
        <v>Ленинградская область</v>
      </c>
      <c r="H97" s="41">
        <f>'[1]стартовый 26.07.2024'!J174</f>
        <v>1.6187962962962932E-2</v>
      </c>
      <c r="I97" s="42">
        <f t="shared" si="3"/>
        <v>2.4342592592591084E-3</v>
      </c>
      <c r="J97" s="43">
        <f t="shared" si="2"/>
        <v>38.608934393410813</v>
      </c>
      <c r="K97" s="44"/>
      <c r="L97" s="45"/>
    </row>
    <row r="98" spans="1:12" ht="12.65" customHeight="1" x14ac:dyDescent="0.25">
      <c r="A98" s="35">
        <v>76</v>
      </c>
      <c r="B98" s="36">
        <v>109</v>
      </c>
      <c r="C98" s="35">
        <f>INDEX([1]base!$A$1:$F$261,MATCH($B98,[1]base!$A$1:$A$261,0),COLUMN()-1)</f>
        <v>10140760623</v>
      </c>
      <c r="D98" s="37" t="str">
        <f>INDEX([1]base!$A$1:$F$261,MATCH($B98,[1]base!$A$1:$A$261,0),COLUMN()-1)</f>
        <v>ДОРКИН Егор</v>
      </c>
      <c r="E98" s="38">
        <f>INDEX([1]base!$A$1:$F$261,MATCH($B98,[1]base!$A$1:$A$261,0),COLUMN()-1)</f>
        <v>39575</v>
      </c>
      <c r="F98" s="39" t="str">
        <f>INDEX([1]base!$A$1:$F$261,MATCH($B98,[1]base!$A$1:$A$261,0),COLUMN()-1)</f>
        <v>1 СР</v>
      </c>
      <c r="G98" s="40" t="str">
        <f>INDEX([1]base!$A$1:$F$261,MATCH($B98,[1]base!$A$1:$A$261,0),COLUMN()-1)</f>
        <v>Самарская область</v>
      </c>
      <c r="H98" s="41">
        <f>'[1]стартовый 26.07.2024'!J175</f>
        <v>1.6199537037037068E-2</v>
      </c>
      <c r="I98" s="42">
        <f t="shared" si="3"/>
        <v>2.4458333333332444E-3</v>
      </c>
      <c r="J98" s="43">
        <f t="shared" si="2"/>
        <v>38.581349489868749</v>
      </c>
      <c r="K98" s="44"/>
      <c r="L98" s="45"/>
    </row>
    <row r="99" spans="1:12" ht="12.65" customHeight="1" x14ac:dyDescent="0.25">
      <c r="A99" s="44">
        <v>77</v>
      </c>
      <c r="B99" s="36">
        <v>72</v>
      </c>
      <c r="C99" s="35">
        <f>INDEX([1]base!$A$1:$F$261,MATCH($B99,[1]base!$A$1:$A$261,0),COLUMN()-1)</f>
        <v>10130345853</v>
      </c>
      <c r="D99" s="37" t="str">
        <f>INDEX([1]base!$A$1:$F$261,MATCH($B99,[1]base!$A$1:$A$261,0),COLUMN()-1)</f>
        <v xml:space="preserve">НИКИШИН Тимофей </v>
      </c>
      <c r="E99" s="38">
        <f>INDEX([1]base!$A$1:$F$261,MATCH($B99,[1]base!$A$1:$A$261,0),COLUMN()-1)</f>
        <v>39742</v>
      </c>
      <c r="F99" s="39" t="str">
        <f>INDEX([1]base!$A$1:$F$261,MATCH($B99,[1]base!$A$1:$A$261,0),COLUMN()-1)</f>
        <v>1 СР</v>
      </c>
      <c r="G99" s="40" t="str">
        <f>INDEX([1]base!$A$1:$F$261,MATCH($B99,[1]base!$A$1:$A$261,0),COLUMN()-1)</f>
        <v>Московская область</v>
      </c>
      <c r="H99" s="41">
        <f>'[1]стартовый 26.07.2024'!J176</f>
        <v>1.6209606481481481E-2</v>
      </c>
      <c r="I99" s="42">
        <f t="shared" si="3"/>
        <v>2.4559027777776576E-3</v>
      </c>
      <c r="J99" s="43">
        <f t="shared" si="2"/>
        <v>38.557382667742466</v>
      </c>
      <c r="K99" s="44"/>
      <c r="L99" s="45"/>
    </row>
    <row r="100" spans="1:12" ht="12.65" customHeight="1" x14ac:dyDescent="0.25">
      <c r="A100" s="35">
        <v>78</v>
      </c>
      <c r="B100" s="36">
        <v>195</v>
      </c>
      <c r="C100" s="35">
        <f>INDEX([1]base!$A$1:$F$261,MATCH($B100,[1]base!$A$1:$A$261,0),COLUMN()-1)</f>
        <v>10144140667</v>
      </c>
      <c r="D100" s="37" t="str">
        <f>INDEX([1]base!$A$1:$F$261,MATCH($B100,[1]base!$A$1:$A$261,0),COLUMN()-1)</f>
        <v>ПОЛУДЕНКО Арсений</v>
      </c>
      <c r="E100" s="38">
        <f>INDEX([1]base!$A$1:$F$261,MATCH($B100,[1]base!$A$1:$A$261,0),COLUMN()-1)</f>
        <v>39960</v>
      </c>
      <c r="F100" s="39" t="str">
        <f>INDEX([1]base!$A$1:$F$261,MATCH($B100,[1]base!$A$1:$A$261,0),COLUMN()-1)</f>
        <v>1 СР</v>
      </c>
      <c r="G100" s="40" t="str">
        <f>INDEX([1]base!$A$1:$F$261,MATCH($B100,[1]base!$A$1:$A$261,0),COLUMN()-1)</f>
        <v>Удмуртская Республика</v>
      </c>
      <c r="H100" s="41">
        <f>'[1]стартовый 26.07.2024'!J177</f>
        <v>1.6259953703703797E-2</v>
      </c>
      <c r="I100" s="42">
        <f t="shared" si="3"/>
        <v>2.5062499999999738E-3</v>
      </c>
      <c r="J100" s="43">
        <f t="shared" si="2"/>
        <v>38.437993821448181</v>
      </c>
      <c r="K100" s="44"/>
      <c r="L100" s="45"/>
    </row>
    <row r="101" spans="1:12" ht="12.65" customHeight="1" x14ac:dyDescent="0.25">
      <c r="A101" s="44">
        <v>79</v>
      </c>
      <c r="B101" s="36">
        <v>25</v>
      </c>
      <c r="C101" s="35">
        <f>INDEX([1]base!$A$1:$F$261,MATCH($B101,[1]base!$A$1:$A$261,0),COLUMN()-1)</f>
        <v>10146306393</v>
      </c>
      <c r="D101" s="37" t="str">
        <f>INDEX([1]base!$A$1:$F$261,MATCH($B101,[1]base!$A$1:$A$261,0),COLUMN()-1)</f>
        <v>ТОЛСТОВ Алексей</v>
      </c>
      <c r="E101" s="38">
        <f>INDEX([1]base!$A$1:$F$261,MATCH($B101,[1]base!$A$1:$A$261,0),COLUMN()-1)</f>
        <v>40321</v>
      </c>
      <c r="F101" s="39" t="str">
        <f>INDEX([1]base!$A$1:$F$261,MATCH($B101,[1]base!$A$1:$A$261,0),COLUMN()-1)</f>
        <v>2 СР</v>
      </c>
      <c r="G101" s="40" t="str">
        <f>INDEX([1]base!$A$1:$F$261,MATCH($B101,[1]base!$A$1:$A$261,0),COLUMN()-1)</f>
        <v>Иркутская область</v>
      </c>
      <c r="H101" s="41">
        <f>'[1]стартовый 26.07.2024'!J178</f>
        <v>1.6281944444444585E-2</v>
      </c>
      <c r="I101" s="42">
        <f t="shared" si="3"/>
        <v>2.5282407407407614E-3</v>
      </c>
      <c r="J101" s="43">
        <f t="shared" si="2"/>
        <v>38.386078648809701</v>
      </c>
      <c r="K101" s="44"/>
      <c r="L101" s="45"/>
    </row>
    <row r="102" spans="1:12" ht="12.65" customHeight="1" x14ac:dyDescent="0.25">
      <c r="A102" s="35">
        <v>80</v>
      </c>
      <c r="B102" s="36">
        <v>198</v>
      </c>
      <c r="C102" s="35">
        <f>INDEX([1]base!$A$1:$F$261,MATCH($B102,[1]base!$A$1:$A$261,0),COLUMN()-1)</f>
        <v>10119381520</v>
      </c>
      <c r="D102" s="37" t="str">
        <f>INDEX([1]base!$A$1:$F$261,MATCH($B102,[1]base!$A$1:$A$261,0),COLUMN()-1)</f>
        <v>ДЕМЕНТЬЕВ Сергей</v>
      </c>
      <c r="E102" s="38">
        <f>INDEX([1]base!$A$1:$F$261,MATCH($B102,[1]base!$A$1:$A$261,0),COLUMN()-1)</f>
        <v>39799</v>
      </c>
      <c r="F102" s="39" t="str">
        <f>INDEX([1]base!$A$1:$F$261,MATCH($B102,[1]base!$A$1:$A$261,0),COLUMN()-1)</f>
        <v>2 СР</v>
      </c>
      <c r="G102" s="40" t="str">
        <f>INDEX([1]base!$A$1:$F$261,MATCH($B102,[1]base!$A$1:$A$261,0),COLUMN()-1)</f>
        <v>Удмуртская Республика</v>
      </c>
      <c r="H102" s="41">
        <f>'[1]стартовый 26.07.2024'!J179</f>
        <v>1.628946759259281E-2</v>
      </c>
      <c r="I102" s="42">
        <f t="shared" si="3"/>
        <v>2.5357638888889866E-3</v>
      </c>
      <c r="J102" s="43">
        <f t="shared" si="2"/>
        <v>38.368350374090902</v>
      </c>
      <c r="K102" s="44"/>
      <c r="L102" s="45"/>
    </row>
    <row r="103" spans="1:12" ht="12.65" customHeight="1" x14ac:dyDescent="0.25">
      <c r="A103" s="35">
        <v>81</v>
      </c>
      <c r="B103" s="36">
        <v>191</v>
      </c>
      <c r="C103" s="35">
        <f>INDEX([1]base!$A$1:$F$261,MATCH($B103,[1]base!$A$1:$A$261,0),COLUMN()-1)</f>
        <v>10131169949</v>
      </c>
      <c r="D103" s="37" t="str">
        <f>INDEX([1]base!$A$1:$F$261,MATCH($B103,[1]base!$A$1:$A$261,0),COLUMN()-1)</f>
        <v>ПАСИЧНИК Андрей</v>
      </c>
      <c r="E103" s="38">
        <f>INDEX([1]base!$A$1:$F$261,MATCH($B103,[1]base!$A$1:$A$261,0),COLUMN()-1)</f>
        <v>39983</v>
      </c>
      <c r="F103" s="39" t="str">
        <f>INDEX([1]base!$A$1:$F$261,MATCH($B103,[1]base!$A$1:$A$261,0),COLUMN()-1)</f>
        <v>2 СР</v>
      </c>
      <c r="G103" s="40" t="str">
        <f>INDEX([1]base!$A$1:$F$261,MATCH($B103,[1]base!$A$1:$A$261,0),COLUMN()-1)</f>
        <v>Тюменская область</v>
      </c>
      <c r="H103" s="41">
        <f>'[1]стартовый 26.07.2024'!J180</f>
        <v>1.6307291666666668E-2</v>
      </c>
      <c r="I103" s="42">
        <f t="shared" si="3"/>
        <v>2.5535879629628444E-3</v>
      </c>
      <c r="J103" s="43">
        <f t="shared" si="2"/>
        <v>38.326413286489938</v>
      </c>
      <c r="K103" s="44"/>
      <c r="L103" s="45"/>
    </row>
    <row r="104" spans="1:12" ht="12.65" customHeight="1" x14ac:dyDescent="0.25">
      <c r="A104" s="44">
        <v>82</v>
      </c>
      <c r="B104" s="36">
        <v>85</v>
      </c>
      <c r="C104" s="35">
        <f>INDEX([1]base!$A$1:$F$261,MATCH($B104,[1]base!$A$1:$A$261,0),COLUMN()-1)</f>
        <v>10140889551</v>
      </c>
      <c r="D104" s="37" t="str">
        <f>INDEX([1]base!$A$1:$F$261,MATCH($B104,[1]base!$A$1:$A$261,0),COLUMN()-1)</f>
        <v>ДОРОНИН Степан</v>
      </c>
      <c r="E104" s="38">
        <f>INDEX([1]base!$A$1:$F$261,MATCH($B104,[1]base!$A$1:$A$261,0),COLUMN()-1)</f>
        <v>40151</v>
      </c>
      <c r="F104" s="39" t="str">
        <f>INDEX([1]base!$A$1:$F$261,MATCH($B104,[1]base!$A$1:$A$261,0),COLUMN()-1)</f>
        <v>2 СР</v>
      </c>
      <c r="G104" s="40" t="str">
        <f>INDEX([1]base!$A$1:$F$261,MATCH($B104,[1]base!$A$1:$A$261,0),COLUMN()-1)</f>
        <v>Псковская область</v>
      </c>
      <c r="H104" s="41">
        <f>'[1]стартовый 26.07.2024'!J181</f>
        <v>1.6398148148148134E-2</v>
      </c>
      <c r="I104" s="42">
        <f t="shared" si="3"/>
        <v>2.6444444444443105E-3</v>
      </c>
      <c r="J104" s="43">
        <f t="shared" si="2"/>
        <v>38.114059853190319</v>
      </c>
      <c r="K104" s="44"/>
      <c r="L104" s="45"/>
    </row>
    <row r="105" spans="1:12" ht="12.65" customHeight="1" x14ac:dyDescent="0.25">
      <c r="A105" s="35">
        <v>83</v>
      </c>
      <c r="B105" s="36">
        <v>16</v>
      </c>
      <c r="C105" s="35">
        <f>INDEX([1]base!$A$1:$F$261,MATCH($B105,[1]base!$A$1:$A$261,0),COLUMN()-1)</f>
        <v>10139302892</v>
      </c>
      <c r="D105" s="37" t="str">
        <f>INDEX([1]base!$A$1:$F$261,MATCH($B105,[1]base!$A$1:$A$261,0),COLUMN()-1)</f>
        <v>ЖАРКОВ Валентин</v>
      </c>
      <c r="E105" s="38" t="str">
        <f>INDEX([1]base!$A$1:$F$261,MATCH($B105,[1]base!$A$1:$A$261,0),COLUMN()-1)</f>
        <v>29.10.2008</v>
      </c>
      <c r="F105" s="39" t="str">
        <f>INDEX([1]base!$A$1:$F$261,MATCH($B105,[1]base!$A$1:$A$261,0),COLUMN()-1)</f>
        <v>1 СР</v>
      </c>
      <c r="G105" s="40" t="str">
        <f>INDEX([1]base!$A$1:$F$261,MATCH($B105,[1]base!$A$1:$A$261,0),COLUMN()-1)</f>
        <v>Донецкая Народная Республика</v>
      </c>
      <c r="H105" s="41">
        <f>'[1]стартовый 26.07.2024'!J182</f>
        <v>1.64331018518519E-2</v>
      </c>
      <c r="I105" s="42">
        <f t="shared" si="3"/>
        <v>2.6793981481480766E-3</v>
      </c>
      <c r="J105" s="43">
        <f t="shared" si="2"/>
        <v>38.032990097336167</v>
      </c>
      <c r="K105" s="44"/>
      <c r="L105" s="45"/>
    </row>
    <row r="106" spans="1:12" ht="12.65" customHeight="1" x14ac:dyDescent="0.25">
      <c r="A106" s="44">
        <v>84</v>
      </c>
      <c r="B106" s="36">
        <v>66</v>
      </c>
      <c r="C106" s="35">
        <f>INDEX([1]base!$A$1:$F$261,MATCH($B106,[1]base!$A$1:$A$261,0),COLUMN()-1)</f>
        <v>10149151830</v>
      </c>
      <c r="D106" s="37" t="str">
        <f>INDEX([1]base!$A$1:$F$261,MATCH($B106,[1]base!$A$1:$A$261,0),COLUMN()-1)</f>
        <v>МЕФЕДОВ Виталий</v>
      </c>
      <c r="E106" s="38">
        <f>INDEX([1]base!$A$1:$F$261,MATCH($B106,[1]base!$A$1:$A$261,0),COLUMN()-1)</f>
        <v>39923</v>
      </c>
      <c r="F106" s="39" t="str">
        <f>INDEX([1]base!$A$1:$F$261,MATCH($B106,[1]base!$A$1:$A$261,0),COLUMN()-1)</f>
        <v>1 СР</v>
      </c>
      <c r="G106" s="40" t="str">
        <f>INDEX([1]base!$A$1:$F$261,MATCH($B106,[1]base!$A$1:$A$261,0),COLUMN()-1)</f>
        <v>Москва</v>
      </c>
      <c r="H106" s="41">
        <f>'[1]стартовый 26.07.2024'!J183</f>
        <v>1.643414351851874E-2</v>
      </c>
      <c r="I106" s="42">
        <f t="shared" si="3"/>
        <v>2.6804398148149167E-3</v>
      </c>
      <c r="J106" s="43">
        <f t="shared" si="2"/>
        <v>38.030579402919393</v>
      </c>
      <c r="K106" s="44"/>
      <c r="L106" s="45"/>
    </row>
    <row r="107" spans="1:12" ht="12.65" customHeight="1" x14ac:dyDescent="0.25">
      <c r="A107" s="35">
        <v>85</v>
      </c>
      <c r="B107" s="36">
        <v>77</v>
      </c>
      <c r="C107" s="35">
        <f>INDEX([1]base!$A$1:$F$261,MATCH($B107,[1]base!$A$1:$A$261,0),COLUMN()-1)</f>
        <v>10125423509</v>
      </c>
      <c r="D107" s="37" t="str">
        <f>INDEX([1]base!$A$1:$F$261,MATCH($B107,[1]base!$A$1:$A$261,0),COLUMN()-1)</f>
        <v xml:space="preserve">ЖАВОРОНКОВ Кирилл </v>
      </c>
      <c r="E107" s="38">
        <f>INDEX([1]base!$A$1:$F$261,MATCH($B107,[1]base!$A$1:$A$261,0),COLUMN()-1)</f>
        <v>40131</v>
      </c>
      <c r="F107" s="39" t="str">
        <f>INDEX([1]base!$A$1:$F$261,MATCH($B107,[1]base!$A$1:$A$261,0),COLUMN()-1)</f>
        <v>2 СР</v>
      </c>
      <c r="G107" s="40" t="str">
        <f>INDEX([1]base!$A$1:$F$261,MATCH($B107,[1]base!$A$1:$A$261,0),COLUMN()-1)</f>
        <v>Нижегородская область</v>
      </c>
      <c r="H107" s="41">
        <f>'[1]стартовый 26.07.2024'!J184</f>
        <v>1.6475810185185236E-2</v>
      </c>
      <c r="I107" s="42">
        <f t="shared" si="3"/>
        <v>2.7221064814814122E-3</v>
      </c>
      <c r="J107" s="43">
        <f t="shared" si="2"/>
        <v>37.934401584814886</v>
      </c>
      <c r="K107" s="44"/>
      <c r="L107" s="45"/>
    </row>
    <row r="108" spans="1:12" ht="12.65" customHeight="1" x14ac:dyDescent="0.25">
      <c r="A108" s="35">
        <v>86</v>
      </c>
      <c r="B108" s="36">
        <v>209</v>
      </c>
      <c r="C108" s="35">
        <f>INDEX([1]base!$A$1:$F$261,MATCH($B108,[1]base!$A$1:$A$261,0),COLUMN()-1)</f>
        <v>10104992780</v>
      </c>
      <c r="D108" s="37" t="str">
        <f>INDEX([1]base!$A$1:$F$261,MATCH($B108,[1]base!$A$1:$A$261,0),COLUMN()-1)</f>
        <v>ПРУСЕНКО Максим</v>
      </c>
      <c r="E108" s="38">
        <f>INDEX([1]base!$A$1:$F$261,MATCH($B108,[1]base!$A$1:$A$261,0),COLUMN()-1)</f>
        <v>40004</v>
      </c>
      <c r="F108" s="39" t="str">
        <f>INDEX([1]base!$A$1:$F$261,MATCH($B108,[1]base!$A$1:$A$261,0),COLUMN()-1)</f>
        <v>1 СР</v>
      </c>
      <c r="G108" s="40" t="str">
        <f>INDEX([1]base!$A$1:$F$261,MATCH($B108,[1]base!$A$1:$A$261,0),COLUMN()-1)</f>
        <v>Калининградская область</v>
      </c>
      <c r="H108" s="41">
        <f>'[1]стартовый 26.07.2024'!J185</f>
        <v>1.6537037037037586E-2</v>
      </c>
      <c r="I108" s="42">
        <f t="shared" si="3"/>
        <v>2.7833333333337623E-3</v>
      </c>
      <c r="J108" s="43">
        <f t="shared" si="2"/>
        <v>37.793952967523943</v>
      </c>
      <c r="K108" s="44"/>
      <c r="L108" s="45"/>
    </row>
    <row r="109" spans="1:12" ht="12.65" customHeight="1" x14ac:dyDescent="0.25">
      <c r="A109" s="44">
        <v>87</v>
      </c>
      <c r="B109" s="36">
        <v>6</v>
      </c>
      <c r="C109" s="35">
        <f>INDEX([1]base!$A$1:$F$261,MATCH($B109,[1]base!$A$1:$A$261,0),COLUMN()-1)</f>
        <v>10143804201</v>
      </c>
      <c r="D109" s="37" t="str">
        <f>INDEX([1]base!$A$1:$F$261,MATCH($B109,[1]base!$A$1:$A$261,0),COLUMN()-1)</f>
        <v>ДЫБЛЕНКО Артем</v>
      </c>
      <c r="E109" s="38" t="str">
        <f>INDEX([1]base!$A$1:$F$261,MATCH($B109,[1]base!$A$1:$A$261,0),COLUMN()-1)</f>
        <v>19.01.2009</v>
      </c>
      <c r="F109" s="39" t="str">
        <f>INDEX([1]base!$A$1:$F$261,MATCH($B109,[1]base!$A$1:$A$261,0),COLUMN()-1)</f>
        <v>1 СР</v>
      </c>
      <c r="G109" s="40" t="str">
        <f>INDEX([1]base!$A$1:$F$261,MATCH($B109,[1]base!$A$1:$A$261,0),COLUMN()-1)</f>
        <v>Воронежская область</v>
      </c>
      <c r="H109" s="41">
        <f>'[1]стартовый 26.07.2024'!J186</f>
        <v>1.655833333333348E-2</v>
      </c>
      <c r="I109" s="42">
        <f t="shared" si="3"/>
        <v>2.8046296296296569E-3</v>
      </c>
      <c r="J109" s="43">
        <f t="shared" si="2"/>
        <v>37.745344740814964</v>
      </c>
      <c r="K109" s="44"/>
      <c r="L109" s="45"/>
    </row>
    <row r="110" spans="1:12" ht="12.65" customHeight="1" x14ac:dyDescent="0.25">
      <c r="A110" s="35">
        <v>88</v>
      </c>
      <c r="B110" s="36">
        <v>206</v>
      </c>
      <c r="C110" s="35">
        <f>INDEX([1]base!$A$1:$F$261,MATCH($B110,[1]base!$A$1:$A$261,0),COLUMN()-1)</f>
        <v>10142893512</v>
      </c>
      <c r="D110" s="37" t="str">
        <f>INDEX([1]base!$A$1:$F$261,MATCH($B110,[1]base!$A$1:$A$261,0),COLUMN()-1)</f>
        <v>КИБАЛЬНИКОВ Игорь</v>
      </c>
      <c r="E110" s="38">
        <f>INDEX([1]base!$A$1:$F$261,MATCH($B110,[1]base!$A$1:$A$261,0),COLUMN()-1)</f>
        <v>39754</v>
      </c>
      <c r="F110" s="39" t="str">
        <f>INDEX([1]base!$A$1:$F$261,MATCH($B110,[1]base!$A$1:$A$261,0),COLUMN()-1)</f>
        <v>1 СР</v>
      </c>
      <c r="G110" s="40" t="str">
        <f>INDEX([1]base!$A$1:$F$261,MATCH($B110,[1]base!$A$1:$A$261,0),COLUMN()-1)</f>
        <v>Калининградская область</v>
      </c>
      <c r="H110" s="41">
        <f>'[1]стартовый 26.07.2024'!J187</f>
        <v>1.6579282407407497E-2</v>
      </c>
      <c r="I110" s="42">
        <f t="shared" si="3"/>
        <v>2.8255787037036739E-3</v>
      </c>
      <c r="J110" s="43">
        <f t="shared" si="2"/>
        <v>37.697650877866387</v>
      </c>
      <c r="K110" s="44"/>
      <c r="L110" s="45"/>
    </row>
    <row r="111" spans="1:12" ht="12.65" customHeight="1" x14ac:dyDescent="0.25">
      <c r="A111" s="44">
        <v>89</v>
      </c>
      <c r="B111" s="36">
        <v>74</v>
      </c>
      <c r="C111" s="35">
        <f>INDEX([1]base!$A$1:$F$261,MATCH($B111,[1]base!$A$1:$A$261,0),COLUMN()-1)</f>
        <v>10128264494</v>
      </c>
      <c r="D111" s="37" t="str">
        <f>INDEX([1]base!$A$1:$F$261,MATCH($B111,[1]base!$A$1:$A$261,0),COLUMN()-1)</f>
        <v>МИХАЙЛОВСКИЙ Владимир</v>
      </c>
      <c r="E111" s="38">
        <f>INDEX([1]base!$A$1:$F$261,MATCH($B111,[1]base!$A$1:$A$261,0),COLUMN()-1)</f>
        <v>39568</v>
      </c>
      <c r="F111" s="39" t="str">
        <f>INDEX([1]base!$A$1:$F$261,MATCH($B111,[1]base!$A$1:$A$261,0),COLUMN()-1)</f>
        <v>1 СР</v>
      </c>
      <c r="G111" s="40" t="str">
        <f>INDEX([1]base!$A$1:$F$261,MATCH($B111,[1]base!$A$1:$A$261,0),COLUMN()-1)</f>
        <v>Московская область</v>
      </c>
      <c r="H111" s="41">
        <f>'[1]стартовый 26.07.2024'!J188</f>
        <v>1.6591550925926041E-2</v>
      </c>
      <c r="I111" s="42">
        <f t="shared" si="3"/>
        <v>2.8378472222222173E-3</v>
      </c>
      <c r="J111" s="43">
        <f t="shared" si="2"/>
        <v>37.669775585799627</v>
      </c>
      <c r="K111" s="44"/>
      <c r="L111" s="45"/>
    </row>
    <row r="112" spans="1:12" ht="12.65" customHeight="1" x14ac:dyDescent="0.25">
      <c r="A112" s="35">
        <v>90</v>
      </c>
      <c r="B112" s="36">
        <v>177</v>
      </c>
      <c r="C112" s="35">
        <f>INDEX([1]base!$A$1:$F$261,MATCH($B112,[1]base!$A$1:$A$261,0),COLUMN()-1)</f>
        <v>10124492814</v>
      </c>
      <c r="D112" s="37" t="str">
        <f>INDEX([1]base!$A$1:$F$261,MATCH($B112,[1]base!$A$1:$A$261,0),COLUMN()-1)</f>
        <v>БУСЛАЕВ Андрей</v>
      </c>
      <c r="E112" s="38" t="str">
        <f>INDEX([1]base!$A$1:$F$261,MATCH($B112,[1]base!$A$1:$A$261,0),COLUMN()-1)</f>
        <v>08.01.2009</v>
      </c>
      <c r="F112" s="39" t="str">
        <f>INDEX([1]base!$A$1:$F$261,MATCH($B112,[1]base!$A$1:$A$261,0),COLUMN()-1)</f>
        <v>2 СР</v>
      </c>
      <c r="G112" s="40" t="str">
        <f>INDEX([1]base!$A$1:$F$261,MATCH($B112,[1]base!$A$1:$A$261,0),COLUMN()-1)</f>
        <v>Свердловская область</v>
      </c>
      <c r="H112" s="41">
        <f>'[1]стартовый 26.07.2024'!J189</f>
        <v>1.6619097222222004E-2</v>
      </c>
      <c r="I112" s="42">
        <f t="shared" si="3"/>
        <v>2.8653935185181806E-3</v>
      </c>
      <c r="J112" s="43">
        <f t="shared" si="2"/>
        <v>37.607337609427397</v>
      </c>
      <c r="K112" s="44"/>
      <c r="L112" s="45"/>
    </row>
    <row r="113" spans="1:12" ht="12.65" customHeight="1" x14ac:dyDescent="0.25">
      <c r="A113" s="35">
        <v>91</v>
      </c>
      <c r="B113" s="36">
        <v>189</v>
      </c>
      <c r="C113" s="35">
        <f>INDEX([1]base!$A$1:$F$261,MATCH($B113,[1]base!$A$1:$A$261,0),COLUMN()-1)</f>
        <v>10117698063</v>
      </c>
      <c r="D113" s="37" t="str">
        <f>INDEX([1]base!$A$1:$F$261,MATCH($B113,[1]base!$A$1:$A$261,0),COLUMN()-1)</f>
        <v>УТЮГОВ Владислав</v>
      </c>
      <c r="E113" s="38">
        <f>INDEX([1]base!$A$1:$F$261,MATCH($B113,[1]base!$A$1:$A$261,0),COLUMN()-1)</f>
        <v>39765</v>
      </c>
      <c r="F113" s="39" t="str">
        <f>INDEX([1]base!$A$1:$F$261,MATCH($B113,[1]base!$A$1:$A$261,0),COLUMN()-1)</f>
        <v>1 СР</v>
      </c>
      <c r="G113" s="40" t="str">
        <f>INDEX([1]base!$A$1:$F$261,MATCH($B113,[1]base!$A$1:$A$261,0),COLUMN()-1)</f>
        <v>Тюменская область</v>
      </c>
      <c r="H113" s="41">
        <f>'[1]стартовый 26.07.2024'!J190</f>
        <v>1.662013888888933E-2</v>
      </c>
      <c r="I113" s="42">
        <f t="shared" si="3"/>
        <v>2.8664351851855063E-3</v>
      </c>
      <c r="J113" s="43">
        <f t="shared" si="2"/>
        <v>37.604980570759039</v>
      </c>
      <c r="K113" s="44"/>
      <c r="L113" s="45"/>
    </row>
    <row r="114" spans="1:12" ht="12.65" customHeight="1" x14ac:dyDescent="0.25">
      <c r="A114" s="44">
        <v>92</v>
      </c>
      <c r="B114" s="36">
        <v>15</v>
      </c>
      <c r="C114" s="35">
        <f>INDEX([1]base!$A$1:$F$261,MATCH($B114,[1]base!$A$1:$A$261,0),COLUMN()-1)</f>
        <v>10138219021</v>
      </c>
      <c r="D114" s="37" t="str">
        <f>INDEX([1]base!$A$1:$F$261,MATCH($B114,[1]base!$A$1:$A$261,0),COLUMN()-1)</f>
        <v>ШАРИКОВ Вадим</v>
      </c>
      <c r="E114" s="38" t="str">
        <f>INDEX([1]base!$A$1:$F$261,MATCH($B114,[1]base!$A$1:$A$261,0),COLUMN()-1)</f>
        <v>19.02.2009</v>
      </c>
      <c r="F114" s="39" t="str">
        <f>INDEX([1]base!$A$1:$F$261,MATCH($B114,[1]base!$A$1:$A$261,0),COLUMN()-1)</f>
        <v>1 СР</v>
      </c>
      <c r="G114" s="40" t="str">
        <f>INDEX([1]base!$A$1:$F$261,MATCH($B114,[1]base!$A$1:$A$261,0),COLUMN()-1)</f>
        <v>Донецкая Народная Республика</v>
      </c>
      <c r="H114" s="41">
        <f>'[1]стартовый 26.07.2024'!J191</f>
        <v>1.6685995370370368E-2</v>
      </c>
      <c r="I114" s="42">
        <f t="shared" si="3"/>
        <v>2.9322916666665449E-3</v>
      </c>
      <c r="J114" s="43">
        <f t="shared" si="2"/>
        <v>37.456560794079095</v>
      </c>
      <c r="K114" s="44"/>
      <c r="L114" s="45"/>
    </row>
    <row r="115" spans="1:12" ht="12.65" customHeight="1" x14ac:dyDescent="0.25">
      <c r="A115" s="35">
        <v>93</v>
      </c>
      <c r="B115" s="36">
        <v>130</v>
      </c>
      <c r="C115" s="35">
        <f>INDEX([1]base!$A$1:$F$261,MATCH($B115,[1]base!$A$1:$A$261,0),COLUMN()-1)</f>
        <v>10132009506</v>
      </c>
      <c r="D115" s="37" t="str">
        <f>INDEX([1]base!$A$1:$F$261,MATCH($B115,[1]base!$A$1:$A$261,0),COLUMN()-1)</f>
        <v>ФИЛАТОВ Егор</v>
      </c>
      <c r="E115" s="38">
        <f>INDEX([1]base!$A$1:$F$261,MATCH($B115,[1]base!$A$1:$A$261,0),COLUMN()-1)</f>
        <v>39963</v>
      </c>
      <c r="F115" s="39" t="str">
        <f>INDEX([1]base!$A$1:$F$261,MATCH($B115,[1]base!$A$1:$A$261,0),COLUMN()-1)</f>
        <v>1 СР</v>
      </c>
      <c r="G115" s="40" t="str">
        <f>INDEX([1]base!$A$1:$F$261,MATCH($B115,[1]base!$A$1:$A$261,0),COLUMN()-1)</f>
        <v>Самарская область</v>
      </c>
      <c r="H115" s="41">
        <f>'[1]стартовый 26.07.2024'!J192</f>
        <v>1.6717708333333331E-2</v>
      </c>
      <c r="I115" s="42">
        <f t="shared" si="3"/>
        <v>2.9640046296295075E-3</v>
      </c>
      <c r="J115" s="43">
        <f t="shared" si="2"/>
        <v>37.38550688516419</v>
      </c>
      <c r="K115" s="44"/>
      <c r="L115" s="45"/>
    </row>
    <row r="116" spans="1:12" ht="12.65" customHeight="1" x14ac:dyDescent="0.25">
      <c r="A116" s="44">
        <v>94</v>
      </c>
      <c r="B116" s="36">
        <v>197</v>
      </c>
      <c r="C116" s="35">
        <f>INDEX([1]base!$A$1:$F$261,MATCH($B116,[1]base!$A$1:$A$261,0),COLUMN()-1)</f>
        <v>10130305740</v>
      </c>
      <c r="D116" s="37" t="str">
        <f>INDEX([1]base!$A$1:$F$261,MATCH($B116,[1]base!$A$1:$A$261,0),COLUMN()-1)</f>
        <v>БАРДАКОВ Тимофей</v>
      </c>
      <c r="E116" s="38" t="str">
        <f>INDEX([1]base!$A$1:$F$261,MATCH($B116,[1]base!$A$1:$A$261,0),COLUMN()-1)</f>
        <v>30.11.2009</v>
      </c>
      <c r="F116" s="39" t="str">
        <f>INDEX([1]base!$A$1:$F$261,MATCH($B116,[1]base!$A$1:$A$261,0),COLUMN()-1)</f>
        <v>2 СР</v>
      </c>
      <c r="G116" s="40" t="str">
        <f>INDEX([1]base!$A$1:$F$261,MATCH($B116,[1]base!$A$1:$A$261,0),COLUMN()-1)</f>
        <v>Удмуртская Республика</v>
      </c>
      <c r="H116" s="41">
        <f>'[1]стартовый 26.07.2024'!J193</f>
        <v>1.6748726851852525E-2</v>
      </c>
      <c r="I116" s="42">
        <f t="shared" si="3"/>
        <v>2.9950231481487011E-3</v>
      </c>
      <c r="J116" s="43">
        <f t="shared" si="2"/>
        <v>37.316269202328698</v>
      </c>
      <c r="K116" s="44"/>
      <c r="L116" s="45"/>
    </row>
    <row r="117" spans="1:12" ht="12.65" customHeight="1" x14ac:dyDescent="0.25">
      <c r="A117" s="35">
        <v>95</v>
      </c>
      <c r="B117" s="36">
        <v>179</v>
      </c>
      <c r="C117" s="35">
        <f>INDEX([1]base!$A$1:$F$261,MATCH($B117,[1]base!$A$1:$A$261,0),COLUMN()-1)</f>
        <v>10124554347</v>
      </c>
      <c r="D117" s="37" t="str">
        <f>INDEX([1]base!$A$1:$F$261,MATCH($B117,[1]base!$A$1:$A$261,0),COLUMN()-1)</f>
        <v>ИСКАНДАРОВ Данил</v>
      </c>
      <c r="E117" s="38">
        <f>INDEX([1]base!$A$1:$F$261,MATCH($B117,[1]base!$A$1:$A$261,0),COLUMN()-1)</f>
        <v>39643</v>
      </c>
      <c r="F117" s="39" t="str">
        <f>INDEX([1]base!$A$1:$F$261,MATCH($B117,[1]base!$A$1:$A$261,0),COLUMN()-1)</f>
        <v>2 СР</v>
      </c>
      <c r="G117" s="40" t="str">
        <f>INDEX([1]base!$A$1:$F$261,MATCH($B117,[1]base!$A$1:$A$261,0),COLUMN()-1)</f>
        <v>Свердловская область</v>
      </c>
      <c r="H117" s="41">
        <f>'[1]стартовый 26.07.2024'!J194</f>
        <v>1.6813310185185754E-2</v>
      </c>
      <c r="I117" s="42">
        <f t="shared" si="3"/>
        <v>3.0596064814819302E-3</v>
      </c>
      <c r="J117" s="43">
        <f t="shared" si="2"/>
        <v>37.172929846419471</v>
      </c>
      <c r="K117" s="44"/>
      <c r="L117" s="45"/>
    </row>
    <row r="118" spans="1:12" ht="12.65" customHeight="1" x14ac:dyDescent="0.25">
      <c r="A118" s="35">
        <v>96</v>
      </c>
      <c r="B118" s="36">
        <v>132</v>
      </c>
      <c r="C118" s="35">
        <f>INDEX([1]base!$A$1:$F$261,MATCH($B118,[1]base!$A$1:$A$261,0),COLUMN()-1)</f>
        <v>10137956818</v>
      </c>
      <c r="D118" s="37" t="str">
        <f>INDEX([1]base!$A$1:$F$261,MATCH($B118,[1]base!$A$1:$A$261,0),COLUMN()-1)</f>
        <v>ЕПИШОВ Илья</v>
      </c>
      <c r="E118" s="38">
        <f>INDEX([1]base!$A$1:$F$261,MATCH($B118,[1]base!$A$1:$A$261,0),COLUMN()-1)</f>
        <v>39662</v>
      </c>
      <c r="F118" s="39" t="str">
        <f>INDEX([1]base!$A$1:$F$261,MATCH($B118,[1]base!$A$1:$A$261,0),COLUMN()-1)</f>
        <v>КМС</v>
      </c>
      <c r="G118" s="40" t="str">
        <f>INDEX([1]base!$A$1:$F$261,MATCH($B118,[1]base!$A$1:$A$261,0),COLUMN()-1)</f>
        <v>Самарская область</v>
      </c>
      <c r="H118" s="41">
        <f>'[1]стартовый 26.07.2024'!J195</f>
        <v>1.687581018518533E-2</v>
      </c>
      <c r="I118" s="42">
        <f>H118-$H$23</f>
        <v>3.1221064814815069E-3</v>
      </c>
      <c r="J118" s="43">
        <f>$J$19/((H118*24))</f>
        <v>37.035258938185088</v>
      </c>
      <c r="K118" s="44"/>
      <c r="L118" s="45"/>
    </row>
    <row r="119" spans="1:12" ht="12.65" customHeight="1" x14ac:dyDescent="0.25">
      <c r="A119" s="44">
        <v>97</v>
      </c>
      <c r="B119" s="36">
        <v>90</v>
      </c>
      <c r="C119" s="35">
        <f>INDEX([1]base!$A$1:$F$261,MATCH($B119,[1]base!$A$1:$A$261,0),COLUMN()-1)</f>
        <v>10136903558</v>
      </c>
      <c r="D119" s="37" t="str">
        <f>INDEX([1]base!$A$1:$F$261,MATCH($B119,[1]base!$A$1:$A$261,0),COLUMN()-1)</f>
        <v>КАЛУГИН Дмитрий</v>
      </c>
      <c r="E119" s="38">
        <f>INDEX([1]base!$A$1:$F$261,MATCH($B119,[1]base!$A$1:$A$261,0),COLUMN()-1)</f>
        <v>39959</v>
      </c>
      <c r="F119" s="39" t="str">
        <f>INDEX([1]base!$A$1:$F$261,MATCH($B119,[1]base!$A$1:$A$261,0),COLUMN()-1)</f>
        <v>2 СР</v>
      </c>
      <c r="G119" s="40" t="str">
        <f>INDEX([1]base!$A$1:$F$261,MATCH($B119,[1]base!$A$1:$A$261,0),COLUMN()-1)</f>
        <v>Республика Адыгея</v>
      </c>
      <c r="H119" s="41">
        <f>'[1]стартовый 26.07.2024'!J196</f>
        <v>1.6901157407407955E-2</v>
      </c>
      <c r="I119" s="42">
        <f>H119-$H$23</f>
        <v>3.1474537037041311E-3</v>
      </c>
      <c r="J119" s="43">
        <f>$J$19/((H119*24))</f>
        <v>36.979715940995611</v>
      </c>
      <c r="K119" s="44"/>
      <c r="L119" s="45"/>
    </row>
    <row r="120" spans="1:12" ht="12.65" customHeight="1" x14ac:dyDescent="0.25">
      <c r="A120" s="35">
        <v>98</v>
      </c>
      <c r="B120" s="36">
        <v>4</v>
      </c>
      <c r="C120" s="35">
        <f>INDEX([1]base!$A$1:$F$261,MATCH($B120,[1]base!$A$1:$A$261,0),COLUMN()-1)</f>
        <v>10143841886</v>
      </c>
      <c r="D120" s="37" t="str">
        <f>INDEX([1]base!$A$1:$F$261,MATCH($B120,[1]base!$A$1:$A$261,0),COLUMN()-1)</f>
        <v>КОЛЕСНИКОВ Иван</v>
      </c>
      <c r="E120" s="38" t="str">
        <f>INDEX([1]base!$A$1:$F$261,MATCH($B120,[1]base!$A$1:$A$261,0),COLUMN()-1)</f>
        <v>10.04.2008</v>
      </c>
      <c r="F120" s="39" t="str">
        <f>INDEX([1]base!$A$1:$F$261,MATCH($B120,[1]base!$A$1:$A$261,0),COLUMN()-1)</f>
        <v>КМС</v>
      </c>
      <c r="G120" s="40" t="str">
        <f>INDEX([1]base!$A$1:$F$261,MATCH($B120,[1]base!$A$1:$A$261,0),COLUMN()-1)</f>
        <v>Воронежская область</v>
      </c>
      <c r="H120" s="41">
        <f>'[1]стартовый 26.07.2024'!J197</f>
        <v>1.6945949074074082E-2</v>
      </c>
      <c r="I120" s="42">
        <f t="shared" ref="I120:I142" si="4">H120-$H$23</f>
        <v>3.1922453703702586E-3</v>
      </c>
      <c r="J120" s="43">
        <f t="shared" ref="J120:J142" si="5">$J$19/((H120*24))</f>
        <v>36.881970863242998</v>
      </c>
      <c r="K120" s="44"/>
      <c r="L120" s="45"/>
    </row>
    <row r="121" spans="1:12" ht="12.65" customHeight="1" x14ac:dyDescent="0.25">
      <c r="A121" s="44">
        <v>99</v>
      </c>
      <c r="B121" s="36">
        <v>212</v>
      </c>
      <c r="C121" s="35">
        <f>INDEX([1]base!$A$1:$F$261,MATCH($B121,[1]base!$A$1:$A$261,0),COLUMN()-1)</f>
        <v>10118633610</v>
      </c>
      <c r="D121" s="37" t="str">
        <f>INDEX([1]base!$A$1:$F$261,MATCH($B121,[1]base!$A$1:$A$261,0),COLUMN()-1)</f>
        <v>КИРЕЕВ Степан</v>
      </c>
      <c r="E121" s="38">
        <f>INDEX([1]base!$A$1:$F$261,MATCH($B121,[1]base!$A$1:$A$261,0),COLUMN()-1)</f>
        <v>40101</v>
      </c>
      <c r="F121" s="39" t="str">
        <f>INDEX([1]base!$A$1:$F$261,MATCH($B121,[1]base!$A$1:$A$261,0),COLUMN()-1)</f>
        <v>2 СР</v>
      </c>
      <c r="G121" s="40" t="s">
        <v>65</v>
      </c>
      <c r="H121" s="41">
        <f>'[1]стартовый 26.07.2024'!J198</f>
        <v>1.695185185185194E-2</v>
      </c>
      <c r="I121" s="42">
        <f t="shared" si="4"/>
        <v>3.1981481481481167E-3</v>
      </c>
      <c r="J121" s="43">
        <f t="shared" si="5"/>
        <v>36.869128249945184</v>
      </c>
      <c r="K121" s="44"/>
      <c r="L121" s="45"/>
    </row>
    <row r="122" spans="1:12" ht="12.65" customHeight="1" x14ac:dyDescent="0.25">
      <c r="A122" s="35">
        <v>100</v>
      </c>
      <c r="B122" s="36">
        <v>7</v>
      </c>
      <c r="C122" s="35">
        <f>INDEX([1]base!$A$1:$F$261,MATCH($B122,[1]base!$A$1:$A$261,0),COLUMN()-1)</f>
        <v>10143841381</v>
      </c>
      <c r="D122" s="37" t="str">
        <f>INDEX([1]base!$A$1:$F$261,MATCH($B122,[1]base!$A$1:$A$261,0),COLUMN()-1)</f>
        <v>КУЛЬНЕВ Константин</v>
      </c>
      <c r="E122" s="38" t="str">
        <f>INDEX([1]base!$A$1:$F$261,MATCH($B122,[1]base!$A$1:$A$261,0),COLUMN()-1)</f>
        <v>23.07.2009</v>
      </c>
      <c r="F122" s="39" t="str">
        <f>INDEX([1]base!$A$1:$F$261,MATCH($B122,[1]base!$A$1:$A$261,0),COLUMN()-1)</f>
        <v>2 СР</v>
      </c>
      <c r="G122" s="40" t="str">
        <f>INDEX([1]base!$A$1:$F$261,MATCH($B122,[1]base!$A$1:$A$261,0),COLUMN()-1)</f>
        <v>Воронежская область</v>
      </c>
      <c r="H122" s="41">
        <f>'[1]стартовый 26.07.2024'!J199</f>
        <v>1.6962268518518966E-2</v>
      </c>
      <c r="I122" s="42">
        <f t="shared" si="4"/>
        <v>3.208564814815143E-3</v>
      </c>
      <c r="J122" s="43">
        <f t="shared" si="5"/>
        <v>36.846486619265647</v>
      </c>
      <c r="K122" s="44"/>
      <c r="L122" s="45"/>
    </row>
    <row r="123" spans="1:12" ht="12.65" customHeight="1" x14ac:dyDescent="0.25">
      <c r="A123" s="35">
        <v>101</v>
      </c>
      <c r="B123" s="36">
        <v>180</v>
      </c>
      <c r="C123" s="35">
        <f>INDEX([1]base!$A$1:$F$261,MATCH($B123,[1]base!$A$1:$A$261,0),COLUMN()-1)</f>
        <v>10116980869</v>
      </c>
      <c r="D123" s="37" t="str">
        <f>INDEX([1]base!$A$1:$F$261,MATCH($B123,[1]base!$A$1:$A$261,0),COLUMN()-1)</f>
        <v>ЗАГУДАЕВ Матвей</v>
      </c>
      <c r="E123" s="38" t="str">
        <f>INDEX([1]base!$A$1:$F$261,MATCH($B123,[1]base!$A$1:$A$261,0),COLUMN()-1)</f>
        <v>02.10.2008</v>
      </c>
      <c r="F123" s="39" t="str">
        <f>INDEX([1]base!$A$1:$F$261,MATCH($B123,[1]base!$A$1:$A$261,0),COLUMN()-1)</f>
        <v>1 СР</v>
      </c>
      <c r="G123" s="40" t="str">
        <f>INDEX([1]base!$A$1:$F$261,MATCH($B123,[1]base!$A$1:$A$261,0),COLUMN()-1)</f>
        <v>Свердловская область</v>
      </c>
      <c r="H123" s="41">
        <f>'[1]стартовый 26.07.2024'!J200</f>
        <v>1.6974305555555985E-2</v>
      </c>
      <c r="I123" s="42">
        <f t="shared" si="4"/>
        <v>3.2206018518521617E-3</v>
      </c>
      <c r="J123" s="43">
        <f t="shared" si="5"/>
        <v>36.820357566582551</v>
      </c>
      <c r="K123" s="44"/>
      <c r="L123" s="45"/>
    </row>
    <row r="124" spans="1:12" ht="12.65" customHeight="1" x14ac:dyDescent="0.25">
      <c r="A124" s="44">
        <v>102</v>
      </c>
      <c r="B124" s="36">
        <v>80</v>
      </c>
      <c r="C124" s="35">
        <f>INDEX([1]base!$A$1:$F$261,MATCH($B124,[1]base!$A$1:$A$261,0),COLUMN()-1)</f>
        <v>10141872483</v>
      </c>
      <c r="D124" s="37" t="str">
        <f>INDEX([1]base!$A$1:$F$261,MATCH($B124,[1]base!$A$1:$A$261,0),COLUMN()-1)</f>
        <v xml:space="preserve">АГЕЕВ Даниил </v>
      </c>
      <c r="E124" s="38">
        <f>INDEX([1]base!$A$1:$F$261,MATCH($B124,[1]base!$A$1:$A$261,0),COLUMN()-1)</f>
        <v>39968</v>
      </c>
      <c r="F124" s="39" t="str">
        <f>INDEX([1]base!$A$1:$F$261,MATCH($B124,[1]base!$A$1:$A$261,0),COLUMN()-1)</f>
        <v>1 СР</v>
      </c>
      <c r="G124" s="40" t="str">
        <f>INDEX([1]base!$A$1:$F$261,MATCH($B124,[1]base!$A$1:$A$261,0),COLUMN()-1)</f>
        <v>Нижегородская область</v>
      </c>
      <c r="H124" s="41">
        <f>'[1]стартовый 26.07.2024'!J201</f>
        <v>1.6982175925926046E-2</v>
      </c>
      <c r="I124" s="42">
        <f t="shared" si="4"/>
        <v>3.2284722222222229E-3</v>
      </c>
      <c r="J124" s="43">
        <f t="shared" si="5"/>
        <v>36.803293213199851</v>
      </c>
      <c r="K124" s="44"/>
      <c r="L124" s="45"/>
    </row>
    <row r="125" spans="1:12" ht="12.65" customHeight="1" x14ac:dyDescent="0.25">
      <c r="A125" s="35">
        <v>103</v>
      </c>
      <c r="B125" s="36">
        <v>129</v>
      </c>
      <c r="C125" s="35">
        <f>INDEX([1]base!$A$1:$F$261,MATCH($B125,[1]base!$A$1:$A$261,0),COLUMN()-1)</f>
        <v>10125968022</v>
      </c>
      <c r="D125" s="37" t="str">
        <f>INDEX([1]base!$A$1:$F$261,MATCH($B125,[1]base!$A$1:$A$261,0),COLUMN()-1)</f>
        <v>БАТЮКОВ Степан</v>
      </c>
      <c r="E125" s="38">
        <f>INDEX([1]base!$A$1:$F$261,MATCH($B125,[1]base!$A$1:$A$261,0),COLUMN()-1)</f>
        <v>40032</v>
      </c>
      <c r="F125" s="39" t="str">
        <f>INDEX([1]base!$A$1:$F$261,MATCH($B125,[1]base!$A$1:$A$261,0),COLUMN()-1)</f>
        <v>1 СР</v>
      </c>
      <c r="G125" s="40" t="str">
        <f>INDEX([1]base!$A$1:$F$261,MATCH($B125,[1]base!$A$1:$A$261,0),COLUMN()-1)</f>
        <v>Самарская область</v>
      </c>
      <c r="H125" s="41">
        <f>'[1]стартовый 26.07.2024'!J202</f>
        <v>1.699745370370373E-2</v>
      </c>
      <c r="I125" s="42">
        <f t="shared" si="4"/>
        <v>3.2437499999999064E-3</v>
      </c>
      <c r="J125" s="43">
        <f t="shared" si="5"/>
        <v>36.770213403423661</v>
      </c>
      <c r="K125" s="44"/>
      <c r="L125" s="45"/>
    </row>
    <row r="126" spans="1:12" ht="12.65" customHeight="1" x14ac:dyDescent="0.25">
      <c r="A126" s="44">
        <v>104</v>
      </c>
      <c r="B126" s="36">
        <v>101</v>
      </c>
      <c r="C126" s="35">
        <f>INDEX([1]base!$A$1:$F$261,MATCH($B126,[1]base!$A$1:$A$261,0),COLUMN()-1)</f>
        <v>10149468896</v>
      </c>
      <c r="D126" s="37" t="str">
        <f>INDEX([1]base!$A$1:$F$261,MATCH($B126,[1]base!$A$1:$A$261,0),COLUMN()-1)</f>
        <v>ХУСАИНОВ Руслан</v>
      </c>
      <c r="E126" s="38">
        <f>INDEX([1]base!$A$1:$F$261,MATCH($B126,[1]base!$A$1:$A$261,0),COLUMN()-1)</f>
        <v>39818</v>
      </c>
      <c r="F126" s="39" t="str">
        <f>INDEX([1]base!$A$1:$F$261,MATCH($B126,[1]base!$A$1:$A$261,0),COLUMN()-1)</f>
        <v>1 СР</v>
      </c>
      <c r="G126" s="40" t="str">
        <f>INDEX([1]base!$A$1:$F$261,MATCH($B126,[1]base!$A$1:$A$261,0),COLUMN()-1)</f>
        <v>Республика Башкортостан</v>
      </c>
      <c r="H126" s="41">
        <f>'[1]стартовый 26.07.2024'!J203</f>
        <v>1.7011574074073971E-2</v>
      </c>
      <c r="I126" s="42">
        <f t="shared" si="4"/>
        <v>3.2578703703701473E-3</v>
      </c>
      <c r="J126" s="43">
        <f t="shared" si="5"/>
        <v>36.739692475166912</v>
      </c>
      <c r="K126" s="44"/>
      <c r="L126" s="45"/>
    </row>
    <row r="127" spans="1:12" ht="12.65" customHeight="1" x14ac:dyDescent="0.25">
      <c r="A127" s="35">
        <v>105</v>
      </c>
      <c r="B127" s="36">
        <v>23</v>
      </c>
      <c r="C127" s="35">
        <f>INDEX([1]base!$A$1:$F$261,MATCH($B127,[1]base!$A$1:$A$261,0),COLUMN()-1)</f>
        <v>10141290786</v>
      </c>
      <c r="D127" s="37" t="str">
        <f>INDEX([1]base!$A$1:$F$261,MATCH($B127,[1]base!$A$1:$A$261,0),COLUMN()-1)</f>
        <v>ГЕЙМБУХ Артем</v>
      </c>
      <c r="E127" s="38">
        <f>INDEX([1]base!$A$1:$F$261,MATCH($B127,[1]base!$A$1:$A$261,0),COLUMN()-1)</f>
        <v>40327</v>
      </c>
      <c r="F127" s="39" t="str">
        <f>INDEX([1]base!$A$1:$F$261,MATCH($B127,[1]base!$A$1:$A$261,0),COLUMN()-1)</f>
        <v>2 СР</v>
      </c>
      <c r="G127" s="40" t="str">
        <f>INDEX([1]base!$A$1:$F$261,MATCH($B127,[1]base!$A$1:$A$261,0),COLUMN()-1)</f>
        <v>Иркутская область</v>
      </c>
      <c r="H127" s="41">
        <f>'[1]стартовый 26.07.2024'!J204</f>
        <v>1.708402777777776E-2</v>
      </c>
      <c r="I127" s="42">
        <f t="shared" si="4"/>
        <v>3.330324074073937E-3</v>
      </c>
      <c r="J127" s="43">
        <f t="shared" si="5"/>
        <v>36.583878704117758</v>
      </c>
      <c r="K127" s="44"/>
      <c r="L127" s="45"/>
    </row>
    <row r="128" spans="1:12" ht="12.65" customHeight="1" x14ac:dyDescent="0.25">
      <c r="A128" s="35">
        <v>106</v>
      </c>
      <c r="B128" s="36">
        <v>12</v>
      </c>
      <c r="C128" s="35">
        <f>INDEX([1]base!$A$1:$F$261,MATCH($B128,[1]base!$A$1:$A$261,0),COLUMN()-1)</f>
        <v>10137606810</v>
      </c>
      <c r="D128" s="37" t="str">
        <f>INDEX([1]base!$A$1:$F$261,MATCH($B128,[1]base!$A$1:$A$261,0),COLUMN()-1)</f>
        <v>БОРОДИН Ярослав</v>
      </c>
      <c r="E128" s="38">
        <f>INDEX([1]base!$A$1:$F$261,MATCH($B128,[1]base!$A$1:$A$261,0),COLUMN()-1)</f>
        <v>40275</v>
      </c>
      <c r="F128" s="39" t="str">
        <f>INDEX([1]base!$A$1:$F$261,MATCH($B128,[1]base!$A$1:$A$261,0),COLUMN()-1)</f>
        <v>2 СР</v>
      </c>
      <c r="G128" s="40" t="str">
        <f>INDEX([1]base!$A$1:$F$261,MATCH($B128,[1]base!$A$1:$A$261,0),COLUMN()-1)</f>
        <v>Воронежская область</v>
      </c>
      <c r="H128" s="41">
        <f>'[1]стартовый 26.07.2024'!J205</f>
        <v>1.7241203703704133E-2</v>
      </c>
      <c r="I128" s="42">
        <f t="shared" si="4"/>
        <v>3.4875000000003098E-3</v>
      </c>
      <c r="J128" s="43">
        <f t="shared" si="5"/>
        <v>36.250369216722603</v>
      </c>
      <c r="K128" s="44"/>
      <c r="L128" s="45"/>
    </row>
    <row r="129" spans="1:12" ht="12.65" customHeight="1" x14ac:dyDescent="0.25">
      <c r="A129" s="44">
        <v>107</v>
      </c>
      <c r="B129" s="36">
        <v>73</v>
      </c>
      <c r="C129" s="35">
        <f>INDEX([1]base!$A$1:$F$261,MATCH($B129,[1]base!$A$1:$A$261,0),COLUMN()-1)</f>
        <v>10116152531</v>
      </c>
      <c r="D129" s="37" t="str">
        <f>INDEX([1]base!$A$1:$F$261,MATCH($B129,[1]base!$A$1:$A$261,0),COLUMN()-1)</f>
        <v>ГРИГОРЬЕВ Михаил</v>
      </c>
      <c r="E129" s="38">
        <f>INDEX([1]base!$A$1:$F$261,MATCH($B129,[1]base!$A$1:$A$261,0),COLUMN()-1)</f>
        <v>40100</v>
      </c>
      <c r="F129" s="39" t="str">
        <f>INDEX([1]base!$A$1:$F$261,MATCH($B129,[1]base!$A$1:$A$261,0),COLUMN()-1)</f>
        <v>2 СР</v>
      </c>
      <c r="G129" s="40" t="str">
        <f>INDEX([1]base!$A$1:$F$261,MATCH($B129,[1]base!$A$1:$A$261,0),COLUMN()-1)</f>
        <v>Московская область</v>
      </c>
      <c r="H129" s="41">
        <f>'[1]стартовый 26.07.2024'!J206</f>
        <v>1.7362037037037162E-2</v>
      </c>
      <c r="I129" s="42">
        <f t="shared" si="4"/>
        <v>3.6083333333333384E-3</v>
      </c>
      <c r="J129" s="43">
        <f t="shared" si="5"/>
        <v>35.998080102394283</v>
      </c>
      <c r="K129" s="44"/>
      <c r="L129" s="45"/>
    </row>
    <row r="130" spans="1:12" ht="12.65" customHeight="1" x14ac:dyDescent="0.25">
      <c r="A130" s="35">
        <v>108</v>
      </c>
      <c r="B130" s="36">
        <v>196</v>
      </c>
      <c r="C130" s="35">
        <f>INDEX([1]base!$A$1:$F$261,MATCH($B130,[1]base!$A$1:$A$261,0),COLUMN()-1)</f>
        <v>10146011151</v>
      </c>
      <c r="D130" s="37" t="str">
        <f>INDEX([1]base!$A$1:$F$261,MATCH($B130,[1]base!$A$1:$A$261,0),COLUMN()-1)</f>
        <v>ГАРАЧЕВ Павел</v>
      </c>
      <c r="E130" s="38">
        <f>INDEX([1]base!$A$1:$F$261,MATCH($B130,[1]base!$A$1:$A$261,0),COLUMN()-1)</f>
        <v>39679</v>
      </c>
      <c r="F130" s="39" t="str">
        <f>INDEX([1]base!$A$1:$F$261,MATCH($B130,[1]base!$A$1:$A$261,0),COLUMN()-1)</f>
        <v>2 СР</v>
      </c>
      <c r="G130" s="40" t="str">
        <f>INDEX([1]base!$A$1:$F$261,MATCH($B130,[1]base!$A$1:$A$261,0),COLUMN()-1)</f>
        <v>Удмуртская Республика</v>
      </c>
      <c r="H130" s="41">
        <f>'[1]стартовый 26.07.2024'!J207</f>
        <v>1.7390509259259418E-2</v>
      </c>
      <c r="I130" s="42">
        <f t="shared" si="4"/>
        <v>3.6368055555555945E-3</v>
      </c>
      <c r="J130" s="43">
        <f t="shared" si="5"/>
        <v>35.939143051099812</v>
      </c>
      <c r="K130" s="44"/>
      <c r="L130" s="45"/>
    </row>
    <row r="131" spans="1:12" ht="12.65" customHeight="1" x14ac:dyDescent="0.25">
      <c r="A131" s="44">
        <v>109</v>
      </c>
      <c r="B131" s="36">
        <v>11</v>
      </c>
      <c r="C131" s="35">
        <f>INDEX([1]base!$A$1:$F$261,MATCH($B131,[1]base!$A$1:$A$261,0),COLUMN()-1)</f>
        <v>10144022954</v>
      </c>
      <c r="D131" s="37" t="str">
        <f>INDEX([1]base!$A$1:$F$261,MATCH($B131,[1]base!$A$1:$A$261,0),COLUMN()-1)</f>
        <v>КАРТАШОВ Иван</v>
      </c>
      <c r="E131" s="38">
        <f>INDEX([1]base!$A$1:$F$261,MATCH($B131,[1]base!$A$1:$A$261,0),COLUMN()-1)</f>
        <v>40289</v>
      </c>
      <c r="F131" s="39" t="str">
        <f>INDEX([1]base!$A$1:$F$261,MATCH($B131,[1]base!$A$1:$A$261,0),COLUMN()-1)</f>
        <v>1 СР</v>
      </c>
      <c r="G131" s="40" t="str">
        <f>INDEX([1]base!$A$1:$F$261,MATCH($B131,[1]base!$A$1:$A$261,0),COLUMN()-1)</f>
        <v>Воронежская область</v>
      </c>
      <c r="H131" s="41">
        <f>'[1]стартовый 26.07.2024'!J208</f>
        <v>1.7433912037037369E-2</v>
      </c>
      <c r="I131" s="42">
        <f t="shared" si="4"/>
        <v>3.6802083333335456E-3</v>
      </c>
      <c r="J131" s="43">
        <f t="shared" si="5"/>
        <v>35.849670382196635</v>
      </c>
      <c r="K131" s="44"/>
      <c r="L131" s="45"/>
    </row>
    <row r="132" spans="1:12" ht="12.65" customHeight="1" x14ac:dyDescent="0.25">
      <c r="A132" s="35">
        <v>110</v>
      </c>
      <c r="B132" s="36">
        <v>204</v>
      </c>
      <c r="C132" s="35">
        <f>INDEX([1]base!$A$1:$F$261,MATCH($B132,[1]base!$A$1:$A$261,0),COLUMN()-1)</f>
        <v>10154545737</v>
      </c>
      <c r="D132" s="37" t="str">
        <f>INDEX([1]base!$A$1:$F$261,MATCH($B132,[1]base!$A$1:$A$261,0),COLUMN()-1)</f>
        <v>СКРЫЛЬНИКОВ Виктор</v>
      </c>
      <c r="E132" s="38">
        <f>INDEX([1]base!$A$1:$F$261,MATCH($B132,[1]base!$A$1:$A$261,0),COLUMN()-1)</f>
        <v>39919</v>
      </c>
      <c r="F132" s="39" t="str">
        <f>INDEX([1]base!$A$1:$F$261,MATCH($B132,[1]base!$A$1:$A$261,0),COLUMN()-1)</f>
        <v>2 СР</v>
      </c>
      <c r="G132" s="40" t="str">
        <f>INDEX([1]base!$A$1:$F$261,MATCH($B132,[1]base!$A$1:$A$261,0),COLUMN()-1)</f>
        <v>Хабаровский край</v>
      </c>
      <c r="H132" s="41">
        <f>'[1]стартовый 26.07.2024'!J209</f>
        <v>1.7440509259259301E-2</v>
      </c>
      <c r="I132" s="42">
        <f t="shared" si="4"/>
        <v>3.686805555555478E-3</v>
      </c>
      <c r="J132" s="43">
        <f t="shared" si="5"/>
        <v>35.836109525768734</v>
      </c>
      <c r="K132" s="44"/>
      <c r="L132" s="45"/>
    </row>
    <row r="133" spans="1:12" ht="12.65" customHeight="1" x14ac:dyDescent="0.25">
      <c r="A133" s="35">
        <v>111</v>
      </c>
      <c r="B133" s="36">
        <v>171</v>
      </c>
      <c r="C133" s="35">
        <f>INDEX([1]base!$A$1:$F$261,MATCH($B133,[1]base!$A$1:$A$261,0),COLUMN()-1)</f>
        <v>10133604447</v>
      </c>
      <c r="D133" s="37" t="str">
        <f>INDEX([1]base!$A$1:$F$261,MATCH($B133,[1]base!$A$1:$A$261,0),COLUMN()-1)</f>
        <v xml:space="preserve">ПРОКОФЬЕВ Даниэль </v>
      </c>
      <c r="E133" s="38">
        <f>INDEX([1]base!$A$1:$F$261,MATCH($B133,[1]base!$A$1:$A$261,0),COLUMN()-1)</f>
        <v>40084</v>
      </c>
      <c r="F133" s="39" t="str">
        <f>INDEX([1]base!$A$1:$F$261,MATCH($B133,[1]base!$A$1:$A$261,0),COLUMN()-1)</f>
        <v>2 СР</v>
      </c>
      <c r="G133" s="40" t="str">
        <f>INDEX([1]base!$A$1:$F$261,MATCH($B133,[1]base!$A$1:$A$261,0),COLUMN()-1)</f>
        <v>Саратовская область</v>
      </c>
      <c r="H133" s="41">
        <f>'[1]стартовый 26.07.2024'!J210</f>
        <v>1.7446643518518531E-2</v>
      </c>
      <c r="I133" s="42">
        <f t="shared" si="4"/>
        <v>3.692939814814708E-3</v>
      </c>
      <c r="J133" s="43">
        <f t="shared" si="5"/>
        <v>35.823509509814954</v>
      </c>
      <c r="K133" s="44"/>
      <c r="L133" s="45"/>
    </row>
    <row r="134" spans="1:12" ht="12.65" customHeight="1" x14ac:dyDescent="0.25">
      <c r="A134" s="44">
        <v>112</v>
      </c>
      <c r="B134" s="36">
        <v>91</v>
      </c>
      <c r="C134" s="35">
        <f>INDEX([1]base!$A$1:$F$261,MATCH($B134,[1]base!$A$1:$A$261,0),COLUMN()-1)</f>
        <v>10136907804</v>
      </c>
      <c r="D134" s="37" t="str">
        <f>INDEX([1]base!$A$1:$F$261,MATCH($B134,[1]base!$A$1:$A$261,0),COLUMN()-1)</f>
        <v>ЕРМАКОВ Илья</v>
      </c>
      <c r="E134" s="38">
        <f>INDEX([1]base!$A$1:$F$261,MATCH($B134,[1]base!$A$1:$A$261,0),COLUMN()-1)</f>
        <v>40167</v>
      </c>
      <c r="F134" s="39" t="str">
        <f>INDEX([1]base!$A$1:$F$261,MATCH($B134,[1]base!$A$1:$A$261,0),COLUMN()-1)</f>
        <v>2 СР</v>
      </c>
      <c r="G134" s="40" t="str">
        <f>INDEX([1]base!$A$1:$F$261,MATCH($B134,[1]base!$A$1:$A$261,0),COLUMN()-1)</f>
        <v>Республика Адыгея</v>
      </c>
      <c r="H134" s="41">
        <f>'[1]стартовый 26.07.2024'!J211</f>
        <v>1.7559143518518547E-2</v>
      </c>
      <c r="I134" s="42">
        <f t="shared" si="4"/>
        <v>3.8054398148147234E-3</v>
      </c>
      <c r="J134" s="43">
        <f t="shared" si="5"/>
        <v>35.593991206965818</v>
      </c>
      <c r="K134" s="44"/>
      <c r="L134" s="45"/>
    </row>
    <row r="135" spans="1:12" ht="12.65" customHeight="1" x14ac:dyDescent="0.25">
      <c r="A135" s="35">
        <v>113</v>
      </c>
      <c r="B135" s="36">
        <v>103</v>
      </c>
      <c r="C135" s="35">
        <f>INDEX([1]base!$A$1:$F$261,MATCH($B135,[1]base!$A$1:$A$261,0),COLUMN()-1)</f>
        <v>10146259311</v>
      </c>
      <c r="D135" s="37" t="str">
        <f>INDEX([1]base!$A$1:$F$261,MATCH($B135,[1]base!$A$1:$A$261,0),COLUMN()-1)</f>
        <v>ХАКИМОВ Тимур</v>
      </c>
      <c r="E135" s="38">
        <f>INDEX([1]base!$A$1:$F$261,MATCH($B135,[1]base!$A$1:$A$261,0),COLUMN()-1)</f>
        <v>40179</v>
      </c>
      <c r="F135" s="39" t="str">
        <f>INDEX([1]base!$A$1:$F$261,MATCH($B135,[1]base!$A$1:$A$261,0),COLUMN()-1)</f>
        <v>1 СР</v>
      </c>
      <c r="G135" s="40" t="str">
        <f>INDEX([1]base!$A$1:$F$261,MATCH($B135,[1]base!$A$1:$A$261,0),COLUMN()-1)</f>
        <v>Республика Башкортостан</v>
      </c>
      <c r="H135" s="41">
        <f>'[1]стартовый 26.07.2024'!J212</f>
        <v>1.7859837962963185E-2</v>
      </c>
      <c r="I135" s="42">
        <f t="shared" si="4"/>
        <v>4.1061342592593614E-3</v>
      </c>
      <c r="J135" s="43">
        <f t="shared" si="5"/>
        <v>34.994718389724078</v>
      </c>
      <c r="K135" s="44"/>
      <c r="L135" s="45"/>
    </row>
    <row r="136" spans="1:12" ht="12.65" customHeight="1" x14ac:dyDescent="0.25">
      <c r="A136" s="44">
        <v>114</v>
      </c>
      <c r="B136" s="36">
        <v>172</v>
      </c>
      <c r="C136" s="35">
        <f>INDEX([1]base!$A$1:$F$261,MATCH($B136,[1]base!$A$1:$A$261,0),COLUMN()-1)</f>
        <v>10138014109</v>
      </c>
      <c r="D136" s="37" t="str">
        <f>INDEX([1]base!$A$1:$F$261,MATCH($B136,[1]base!$A$1:$A$261,0),COLUMN()-1)</f>
        <v xml:space="preserve">ЗОЛОТЕНКО Ярослав </v>
      </c>
      <c r="E136" s="38">
        <f>INDEX([1]base!$A$1:$F$261,MATCH($B136,[1]base!$A$1:$A$261,0),COLUMN()-1)</f>
        <v>40073</v>
      </c>
      <c r="F136" s="39" t="str">
        <f>INDEX([1]base!$A$1:$F$261,MATCH($B136,[1]base!$A$1:$A$261,0),COLUMN()-1)</f>
        <v>2 СР</v>
      </c>
      <c r="G136" s="40" t="str">
        <f>INDEX([1]base!$A$1:$F$261,MATCH($B136,[1]base!$A$1:$A$261,0),COLUMN()-1)</f>
        <v>Саратовская область</v>
      </c>
      <c r="H136" s="41">
        <f>'[1]стартовый 26.07.2024'!J213</f>
        <v>1.7867245370370502E-2</v>
      </c>
      <c r="I136" s="42">
        <f t="shared" si="4"/>
        <v>4.1135416666666785E-3</v>
      </c>
      <c r="J136" s="43">
        <f t="shared" si="5"/>
        <v>34.980210269930367</v>
      </c>
      <c r="K136" s="44"/>
      <c r="L136" s="45"/>
    </row>
    <row r="137" spans="1:12" ht="12.65" customHeight="1" x14ac:dyDescent="0.25">
      <c r="A137" s="35">
        <v>115</v>
      </c>
      <c r="B137" s="36">
        <v>44</v>
      </c>
      <c r="C137" s="35">
        <f>INDEX([1]base!$A$1:$F$261,MATCH($B137,[1]base!$A$1:$A$261,0),COLUMN()-1)</f>
        <v>10146882535</v>
      </c>
      <c r="D137" s="37" t="str">
        <f>INDEX([1]base!$A$1:$F$261,MATCH($B137,[1]base!$A$1:$A$261,0),COLUMN()-1)</f>
        <v>КУДРАВЦЕВ Прохор</v>
      </c>
      <c r="E137" s="38">
        <f>INDEX([1]base!$A$1:$F$261,MATCH($B137,[1]base!$A$1:$A$261,0),COLUMN()-1)</f>
        <v>39975</v>
      </c>
      <c r="F137" s="39" t="str">
        <f>INDEX([1]base!$A$1:$F$261,MATCH($B137,[1]base!$A$1:$A$261,0),COLUMN()-1)</f>
        <v>2 СР</v>
      </c>
      <c r="G137" s="40" t="str">
        <f>INDEX([1]base!$A$1:$F$261,MATCH($B137,[1]base!$A$1:$A$261,0),COLUMN()-1)</f>
        <v>Краснодарский край</v>
      </c>
      <c r="H137" s="41">
        <f>'[1]стартовый 26.07.2024'!J214</f>
        <v>1.7882060185185511E-2</v>
      </c>
      <c r="I137" s="42">
        <f t="shared" si="4"/>
        <v>4.1283564814816875E-3</v>
      </c>
      <c r="J137" s="43">
        <f t="shared" si="5"/>
        <v>34.951230089124998</v>
      </c>
      <c r="K137" s="44"/>
      <c r="L137" s="45"/>
    </row>
    <row r="138" spans="1:12" ht="12.65" customHeight="1" x14ac:dyDescent="0.25">
      <c r="A138" s="35">
        <v>116</v>
      </c>
      <c r="B138" s="36">
        <v>67</v>
      </c>
      <c r="C138" s="35">
        <f>INDEX([1]base!$A$1:$F$261,MATCH($B138,[1]base!$A$1:$A$261,0),COLUMN()-1)</f>
        <v>10149532352</v>
      </c>
      <c r="D138" s="37" t="str">
        <f>INDEX([1]base!$A$1:$F$261,MATCH($B138,[1]base!$A$1:$A$261,0),COLUMN()-1)</f>
        <v>СОРОКИН Сергей</v>
      </c>
      <c r="E138" s="38">
        <f>INDEX([1]base!$A$1:$F$261,MATCH($B138,[1]base!$A$1:$A$261,0),COLUMN()-1)</f>
        <v>39920</v>
      </c>
      <c r="F138" s="39" t="str">
        <f>INDEX([1]base!$A$1:$F$261,MATCH($B138,[1]base!$A$1:$A$261,0),COLUMN()-1)</f>
        <v>1 СР</v>
      </c>
      <c r="G138" s="40" t="str">
        <f>INDEX([1]base!$A$1:$F$261,MATCH($B138,[1]base!$A$1:$A$261,0),COLUMN()-1)</f>
        <v>Москва</v>
      </c>
      <c r="H138" s="41">
        <f>'[1]стартовый 26.07.2024'!J215</f>
        <v>1.790277777777835E-2</v>
      </c>
      <c r="I138" s="42">
        <f t="shared" si="4"/>
        <v>4.1490740740745269E-3</v>
      </c>
      <c r="J138" s="43">
        <f t="shared" si="5"/>
        <v>34.910783553140853</v>
      </c>
      <c r="K138" s="44"/>
      <c r="L138" s="45"/>
    </row>
    <row r="139" spans="1:12" ht="12.65" customHeight="1" x14ac:dyDescent="0.25">
      <c r="A139" s="44">
        <v>117</v>
      </c>
      <c r="B139" s="36">
        <v>43</v>
      </c>
      <c r="C139" s="35">
        <f>INDEX([1]base!$A$1:$F$261,MATCH($B139,[1]base!$A$1:$A$261,0),COLUMN()-1)</f>
        <v>10136031366</v>
      </c>
      <c r="D139" s="37" t="str">
        <f>INDEX([1]base!$A$1:$F$261,MATCH($B139,[1]base!$A$1:$A$261,0),COLUMN()-1)</f>
        <v>ДОНЧЕНКО Александр</v>
      </c>
      <c r="E139" s="38">
        <f>INDEX([1]base!$A$1:$F$261,MATCH($B139,[1]base!$A$1:$A$261,0),COLUMN()-1)</f>
        <v>40174</v>
      </c>
      <c r="F139" s="39" t="str">
        <f>INDEX([1]base!$A$1:$F$261,MATCH($B139,[1]base!$A$1:$A$261,0),COLUMN()-1)</f>
        <v>1 СР</v>
      </c>
      <c r="G139" s="40" t="str">
        <f>INDEX([1]base!$A$1:$F$261,MATCH($B139,[1]base!$A$1:$A$261,0),COLUMN()-1)</f>
        <v>Краснодарский край</v>
      </c>
      <c r="H139" s="41">
        <f>'[1]стартовый 26.07.2024'!J216</f>
        <v>1.8309259259259331E-2</v>
      </c>
      <c r="I139" s="42">
        <f t="shared" si="4"/>
        <v>4.5555555555555072E-3</v>
      </c>
      <c r="J139" s="43">
        <f t="shared" si="5"/>
        <v>34.135733791847748</v>
      </c>
      <c r="K139" s="44"/>
      <c r="L139" s="45"/>
    </row>
    <row r="140" spans="1:12" ht="12.65" customHeight="1" x14ac:dyDescent="0.25">
      <c r="A140" s="35">
        <v>118</v>
      </c>
      <c r="B140" s="36">
        <v>123</v>
      </c>
      <c r="C140" s="35">
        <f>INDEX([1]base!$A$1:$F$261,MATCH($B140,[1]base!$A$1:$A$261,0),COLUMN()-1)</f>
        <v>10126761095</v>
      </c>
      <c r="D140" s="37" t="str">
        <f>INDEX([1]base!$A$1:$F$261,MATCH($B140,[1]base!$A$1:$A$261,0),COLUMN()-1)</f>
        <v>ЕФИМОВ Владимир</v>
      </c>
      <c r="E140" s="38">
        <f>INDEX([1]base!$A$1:$F$261,MATCH($B140,[1]base!$A$1:$A$261,0),COLUMN()-1)</f>
        <v>39662</v>
      </c>
      <c r="F140" s="39" t="str">
        <f>INDEX([1]base!$A$1:$F$261,MATCH($B140,[1]base!$A$1:$A$261,0),COLUMN()-1)</f>
        <v>КМС</v>
      </c>
      <c r="G140" s="40" t="str">
        <f>INDEX([1]base!$A$1:$F$261,MATCH($B140,[1]base!$A$1:$A$261,0),COLUMN()-1)</f>
        <v>Самарская область</v>
      </c>
      <c r="H140" s="41">
        <f>'[1]стартовый 26.07.2024'!J217</f>
        <v>1.8345949074074414E-2</v>
      </c>
      <c r="I140" s="42">
        <f t="shared" si="4"/>
        <v>4.5922453703705901E-3</v>
      </c>
      <c r="J140" s="43">
        <f t="shared" si="5"/>
        <v>34.067466200656746</v>
      </c>
      <c r="K140" s="44"/>
      <c r="L140" s="45"/>
    </row>
    <row r="141" spans="1:12" ht="12.65" customHeight="1" x14ac:dyDescent="0.25">
      <c r="A141" s="44">
        <v>119</v>
      </c>
      <c r="B141" s="36">
        <v>113</v>
      </c>
      <c r="C141" s="35">
        <f>INDEX([1]base!$A$1:$F$261,MATCH($B141,[1]base!$A$1:$A$261,0),COLUMN()-1)</f>
        <v>10143739331</v>
      </c>
      <c r="D141" s="37" t="str">
        <f>INDEX([1]base!$A$1:$F$261,MATCH($B141,[1]base!$A$1:$A$261,0),COLUMN()-1)</f>
        <v>АНДРЕЕВ Матвей</v>
      </c>
      <c r="E141" s="38" t="str">
        <f>INDEX([1]base!$A$1:$F$261,MATCH($B141,[1]base!$A$1:$A$261,0),COLUMN()-1)</f>
        <v>13.02.2009</v>
      </c>
      <c r="F141" s="39" t="str">
        <f>INDEX([1]base!$A$1:$F$261,MATCH($B141,[1]base!$A$1:$A$261,0),COLUMN()-1)</f>
        <v>2 СР</v>
      </c>
      <c r="G141" s="40" t="str">
        <f>INDEX([1]base!$A$1:$F$261,MATCH($B141,[1]base!$A$1:$A$261,0),COLUMN()-1)</f>
        <v>Самарская область</v>
      </c>
      <c r="H141" s="41">
        <f>'[1]стартовый 26.07.2024'!J218</f>
        <v>1.9251388888889664E-2</v>
      </c>
      <c r="I141" s="42">
        <f t="shared" si="4"/>
        <v>5.497685185185841E-3</v>
      </c>
      <c r="J141" s="43">
        <f t="shared" si="5"/>
        <v>32.465190101722953</v>
      </c>
      <c r="K141" s="44"/>
      <c r="L141" s="45"/>
    </row>
    <row r="142" spans="1:12" ht="12.65" customHeight="1" x14ac:dyDescent="0.25">
      <c r="A142" s="35">
        <v>120</v>
      </c>
      <c r="B142" s="36">
        <v>211</v>
      </c>
      <c r="C142" s="35">
        <f>INDEX([1]base!$A$1:$F$261,MATCH($B142,[1]base!$A$1:$A$261,0),COLUMN()-1)</f>
        <v>10153742859</v>
      </c>
      <c r="D142" s="37" t="str">
        <f>INDEX([1]base!$A$1:$F$261,MATCH($B142,[1]base!$A$1:$A$261,0),COLUMN()-1)</f>
        <v>ШАКУРОВ Марсель</v>
      </c>
      <c r="E142" s="38">
        <f>INDEX([1]base!$A$1:$F$261,MATCH($B142,[1]base!$A$1:$A$261,0),COLUMN()-1)</f>
        <v>39880</v>
      </c>
      <c r="F142" s="39" t="str">
        <f>INDEX([1]base!$A$1:$F$261,MATCH($B142,[1]base!$A$1:$A$261,0),COLUMN()-1)</f>
        <v>2 СР</v>
      </c>
      <c r="G142" s="40" t="s">
        <v>65</v>
      </c>
      <c r="H142" s="41">
        <f>'[1]стартовый 26.07.2024'!J219</f>
        <v>2.0497800925925985E-2</v>
      </c>
      <c r="I142" s="42">
        <f t="shared" si="4"/>
        <v>6.7440972222221618E-3</v>
      </c>
      <c r="J142" s="43">
        <f t="shared" si="5"/>
        <v>30.491075713858105</v>
      </c>
      <c r="K142" s="44"/>
      <c r="L142" s="45"/>
    </row>
    <row r="143" spans="1:12" ht="12.65" customHeight="1" x14ac:dyDescent="0.25">
      <c r="A143" s="35" t="s">
        <v>42</v>
      </c>
      <c r="B143" s="36">
        <v>79</v>
      </c>
      <c r="C143" s="35">
        <f>INDEX([1]base!$A$1:$F$261,MATCH($B143,[1]base!$A$1:$A$261,0),COLUMN()-1)</f>
        <v>10129325737</v>
      </c>
      <c r="D143" s="37" t="str">
        <f>INDEX([1]base!$A$1:$F$261,MATCH($B143,[1]base!$A$1:$A$261,0),COLUMN()-1)</f>
        <v xml:space="preserve">АНДРИАНОВ Максим </v>
      </c>
      <c r="E143" s="38">
        <f>INDEX([1]base!$A$1:$F$261,MATCH($B143,[1]base!$A$1:$A$261,0),COLUMN()-1)</f>
        <v>39492</v>
      </c>
      <c r="F143" s="39" t="str">
        <f>INDEX([1]base!$A$1:$F$261,MATCH($B143,[1]base!$A$1:$A$261,0),COLUMN()-1)</f>
        <v>КМС</v>
      </c>
      <c r="G143" s="40" t="str">
        <f>INDEX([1]base!$A$1:$F$261,MATCH($B143,[1]base!$A$1:$A$261,0),COLUMN()-1)</f>
        <v>Нижегородская область</v>
      </c>
      <c r="H143" s="41"/>
      <c r="I143" s="42"/>
      <c r="J143" s="43"/>
      <c r="K143" s="44"/>
      <c r="L143" s="45"/>
    </row>
    <row r="144" spans="1:12" ht="12.65" customHeight="1" x14ac:dyDescent="0.25">
      <c r="A144" s="35" t="s">
        <v>43</v>
      </c>
      <c r="B144" s="36">
        <v>128</v>
      </c>
      <c r="C144" s="35">
        <f>INDEX([1]base!$A$1:$F$261,MATCH($B144,[1]base!$A$1:$A$261,0),COLUMN()-1)</f>
        <v>10142840160</v>
      </c>
      <c r="D144" s="37" t="str">
        <f>INDEX([1]base!$A$1:$F$261,MATCH($B144,[1]base!$A$1:$A$261,0),COLUMN()-1)</f>
        <v>РОГОВ Иван</v>
      </c>
      <c r="E144" s="38">
        <f>INDEX([1]base!$A$1:$F$261,MATCH($B144,[1]base!$A$1:$A$261,0),COLUMN()-1)</f>
        <v>39512</v>
      </c>
      <c r="F144" s="39" t="str">
        <f>INDEX([1]base!$A$1:$F$261,MATCH($B144,[1]base!$A$1:$A$261,0),COLUMN()-1)</f>
        <v>1 СР</v>
      </c>
      <c r="G144" s="40" t="str">
        <f>INDEX([1]base!$A$1:$F$261,MATCH($B144,[1]base!$A$1:$A$261,0),COLUMN()-1)</f>
        <v>Самарская область</v>
      </c>
      <c r="H144" s="41"/>
      <c r="I144" s="42"/>
      <c r="J144" s="43"/>
      <c r="K144" s="44"/>
      <c r="L144" s="45"/>
    </row>
    <row r="145" spans="1:12" ht="12.65" customHeight="1" x14ac:dyDescent="0.25">
      <c r="A145" s="44" t="s">
        <v>43</v>
      </c>
      <c r="B145" s="36">
        <v>131</v>
      </c>
      <c r="C145" s="35">
        <f>INDEX([1]base!$A$1:$F$261,MATCH($B145,[1]base!$A$1:$A$261,0),COLUMN()-1)</f>
        <v>10150388578</v>
      </c>
      <c r="D145" s="37" t="str">
        <f>INDEX([1]base!$A$1:$F$261,MATCH($B145,[1]base!$A$1:$A$261,0),COLUMN()-1)</f>
        <v>ШВЕДОВ Арсений</v>
      </c>
      <c r="E145" s="38">
        <f>INDEX([1]base!$A$1:$F$261,MATCH($B145,[1]base!$A$1:$A$261,0),COLUMN()-1)</f>
        <v>39891</v>
      </c>
      <c r="F145" s="39" t="str">
        <f>INDEX([1]base!$A$1:$F$261,MATCH($B145,[1]base!$A$1:$A$261,0),COLUMN()-1)</f>
        <v>2 СР</v>
      </c>
      <c r="G145" s="40" t="str">
        <f>INDEX([1]base!$A$1:$F$261,MATCH($B145,[1]base!$A$1:$A$261,0),COLUMN()-1)</f>
        <v>Самарская область</v>
      </c>
      <c r="H145" s="41"/>
      <c r="I145" s="42"/>
      <c r="J145" s="43"/>
      <c r="K145" s="44"/>
      <c r="L145" s="45"/>
    </row>
    <row r="146" spans="1:12" ht="6.75" customHeight="1" x14ac:dyDescent="0.3">
      <c r="A146" s="46"/>
      <c r="B146" s="47"/>
      <c r="C146" s="47"/>
      <c r="D146" s="48"/>
      <c r="E146" s="49"/>
      <c r="F146" s="50"/>
      <c r="G146" s="51"/>
      <c r="H146" s="52"/>
      <c r="I146" s="53"/>
      <c r="J146" s="54"/>
      <c r="K146" s="55"/>
      <c r="L146" s="55"/>
    </row>
    <row r="147" spans="1:12" x14ac:dyDescent="0.25">
      <c r="A147" s="90" t="s">
        <v>44</v>
      </c>
      <c r="B147" s="91"/>
      <c r="C147" s="91"/>
      <c r="D147" s="91"/>
      <c r="E147" s="56"/>
      <c r="F147" s="56"/>
      <c r="G147" s="91" t="s">
        <v>45</v>
      </c>
      <c r="H147" s="91"/>
      <c r="I147" s="91"/>
      <c r="J147" s="91"/>
      <c r="K147" s="91"/>
      <c r="L147" s="92"/>
    </row>
    <row r="148" spans="1:12" s="62" customFormat="1" ht="12" x14ac:dyDescent="0.25">
      <c r="A148" s="57" t="s">
        <v>46</v>
      </c>
      <c r="B148" s="58"/>
      <c r="C148" s="59"/>
      <c r="D148" s="60"/>
      <c r="E148" s="61"/>
      <c r="G148" s="63" t="s">
        <v>47</v>
      </c>
      <c r="H148" s="64">
        <v>21</v>
      </c>
      <c r="I148" s="65"/>
      <c r="J148" s="66"/>
      <c r="K148" s="67" t="s">
        <v>48</v>
      </c>
      <c r="L148" s="68">
        <f>COUNTIF(F23:F145,"ЗМС")</f>
        <v>0</v>
      </c>
    </row>
    <row r="149" spans="1:12" s="62" customFormat="1" ht="12" x14ac:dyDescent="0.25">
      <c r="A149" s="57" t="s">
        <v>49</v>
      </c>
      <c r="B149" s="58"/>
      <c r="C149" s="69"/>
      <c r="D149" s="60"/>
      <c r="E149" s="61"/>
      <c r="G149" s="70" t="s">
        <v>50</v>
      </c>
      <c r="H149" s="64">
        <f>H150+H155</f>
        <v>123</v>
      </c>
      <c r="I149" s="65"/>
      <c r="J149" s="66"/>
      <c r="K149" s="67" t="s">
        <v>51</v>
      </c>
      <c r="L149" s="68">
        <f>COUNTIF(F23:F145,"МСМК")</f>
        <v>0</v>
      </c>
    </row>
    <row r="150" spans="1:12" s="62" customFormat="1" ht="12" x14ac:dyDescent="0.25">
      <c r="A150" s="57" t="s">
        <v>52</v>
      </c>
      <c r="B150" s="58"/>
      <c r="C150" s="71"/>
      <c r="D150" s="60"/>
      <c r="E150" s="61"/>
      <c r="G150" s="70" t="s">
        <v>53</v>
      </c>
      <c r="H150" s="64">
        <f>H151+H152+H154+H153</f>
        <v>121</v>
      </c>
      <c r="I150" s="65"/>
      <c r="J150" s="66"/>
      <c r="K150" s="67" t="s">
        <v>54</v>
      </c>
      <c r="L150" s="68">
        <f>COUNTIF(F23:F145,"МС")</f>
        <v>0</v>
      </c>
    </row>
    <row r="151" spans="1:12" s="62" customFormat="1" ht="12" x14ac:dyDescent="0.25">
      <c r="A151" s="57" t="s">
        <v>55</v>
      </c>
      <c r="B151" s="58"/>
      <c r="C151" s="71"/>
      <c r="D151" s="60"/>
      <c r="E151" s="61"/>
      <c r="G151" s="70" t="s">
        <v>56</v>
      </c>
      <c r="H151" s="64">
        <f>COUNT(A23:A145)</f>
        <v>120</v>
      </c>
      <c r="I151" s="65"/>
      <c r="J151" s="66"/>
      <c r="K151" s="67" t="s">
        <v>57</v>
      </c>
      <c r="L151" s="68">
        <f>COUNTIF(F23:F145,"КМС")</f>
        <v>49</v>
      </c>
    </row>
    <row r="152" spans="1:12" s="62" customFormat="1" ht="12" x14ac:dyDescent="0.25">
      <c r="A152" s="57"/>
      <c r="B152" s="58"/>
      <c r="C152" s="71"/>
      <c r="D152" s="60"/>
      <c r="E152" s="61"/>
      <c r="G152" s="70" t="s">
        <v>58</v>
      </c>
      <c r="H152" s="64">
        <f>COUNTIF(A23:A145,"НФ")</f>
        <v>1</v>
      </c>
      <c r="I152" s="65"/>
      <c r="J152" s="66"/>
      <c r="K152" s="67" t="s">
        <v>59</v>
      </c>
      <c r="L152" s="68">
        <f>COUNTIF(F23:F145,"1 СР")</f>
        <v>38</v>
      </c>
    </row>
    <row r="153" spans="1:12" s="62" customFormat="1" ht="12" x14ac:dyDescent="0.25">
      <c r="A153" s="57"/>
      <c r="B153" s="58"/>
      <c r="C153" s="58"/>
      <c r="D153" s="60"/>
      <c r="E153" s="61"/>
      <c r="G153" s="67" t="s">
        <v>60</v>
      </c>
      <c r="H153" s="64">
        <f>COUNTIF(A23:A145,"ЛИМ")</f>
        <v>0</v>
      </c>
      <c r="I153" s="65"/>
      <c r="J153" s="66"/>
      <c r="K153" s="72" t="s">
        <v>61</v>
      </c>
      <c r="L153" s="68">
        <f>COUNTIF(F23:F145,"2 СР")</f>
        <v>36</v>
      </c>
    </row>
    <row r="154" spans="1:12" s="62" customFormat="1" ht="12" x14ac:dyDescent="0.25">
      <c r="A154" s="57"/>
      <c r="B154" s="58"/>
      <c r="C154" s="58"/>
      <c r="D154" s="60"/>
      <c r="E154" s="61"/>
      <c r="G154" s="70" t="s">
        <v>62</v>
      </c>
      <c r="H154" s="64">
        <f>COUNTIF(A23:A145,"ДСКВ")</f>
        <v>0</v>
      </c>
      <c r="I154" s="65"/>
      <c r="J154" s="66"/>
      <c r="K154" s="72" t="s">
        <v>63</v>
      </c>
      <c r="L154" s="68">
        <f>COUNTIF(F23:F145,"3 СР")</f>
        <v>0</v>
      </c>
    </row>
    <row r="155" spans="1:12" s="62" customFormat="1" ht="12" x14ac:dyDescent="0.25">
      <c r="A155" s="57"/>
      <c r="B155" s="58"/>
      <c r="C155" s="58"/>
      <c r="D155" s="60"/>
      <c r="E155" s="73"/>
      <c r="F155" s="74"/>
      <c r="G155" s="70" t="s">
        <v>64</v>
      </c>
      <c r="H155" s="64">
        <f>COUNTIF(A23:A145,"НС")</f>
        <v>2</v>
      </c>
      <c r="I155" s="75"/>
      <c r="J155" s="76"/>
      <c r="K155" s="72"/>
      <c r="L155" s="77"/>
    </row>
    <row r="156" spans="1:12" ht="9.75" customHeight="1" x14ac:dyDescent="0.25">
      <c r="L156" s="80"/>
    </row>
    <row r="157" spans="1:12" x14ac:dyDescent="0.25">
      <c r="A157" s="90" t="str">
        <f>A16</f>
        <v>ТЕХНИЧЕСКИЙ ДЕЛЕГАТ ФВСР:</v>
      </c>
      <c r="B157" s="91"/>
      <c r="C157" s="91"/>
      <c r="D157" s="91" t="str">
        <f>A17</f>
        <v>ГЛАВНЫЙ СУДЬЯ:</v>
      </c>
      <c r="E157" s="91"/>
      <c r="F157" s="91"/>
      <c r="G157" s="91" t="str">
        <f>A18</f>
        <v>ГЛАВНЫЙ СЕКРЕТАРЬ:</v>
      </c>
      <c r="H157" s="91"/>
      <c r="I157" s="91"/>
      <c r="J157" s="91" t="str">
        <f>A19</f>
        <v>СУДЬЯ НА ФИНИШЕ:</v>
      </c>
      <c r="K157" s="91"/>
      <c r="L157" s="92"/>
    </row>
    <row r="158" spans="1:12" x14ac:dyDescent="0.25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4"/>
    </row>
    <row r="159" spans="1:12" x14ac:dyDescent="0.25">
      <c r="A159" s="78"/>
      <c r="D159" s="78"/>
      <c r="E159" s="82"/>
      <c r="F159" s="78"/>
      <c r="G159" s="78"/>
      <c r="I159" s="79"/>
      <c r="J159" s="78"/>
      <c r="K159" s="78"/>
      <c r="L159" s="81"/>
    </row>
    <row r="160" spans="1:12" x14ac:dyDescent="0.25">
      <c r="A160" s="78"/>
      <c r="D160" s="78"/>
      <c r="E160" s="82"/>
      <c r="F160" s="78"/>
      <c r="G160" s="78"/>
      <c r="I160" s="79"/>
      <c r="J160" s="78"/>
      <c r="K160" s="78"/>
      <c r="L160" s="81"/>
    </row>
    <row r="161" spans="1:12" x14ac:dyDescent="0.25">
      <c r="A161" s="78"/>
      <c r="D161" s="78"/>
      <c r="E161" s="82"/>
      <c r="F161" s="78"/>
      <c r="G161" s="78"/>
      <c r="I161" s="79"/>
      <c r="J161" s="78"/>
      <c r="K161" s="78"/>
      <c r="L161" s="81"/>
    </row>
    <row r="162" spans="1:12" x14ac:dyDescent="0.25">
      <c r="A162" s="78"/>
      <c r="D162" s="78"/>
      <c r="E162" s="82"/>
      <c r="F162" s="78"/>
      <c r="G162" s="78"/>
      <c r="I162" s="79"/>
      <c r="J162" s="78"/>
      <c r="K162" s="78"/>
      <c r="L162" s="81"/>
    </row>
    <row r="163" spans="1:12" ht="13.5" thickBot="1" x14ac:dyDescent="0.3">
      <c r="A163" s="85">
        <f>G16</f>
        <v>0</v>
      </c>
      <c r="B163" s="86"/>
      <c r="C163" s="86"/>
      <c r="D163" s="86" t="s">
        <v>21</v>
      </c>
      <c r="E163" s="86"/>
      <c r="F163" s="86"/>
      <c r="G163" s="86" t="s">
        <v>24</v>
      </c>
      <c r="H163" s="86"/>
      <c r="I163" s="86"/>
      <c r="J163" s="86" t="str">
        <f>G19</f>
        <v>КОНДРАШОВА А.Э. (1 КАТ, г. САМАРА)</v>
      </c>
      <c r="K163" s="86"/>
      <c r="L163" s="87"/>
    </row>
    <row r="164" spans="1:12" ht="13.5" thickTop="1" x14ac:dyDescent="0.25"/>
  </sheetData>
  <mergeCells count="41">
    <mergeCell ref="A6:L6"/>
    <mergeCell ref="A1:L1"/>
    <mergeCell ref="A2:L2"/>
    <mergeCell ref="A3:L3"/>
    <mergeCell ref="A4:L4"/>
    <mergeCell ref="A5:L5"/>
    <mergeCell ref="D21:D22"/>
    <mergeCell ref="E21:E22"/>
    <mergeCell ref="A7:L7"/>
    <mergeCell ref="A8:L8"/>
    <mergeCell ref="A9:L9"/>
    <mergeCell ref="A10:L10"/>
    <mergeCell ref="A11:L11"/>
    <mergeCell ref="A12:L12"/>
    <mergeCell ref="A13:D13"/>
    <mergeCell ref="A14:D14"/>
    <mergeCell ref="A15:G15"/>
    <mergeCell ref="H15:L15"/>
    <mergeCell ref="H16:L16"/>
    <mergeCell ref="L21:L22"/>
    <mergeCell ref="A147:D147"/>
    <mergeCell ref="G147:L147"/>
    <mergeCell ref="A157:C157"/>
    <mergeCell ref="D157:F157"/>
    <mergeCell ref="G157:I157"/>
    <mergeCell ref="J157:L157"/>
    <mergeCell ref="F21:F22"/>
    <mergeCell ref="G21:G22"/>
    <mergeCell ref="H21:H22"/>
    <mergeCell ref="I21:I22"/>
    <mergeCell ref="J21:J22"/>
    <mergeCell ref="K21:K22"/>
    <mergeCell ref="A21:A22"/>
    <mergeCell ref="B21:B22"/>
    <mergeCell ref="C21:C22"/>
    <mergeCell ref="A158:E158"/>
    <mergeCell ref="F158:L158"/>
    <mergeCell ref="A163:C163"/>
    <mergeCell ref="D163:F163"/>
    <mergeCell ref="G163:I163"/>
    <mergeCell ref="J163:L163"/>
  </mergeCells>
  <conditionalFormatting sqref="A163:IV163">
    <cfRule type="cellIs" dxfId="1" priority="1" operator="equal">
      <formula>0</formula>
    </cfRule>
  </conditionalFormatting>
  <conditionalFormatting sqref="G154:G155 G151:G152">
    <cfRule type="duplicateValues" dxfId="0" priority="2"/>
  </conditionalFormatting>
  <pageMargins left="0.7" right="0.7" top="0.75" bottom="0.75" header="0.3" footer="0.3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260724 ИГ юноши 15-16 лет</vt:lpstr>
      <vt:lpstr>'260724 ИГ юноши 15-16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dcterms:created xsi:type="dcterms:W3CDTF">2024-07-29T07:48:59Z</dcterms:created>
  <dcterms:modified xsi:type="dcterms:W3CDTF">2024-07-29T08:03:09Z</dcterms:modified>
</cp:coreProperties>
</file>