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Итоговый протокол" sheetId="122" r:id="rId1"/>
  </sheets>
  <definedNames>
    <definedName name="_1_сумма">#REF!</definedName>
    <definedName name="_1_этап">#REF!</definedName>
    <definedName name="_2_сумма">#REF!</definedName>
    <definedName name="_2_этап">#REF!</definedName>
    <definedName name="_3_сумма">#REF!</definedName>
    <definedName name="_3_этап">#REF!</definedName>
    <definedName name="_4_сумма">#REF!</definedName>
    <definedName name="_4_этап">#REF!</definedName>
    <definedName name="_5_сумма">#REF!</definedName>
    <definedName name="_5_этап">#REF!</definedName>
    <definedName name="_6_сумма">#REF!</definedName>
    <definedName name="_6_этап">#REF!</definedName>
    <definedName name="_7_сумма">#REF!</definedName>
    <definedName name="_7_этап">#REF!</definedName>
    <definedName name="_8_сумма">#REF!</definedName>
    <definedName name="_8_этап">#REF!</definedName>
    <definedName name="_9_сумма">#REF!</definedName>
    <definedName name="_9_этап">#REF!</definedName>
    <definedName name="_xlnm.Print_Titles" localSheetId="0">'Итоговый протокол'!$21:$22</definedName>
    <definedName name="_xlnm.Print_Area" localSheetId="0">'Итоговый протокол'!$A$1:$T$145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34" i="122" l="1"/>
  <c r="T133" i="122"/>
  <c r="T132" i="122"/>
  <c r="T131" i="122"/>
  <c r="T130" i="122"/>
  <c r="T129" i="122"/>
  <c r="T128" i="122"/>
  <c r="K135" i="122"/>
  <c r="K134" i="122"/>
  <c r="K133" i="122"/>
  <c r="K132" i="122"/>
  <c r="K131" i="122"/>
  <c r="K130" i="122" l="1"/>
  <c r="K129" i="122" s="1"/>
</calcChain>
</file>

<file path=xl/sharedStrings.xml><?xml version="1.0" encoding="utf-8"?>
<sst xmlns="http://schemas.openxmlformats.org/spreadsheetml/2006/main" count="549" uniqueCount="290">
  <si>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</si>
  <si>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</si>
  <si>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</si>
  <si>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</si>
  <si>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</si>
  <si>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</si>
  <si>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</si>
  <si>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</si>
  <si>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</si>
  <si>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</si>
  <si>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</si>
  <si>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</si>
  <si>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</si>
  <si>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</si>
  <si>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</si>
  <si>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</si>
  <si>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</si>
  <si>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</si>
  <si>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</si>
  <si>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</si>
  <si>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</si>
  <si>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СКОРОСТЬ км/ч</t>
  </si>
  <si>
    <t>МС</t>
  </si>
  <si>
    <t>ОТСТАВАНИЕ</t>
  </si>
  <si>
    <t>шоссе - многодневная гонка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</si>
  <si>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</si>
  <si>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</si>
  <si>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</si>
  <si>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</si>
  <si>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</si>
  <si>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</si>
  <si>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</si>
  <si>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</si>
  <si>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СУММА ПОЛОЖИТЕЛЬНЫХ ПЕРЕПАДОВ ВЫСОТЫ НА ДИСТАНЦИИ (ТС):</t>
  </si>
  <si>
    <t>1 СР</t>
  </si>
  <si>
    <t>ДАТА РОЖД.</t>
  </si>
  <si>
    <t>Дисквалифицировано</t>
  </si>
  <si>
    <t>UCI ID</t>
  </si>
  <si>
    <t>Лимит времени</t>
  </si>
  <si>
    <t>ИТОГОВЫЙ ПРОТОКОЛ</t>
  </si>
  <si>
    <t>МАКСИМАЛЬНЫЙ ПЕРЕПАД (HD):</t>
  </si>
  <si>
    <t>ДИСТАНЦИЯ: ЭТАПОВ</t>
  </si>
  <si>
    <t>РЕЗУЛЬТАТ И МЕСТО НА ЭТАПАХ</t>
  </si>
  <si>
    <t>ВЫПОЛНЕНИЕ НТУ ЕВСК</t>
  </si>
  <si>
    <t>1 этап</t>
  </si>
  <si>
    <t>2 этап</t>
  </si>
  <si>
    <t>3 этап</t>
  </si>
  <si>
    <t>4 этап</t>
  </si>
  <si>
    <t>Время &gt;24 с сотыми</t>
  </si>
  <si>
    <t>Комитет Республики Адыгея по физической культуре и спорту</t>
  </si>
  <si>
    <t>Федерация велосипедного спорта Республики Адыгея</t>
  </si>
  <si>
    <t>МУЖЧИНЫ</t>
  </si>
  <si>
    <t>ВСЕРОССИЙСКИЕ СОРЕВНОВАНИЯ</t>
  </si>
  <si>
    <t>ДАТА ПРОВЕДЕНИЯ: 31 марта - 5 апреля 2022 г.</t>
  </si>
  <si>
    <t>№ ВРВС: 0080671811Я</t>
  </si>
  <si>
    <t>№ ЕКП 2022: 5072</t>
  </si>
  <si>
    <t>Трушин Б.К. (ВК, г. Саратов)</t>
  </si>
  <si>
    <t>МЕСТО ПРОВЕДЕНИЯ: г. Майкоп</t>
  </si>
  <si>
    <t>Азаров С.Н. (ВК, г. Санкт-Петербург)</t>
  </si>
  <si>
    <t>Добреньков ВВ. (ВК, г. Тольятти)</t>
  </si>
  <si>
    <t>ЛАУШКИН Лев</t>
  </si>
  <si>
    <t>27.11.2002</t>
  </si>
  <si>
    <t>Москва</t>
  </si>
  <si>
    <t>ШАКОТЬКО Александр</t>
  </si>
  <si>
    <t>08.05.1999</t>
  </si>
  <si>
    <t>ЧАСОВНИКОВ Артем</t>
  </si>
  <si>
    <t>22.01.2002</t>
  </si>
  <si>
    <t>ГУТОВСКИЙ Владислав</t>
  </si>
  <si>
    <t>15.09.2003</t>
  </si>
  <si>
    <t>МОЛЧАНОВ Иван</t>
  </si>
  <si>
    <t>17.09.2003</t>
  </si>
  <si>
    <t>БРЕСЛАВСКИЙ Роман</t>
  </si>
  <si>
    <t>30.04.2003</t>
  </si>
  <si>
    <t>МЕНЬШОВ Иван</t>
  </si>
  <si>
    <t>06.03.2003</t>
  </si>
  <si>
    <t>КУЛИКОВ Владислав</t>
  </si>
  <si>
    <t>08.07.1996</t>
  </si>
  <si>
    <t>КИСЛЯКОВ Алексей</t>
  </si>
  <si>
    <t>23.07.2003</t>
  </si>
  <si>
    <t>ЧИСТИК Евгений</t>
  </si>
  <si>
    <t>06.03.1989</t>
  </si>
  <si>
    <t>БАЙДИКОВ Илья</t>
  </si>
  <si>
    <t>20.07.1996</t>
  </si>
  <si>
    <t>Самарская область</t>
  </si>
  <si>
    <t>ГРИШИН Максим</t>
  </si>
  <si>
    <t>10.02.1997</t>
  </si>
  <si>
    <t>КОМИН Александр</t>
  </si>
  <si>
    <t>12.04.1995</t>
  </si>
  <si>
    <t>ПРОХОРОВ Евгений</t>
  </si>
  <si>
    <t>07.12.1986</t>
  </si>
  <si>
    <t>ШУЛЬЧЕНКО Никита</t>
  </si>
  <si>
    <t>31.05.1999</t>
  </si>
  <si>
    <t>САВЕЛЬЕВ Денис</t>
  </si>
  <si>
    <t>19.06.2001</t>
  </si>
  <si>
    <t>СОФРОНОВ Никита</t>
  </si>
  <si>
    <t>29.11.2002</t>
  </si>
  <si>
    <t>МАКСИМОВ Денис</t>
  </si>
  <si>
    <t>09.08.2001</t>
  </si>
  <si>
    <t>ДОКУЧАЕВ Михаил</t>
  </si>
  <si>
    <t>07.07.2003</t>
  </si>
  <si>
    <t>ДОРОШЕНКО Святослав</t>
  </si>
  <si>
    <t>12.05.2003</t>
  </si>
  <si>
    <t>САЛОМАТОВ Семён</t>
  </si>
  <si>
    <t>04.08.2003</t>
  </si>
  <si>
    <t>САМОЙЛОВ Даниил</t>
  </si>
  <si>
    <t>21.03.2003</t>
  </si>
  <si>
    <t>УСТИНОВ Арсентий</t>
  </si>
  <si>
    <t>30.03.2002</t>
  </si>
  <si>
    <t>Московская область</t>
  </si>
  <si>
    <t>ДМИТРИЕВ Иван</t>
  </si>
  <si>
    <t>10.10.2003</t>
  </si>
  <si>
    <t>АНЮХИН Иван</t>
  </si>
  <si>
    <t>08.07.2003</t>
  </si>
  <si>
    <t>РОЗАНОВ Дмитрий</t>
  </si>
  <si>
    <t>15.05.1989</t>
  </si>
  <si>
    <t>КОНДРАТЬЕВ Артем</t>
  </si>
  <si>
    <t>09.11.2003</t>
  </si>
  <si>
    <t>ШЕРСТНЕВ Тимофей</t>
  </si>
  <si>
    <t>21.10.1999</t>
  </si>
  <si>
    <t>НЕКРАСОВ Константин</t>
  </si>
  <si>
    <t>04.04.1999</t>
  </si>
  <si>
    <t>ФОКИН Михаил</t>
  </si>
  <si>
    <t>21.11.1997</t>
  </si>
  <si>
    <t>КАПУСТИН Кирилл</t>
  </si>
  <si>
    <t>21.06.2002</t>
  </si>
  <si>
    <t>МАРТЫНОВ Никита</t>
  </si>
  <si>
    <t>26.08.1999</t>
  </si>
  <si>
    <t>ЕСИК Артемий</t>
  </si>
  <si>
    <t>23.06.2003</t>
  </si>
  <si>
    <t>ФИРСАНОВ Сергей</t>
  </si>
  <si>
    <t>03.07.1982</t>
  </si>
  <si>
    <t>Псковская область</t>
  </si>
  <si>
    <t>МАКАРОВ Иван</t>
  </si>
  <si>
    <t>19.03.1991</t>
  </si>
  <si>
    <t>САПЕГИН Егор</t>
  </si>
  <si>
    <t>06.12.2001</t>
  </si>
  <si>
    <t>Челябинская область</t>
  </si>
  <si>
    <t>МУХОМЕДЬЯРОВ Дмитрий</t>
  </si>
  <si>
    <t>24.05.1999</t>
  </si>
  <si>
    <t>ПОПОВ Антон</t>
  </si>
  <si>
    <t>30.01.1999</t>
  </si>
  <si>
    <t>Воронежская область</t>
  </si>
  <si>
    <t>АНИСИМОВ Иван</t>
  </si>
  <si>
    <t>20.04.2003</t>
  </si>
  <si>
    <t>Ленинградская область</t>
  </si>
  <si>
    <t>КУРЬЯНОВ Степан</t>
  </si>
  <si>
    <t>07.12.1996</t>
  </si>
  <si>
    <t>Тюменская область</t>
  </si>
  <si>
    <t>БЕРЕЗНЯК Александр</t>
  </si>
  <si>
    <t>05.11.2001</t>
  </si>
  <si>
    <t>МИЛЛЕР Кирилл</t>
  </si>
  <si>
    <t>18.12.2003</t>
  </si>
  <si>
    <t>КУРЬЯНОВ Сергей</t>
  </si>
  <si>
    <t>20.04.2000</t>
  </si>
  <si>
    <t>СТЕПАНОВ Андрей</t>
  </si>
  <si>
    <t>18.04.1999</t>
  </si>
  <si>
    <t>ГАНСЕВИЧ Богдан</t>
  </si>
  <si>
    <t>24.08.2002</t>
  </si>
  <si>
    <t>СЕНОКОСОВ Олег</t>
  </si>
  <si>
    <t>28.07.2002</t>
  </si>
  <si>
    <t>МАЛЬНЕВ Сергей</t>
  </si>
  <si>
    <t>08.08.1998</t>
  </si>
  <si>
    <t>Санкт-Петербург</t>
  </si>
  <si>
    <t>БЕЛЯКОВ Сергей</t>
  </si>
  <si>
    <t>02.07.2000</t>
  </si>
  <si>
    <t>ГОМОЗКОВ Артем</t>
  </si>
  <si>
    <t>27.06.2002</t>
  </si>
  <si>
    <t>ПОТЕКАЛО Николай</t>
  </si>
  <si>
    <t>20.03.2000</t>
  </si>
  <si>
    <t>САВЕКИН Даниил</t>
  </si>
  <si>
    <t>13.04.2002</t>
  </si>
  <si>
    <t>ЯЦЕНКО Иван</t>
  </si>
  <si>
    <t>08.09.2000</t>
  </si>
  <si>
    <t>ВАСИЛЬЕВ Никита</t>
  </si>
  <si>
    <t>28.02.2003</t>
  </si>
  <si>
    <t>ПАЛАГИЧЕВ Иван</t>
  </si>
  <si>
    <t>05.07.2003</t>
  </si>
  <si>
    <t>ОРЕХОВ Максим</t>
  </si>
  <si>
    <t>02.03.2003</t>
  </si>
  <si>
    <t>РАДУЛОВ Артём</t>
  </si>
  <si>
    <t>18.03.2003</t>
  </si>
  <si>
    <t>Ростовская область</t>
  </si>
  <si>
    <t>АНОХИН Андрей</t>
  </si>
  <si>
    <t>СТАРИКОВ Станислав</t>
  </si>
  <si>
    <t>02.02.2001</t>
  </si>
  <si>
    <t>Омская область</t>
  </si>
  <si>
    <t>ЛУЧНИКОВ Егор</t>
  </si>
  <si>
    <t>19.09.2003</t>
  </si>
  <si>
    <t>ШЕСТАКОВ Артем</t>
  </si>
  <si>
    <t>18.09.2003</t>
  </si>
  <si>
    <t>ДУРМАНОВ Анатолий</t>
  </si>
  <si>
    <t>30.11.2002</t>
  </si>
  <si>
    <t>БОНДАРЧУК Никита</t>
  </si>
  <si>
    <t>01.02.1999</t>
  </si>
  <si>
    <t>Калининградская область</t>
  </si>
  <si>
    <t>ИВАНОВ Дмитрий</t>
  </si>
  <si>
    <t>08.08.2001</t>
  </si>
  <si>
    <t>ВАСИЛИОГЛО Павел</t>
  </si>
  <si>
    <t>18.12.2000</t>
  </si>
  <si>
    <t>Новосибирская область</t>
  </si>
  <si>
    <t>ЕРЁМКИН Аркадий</t>
  </si>
  <si>
    <t>06.05.1996</t>
  </si>
  <si>
    <t>ТЕРЕШЕНОК Виталий</t>
  </si>
  <si>
    <t>23.06.2001</t>
  </si>
  <si>
    <t>ХАЛИКОВ Булат</t>
  </si>
  <si>
    <t>07.09.1999</t>
  </si>
  <si>
    <t>ФАТКУЛЛИН Валерий</t>
  </si>
  <si>
    <t>07.08.1998</t>
  </si>
  <si>
    <t>ПОДОЙНИКОВ Виктор</t>
  </si>
  <si>
    <t>02.06.1997</t>
  </si>
  <si>
    <t>КУЛИКОВ Сергей</t>
  </si>
  <si>
    <t>31.10.1996</t>
  </si>
  <si>
    <t>Республика Крым</t>
  </si>
  <si>
    <t>ОВЧАРОВ Валерий</t>
  </si>
  <si>
    <t>15.05.2001</t>
  </si>
  <si>
    <t>КИРЖАЙКИН Никита</t>
  </si>
  <si>
    <t>04.10.1993</t>
  </si>
  <si>
    <t>МЫРЗА Николай</t>
  </si>
  <si>
    <t>03.11.2000</t>
  </si>
  <si>
    <t>ЗИМАРИН Матвей</t>
  </si>
  <si>
    <t>27.10.2003</t>
  </si>
  <si>
    <t>Свердловская область</t>
  </si>
  <si>
    <t>ПРОНИН Константин</t>
  </si>
  <si>
    <t>10.01.2001</t>
  </si>
  <si>
    <t>УЛЬЯНОВ Артем</t>
  </si>
  <si>
    <t>02.02.2002</t>
  </si>
  <si>
    <t>ВЬЮНОШЕВ Михаил</t>
  </si>
  <si>
    <t>24.11.2001</t>
  </si>
  <si>
    <t>МЕЗЕТОВ Илья</t>
  </si>
  <si>
    <t>14.02.2003</t>
  </si>
  <si>
    <t>ШИРКОВСКИЙ Николай</t>
  </si>
  <si>
    <t>20.03.2003</t>
  </si>
  <si>
    <t>ЕРШОВ Артур</t>
  </si>
  <si>
    <t>07.03.1990</t>
  </si>
  <si>
    <t>ИЛЬИНЫХ Александр</t>
  </si>
  <si>
    <t>30.11.1994</t>
  </si>
  <si>
    <t>РАХИМОВ Нурислам</t>
  </si>
  <si>
    <t>14.04.2003</t>
  </si>
  <si>
    <t>Республика Башкортостан</t>
  </si>
  <si>
    <t>ХОМЯКОВ Артемий</t>
  </si>
  <si>
    <t>22.11.2003</t>
  </si>
  <si>
    <t>ДОЛМАТОВ Александр</t>
  </si>
  <si>
    <t>22.09.2003</t>
  </si>
  <si>
    <t>Республика Адыгея</t>
  </si>
  <si>
    <t>ИСЛАМОВ Валерий</t>
  </si>
  <si>
    <t>20.06.2001</t>
  </si>
  <si>
    <t>ЕВТУШЕНКО Александр</t>
  </si>
  <si>
    <t>30.06.1993</t>
  </si>
  <si>
    <t>ГОЛОВЧЕНКО Даниил</t>
  </si>
  <si>
    <t>23.05.2002</t>
  </si>
  <si>
    <t>Хабаровский край</t>
  </si>
  <si>
    <t>ФИЛЬЧАКОВ Максим</t>
  </si>
  <si>
    <t>30.06.2001</t>
  </si>
  <si>
    <t>ЖУРАВЛЁВ Иван</t>
  </si>
  <si>
    <t>02.12.2003</t>
  </si>
  <si>
    <t>ГОРЮШИН Александр</t>
  </si>
  <si>
    <t>03.03.2000</t>
  </si>
  <si>
    <t>Удмуртская Республика</t>
  </si>
  <si>
    <t>МИРОЛЮБОВ Яков</t>
  </si>
  <si>
    <t>14.09.2001</t>
  </si>
  <si>
    <t>ХУСАИНОВ Ильфат</t>
  </si>
  <si>
    <t>21.04.2003</t>
  </si>
  <si>
    <t>КОЛЕСНИКОВ Максим</t>
  </si>
  <si>
    <t>18.04.2003</t>
  </si>
  <si>
    <t>ПУДОВ Сергей</t>
  </si>
  <si>
    <t>09.10.1986</t>
  </si>
  <si>
    <t>ЛОПАТИН Кирилл</t>
  </si>
  <si>
    <t>01.06.2001</t>
  </si>
  <si>
    <t>ГИЛЬМУТДИНОВ Арслан</t>
  </si>
  <si>
    <t>17.11.1982</t>
  </si>
  <si>
    <t>КУПЦОВ Алексей</t>
  </si>
  <si>
    <t>29.03.1993</t>
  </si>
  <si>
    <t>Республика Бурятия</t>
  </si>
  <si>
    <t>ПЛАКУШКИН Сергей</t>
  </si>
  <si>
    <t>27.05.1997</t>
  </si>
  <si>
    <t>Краснодарский край</t>
  </si>
  <si>
    <t>СУЧКОВ Василий</t>
  </si>
  <si>
    <t>05.07.1994</t>
  </si>
  <si>
    <t>УСМАНОВ Елисей</t>
  </si>
  <si>
    <t>28.05.2002</t>
  </si>
  <si>
    <t>ЗАГУМЕННИКОВ Роман</t>
  </si>
  <si>
    <t>02.09.2002</t>
  </si>
  <si>
    <t>ТАРАНЕНКО Дмитрий</t>
  </si>
  <si>
    <t>27.08.2002</t>
  </si>
  <si>
    <t>ИВАНЮК Николай</t>
  </si>
  <si>
    <t>15.06.1999</t>
  </si>
  <si>
    <t>НФ</t>
  </si>
  <si>
    <t>НС</t>
  </si>
  <si>
    <t>2 СР</t>
  </si>
  <si>
    <t>3 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</si>
</sst>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hh:mm:ss"/>
    <numFmt numFmtId="166" formatCode="[hh]:mm:ss"/>
    <numFmt numFmtId="167" formatCode="[hh]:mm:ss.00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74">
    <xf numFmtId="0" fontId="0" fillId="0" borderId="0" xfId="0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2" fillId="0" borderId="12" xfId="2" applyFont="1" applyBorder="1" applyAlignment="1">
      <alignment horizontal="left" vertical="center"/>
    </xf>
    <xf numFmtId="0" fontId="13" fillId="0" borderId="2" xfId="2" applyFont="1" applyBorder="1" applyAlignment="1">
      <alignment horizontal="center" vertical="center"/>
    </xf>
    <xf numFmtId="1" fontId="13" fillId="0" borderId="2" xfId="2" applyNumberFormat="1" applyFont="1" applyBorder="1" applyAlignment="1">
      <alignment horizontal="center" vertical="center"/>
    </xf>
    <xf numFmtId="0" fontId="13" fillId="0" borderId="2" xfId="2" applyFont="1" applyBorder="1" applyAlignment="1">
      <alignment vertical="center"/>
    </xf>
    <xf numFmtId="0" fontId="12" fillId="0" borderId="2" xfId="2" applyFont="1" applyBorder="1" applyAlignment="1">
      <alignment horizontal="right" vertical="center"/>
    </xf>
    <xf numFmtId="46" fontId="12" fillId="0" borderId="2" xfId="2" applyNumberFormat="1" applyFont="1" applyBorder="1" applyAlignment="1">
      <alignment vertical="center"/>
    </xf>
    <xf numFmtId="21" fontId="13" fillId="0" borderId="2" xfId="2" applyNumberFormat="1" applyFont="1" applyBorder="1" applyAlignment="1">
      <alignment vertical="center"/>
    </xf>
    <xf numFmtId="0" fontId="15" fillId="0" borderId="2" xfId="2" applyFont="1" applyBorder="1" applyAlignment="1">
      <alignment horizontal="right" vertical="center"/>
    </xf>
    <xf numFmtId="0" fontId="15" fillId="0" borderId="13" xfId="2" applyFont="1" applyBorder="1" applyAlignment="1">
      <alignment horizontal="right" vertical="center"/>
    </xf>
    <xf numFmtId="0" fontId="12" fillId="0" borderId="14" xfId="2" applyFont="1" applyBorder="1" applyAlignment="1">
      <alignment horizontal="left" vertical="center"/>
    </xf>
    <xf numFmtId="0" fontId="13" fillId="0" borderId="3" xfId="2" applyFont="1" applyBorder="1" applyAlignment="1">
      <alignment horizontal="center" vertical="center"/>
    </xf>
    <xf numFmtId="0" fontId="13" fillId="0" borderId="3" xfId="2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1" fontId="13" fillId="0" borderId="3" xfId="2" applyNumberFormat="1" applyFont="1" applyBorder="1" applyAlignment="1">
      <alignment horizontal="center" vertical="center"/>
    </xf>
    <xf numFmtId="46" fontId="12" fillId="0" borderId="3" xfId="2" applyNumberFormat="1" applyFont="1" applyBorder="1" applyAlignment="1">
      <alignment vertical="center"/>
    </xf>
    <xf numFmtId="21" fontId="13" fillId="0" borderId="3" xfId="2" applyNumberFormat="1" applyFont="1" applyBorder="1" applyAlignment="1">
      <alignment vertical="center"/>
    </xf>
    <xf numFmtId="0" fontId="15" fillId="0" borderId="3" xfId="2" applyFont="1" applyBorder="1" applyAlignment="1">
      <alignment horizontal="right" vertical="center"/>
    </xf>
    <xf numFmtId="0" fontId="15" fillId="0" borderId="15" xfId="2" applyFont="1" applyBorder="1" applyAlignment="1">
      <alignment horizontal="right" vertical="center"/>
    </xf>
    <xf numFmtId="0" fontId="12" fillId="0" borderId="16" xfId="2" applyFont="1" applyBorder="1" applyAlignment="1">
      <alignment vertical="center"/>
    </xf>
    <xf numFmtId="0" fontId="12" fillId="0" borderId="5" xfId="2" applyFont="1" applyBorder="1" applyAlignment="1">
      <alignment horizontal="center" vertical="center"/>
    </xf>
    <xf numFmtId="0" fontId="12" fillId="0" borderId="5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0" fontId="13" fillId="0" borderId="5" xfId="2" applyFont="1" applyBorder="1" applyAlignment="1">
      <alignment horizontal="right" vertical="center"/>
    </xf>
    <xf numFmtId="0" fontId="6" fillId="0" borderId="4" xfId="2" applyFont="1" applyBorder="1" applyAlignment="1">
      <alignment horizontal="left" vertical="center"/>
    </xf>
    <xf numFmtId="1" fontId="12" fillId="0" borderId="5" xfId="2" applyNumberFormat="1" applyFont="1" applyBorder="1" applyAlignment="1">
      <alignment horizontal="center" vertical="center"/>
    </xf>
    <xf numFmtId="0" fontId="12" fillId="0" borderId="5" xfId="2" applyFont="1" applyBorder="1" applyAlignment="1">
      <alignment horizontal="left" vertical="center"/>
    </xf>
    <xf numFmtId="46" fontId="12" fillId="0" borderId="5" xfId="2" applyNumberFormat="1" applyFont="1" applyBorder="1" applyAlignment="1">
      <alignment horizontal="left" vertical="center"/>
    </xf>
    <xf numFmtId="21" fontId="13" fillId="0" borderId="5" xfId="2" applyNumberFormat="1" applyFont="1" applyBorder="1" applyAlignment="1">
      <alignment vertical="center"/>
    </xf>
    <xf numFmtId="49" fontId="13" fillId="0" borderId="17" xfId="2" applyNumberFormat="1" applyFont="1" applyBorder="1" applyAlignment="1">
      <alignment horizontal="right" vertical="center"/>
    </xf>
    <xf numFmtId="0" fontId="5" fillId="0" borderId="5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0" fontId="16" fillId="0" borderId="5" xfId="2" applyFont="1" applyBorder="1" applyAlignment="1">
      <alignment horizontal="center" vertical="center"/>
    </xf>
    <xf numFmtId="0" fontId="13" fillId="0" borderId="17" xfId="2" applyFont="1" applyBorder="1" applyAlignment="1">
      <alignment horizontal="right" vertical="center"/>
    </xf>
    <xf numFmtId="0" fontId="5" fillId="0" borderId="29" xfId="2" applyFont="1" applyBorder="1" applyAlignment="1">
      <alignment vertical="center"/>
    </xf>
    <xf numFmtId="0" fontId="5" fillId="0" borderId="27" xfId="2" applyFont="1" applyBorder="1" applyAlignment="1">
      <alignment horizontal="center" vertical="center"/>
    </xf>
    <xf numFmtId="0" fontId="5" fillId="0" borderId="27" xfId="2" applyFont="1" applyBorder="1" applyAlignment="1">
      <alignment vertical="center"/>
    </xf>
    <xf numFmtId="1" fontId="5" fillId="0" borderId="27" xfId="2" applyNumberFormat="1" applyFont="1" applyBorder="1" applyAlignment="1">
      <alignment horizontal="center" vertical="center"/>
    </xf>
    <xf numFmtId="46" fontId="6" fillId="0" borderId="27" xfId="2" applyNumberFormat="1" applyFont="1" applyBorder="1" applyAlignment="1">
      <alignment vertical="center"/>
    </xf>
    <xf numFmtId="21" fontId="5" fillId="0" borderId="27" xfId="2" applyNumberFormat="1" applyFont="1" applyBorder="1" applyAlignment="1">
      <alignment vertical="center"/>
    </xf>
    <xf numFmtId="0" fontId="5" fillId="0" borderId="30" xfId="2" applyFont="1" applyBorder="1" applyAlignment="1">
      <alignment vertical="center"/>
    </xf>
    <xf numFmtId="0" fontId="9" fillId="0" borderId="0" xfId="2" applyFont="1" applyAlignment="1">
      <alignment vertical="center"/>
    </xf>
    <xf numFmtId="164" fontId="16" fillId="0" borderId="1" xfId="0" applyNumberFormat="1" applyFont="1" applyBorder="1" applyAlignment="1">
      <alignment horizontal="center" vertical="center" wrapText="1"/>
    </xf>
    <xf numFmtId="165" fontId="16" fillId="0" borderId="1" xfId="2" applyNumberFormat="1" applyFont="1" applyBorder="1" applyAlignment="1">
      <alignment horizontal="center" vertical="center"/>
    </xf>
    <xf numFmtId="1" fontId="16" fillId="0" borderId="1" xfId="2" applyNumberFormat="1" applyFont="1" applyBorder="1" applyAlignment="1">
      <alignment horizontal="center" vertical="center"/>
    </xf>
    <xf numFmtId="166" fontId="15" fillId="0" borderId="1" xfId="2" applyNumberFormat="1" applyFont="1" applyBorder="1" applyAlignment="1">
      <alignment horizontal="center" vertical="center"/>
    </xf>
    <xf numFmtId="21" fontId="16" fillId="0" borderId="1" xfId="2" applyNumberFormat="1" applyFont="1" applyBorder="1" applyAlignment="1">
      <alignment horizontal="center" vertical="center"/>
    </xf>
    <xf numFmtId="2" fontId="16" fillId="0" borderId="1" xfId="2" applyNumberFormat="1" applyFont="1" applyBorder="1" applyAlignment="1">
      <alignment horizontal="center" vertical="center"/>
    </xf>
    <xf numFmtId="0" fontId="16" fillId="0" borderId="19" xfId="2" applyFont="1" applyBorder="1" applyAlignment="1">
      <alignment horizontal="center" vertical="center" wrapText="1"/>
    </xf>
    <xf numFmtId="0" fontId="10" fillId="0" borderId="0" xfId="2" applyFont="1" applyAlignment="1">
      <alignment vertical="center"/>
    </xf>
    <xf numFmtId="0" fontId="16" fillId="0" borderId="18" xfId="2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9" fillId="0" borderId="0" xfId="8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1" fontId="16" fillId="0" borderId="0" xfId="2" applyNumberFormat="1" applyFont="1" applyAlignment="1">
      <alignment horizontal="center" vertical="center" wrapText="1"/>
    </xf>
    <xf numFmtId="46" fontId="15" fillId="0" borderId="0" xfId="2" applyNumberFormat="1" applyFont="1" applyAlignment="1">
      <alignment vertical="center" wrapText="1"/>
    </xf>
    <xf numFmtId="21" fontId="16" fillId="0" borderId="0" xfId="2" applyNumberFormat="1" applyFont="1" applyAlignment="1">
      <alignment vertical="center" wrapText="1"/>
    </xf>
    <xf numFmtId="0" fontId="13" fillId="0" borderId="12" xfId="2" applyFont="1" applyBorder="1" applyAlignment="1">
      <alignment horizontal="left" vertical="center"/>
    </xf>
    <xf numFmtId="49" fontId="13" fillId="0" borderId="2" xfId="2" applyNumberFormat="1" applyFont="1" applyBorder="1" applyAlignment="1">
      <alignment horizontal="right" vertical="center"/>
    </xf>
    <xf numFmtId="0" fontId="5" fillId="0" borderId="28" xfId="2" applyFont="1" applyBorder="1" applyAlignment="1">
      <alignment vertical="center"/>
    </xf>
    <xf numFmtId="49" fontId="13" fillId="0" borderId="4" xfId="2" applyNumberFormat="1" applyFont="1" applyBorder="1" applyAlignment="1">
      <alignment vertical="center"/>
    </xf>
    <xf numFmtId="1" fontId="13" fillId="0" borderId="5" xfId="2" applyNumberFormat="1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49" fontId="13" fillId="0" borderId="2" xfId="2" applyNumberFormat="1" applyFont="1" applyBorder="1" applyAlignment="1">
      <alignment vertical="center"/>
    </xf>
    <xf numFmtId="1" fontId="5" fillId="0" borderId="0" xfId="2" applyNumberFormat="1" applyFont="1" applyAlignment="1">
      <alignment horizontal="center" vertical="center"/>
    </xf>
    <xf numFmtId="1" fontId="13" fillId="0" borderId="0" xfId="2" applyNumberFormat="1" applyFont="1" applyAlignment="1">
      <alignment horizontal="center" vertical="center"/>
    </xf>
    <xf numFmtId="46" fontId="6" fillId="0" borderId="0" xfId="2" applyNumberFormat="1" applyFont="1" applyAlignment="1">
      <alignment vertical="center"/>
    </xf>
    <xf numFmtId="21" fontId="13" fillId="0" borderId="0" xfId="2" applyNumberFormat="1" applyFont="1" applyAlignment="1">
      <alignment vertical="center"/>
    </xf>
    <xf numFmtId="49" fontId="13" fillId="0" borderId="0" xfId="2" applyNumberFormat="1" applyFont="1" applyAlignment="1">
      <alignment horizontal="center" vertical="center"/>
    </xf>
    <xf numFmtId="49" fontId="13" fillId="0" borderId="0" xfId="2" applyNumberFormat="1" applyFont="1" applyAlignment="1">
      <alignment vertical="center"/>
    </xf>
    <xf numFmtId="0" fontId="13" fillId="0" borderId="10" xfId="2" applyFont="1" applyBorder="1" applyAlignment="1">
      <alignment horizontal="left" vertical="center"/>
    </xf>
    <xf numFmtId="0" fontId="13" fillId="0" borderId="0" xfId="2" applyFont="1" applyAlignment="1">
      <alignment horizontal="center" vertical="center"/>
    </xf>
    <xf numFmtId="9" fontId="13" fillId="0" borderId="0" xfId="2" applyNumberFormat="1" applyFont="1" applyAlignment="1">
      <alignment horizontal="right" vertical="center"/>
    </xf>
    <xf numFmtId="0" fontId="5" fillId="0" borderId="31" xfId="2" applyFont="1" applyBorder="1" applyAlignment="1">
      <alignment vertical="center"/>
    </xf>
    <xf numFmtId="0" fontId="13" fillId="0" borderId="10" xfId="2" applyFont="1" applyBorder="1" applyAlignment="1">
      <alignment horizontal="center" vertical="center"/>
    </xf>
    <xf numFmtId="0" fontId="13" fillId="0" borderId="0" xfId="2" applyFont="1" applyAlignment="1">
      <alignment horizontal="right" vertical="center"/>
    </xf>
    <xf numFmtId="0" fontId="5" fillId="0" borderId="10" xfId="2" applyFont="1" applyBorder="1" applyAlignment="1">
      <alignment vertical="center"/>
    </xf>
    <xf numFmtId="49" fontId="13" fillId="0" borderId="17" xfId="2" applyNumberFormat="1" applyFont="1" applyBorder="1" applyAlignment="1">
      <alignment vertical="center"/>
    </xf>
    <xf numFmtId="0" fontId="13" fillId="0" borderId="16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49" fontId="13" fillId="0" borderId="5" xfId="2" applyNumberFormat="1" applyFont="1" applyBorder="1" applyAlignment="1">
      <alignment horizontal="left" vertical="center"/>
    </xf>
    <xf numFmtId="1" fontId="5" fillId="0" borderId="5" xfId="2" applyNumberFormat="1" applyFont="1" applyBorder="1" applyAlignment="1">
      <alignment horizontal="center" vertical="center"/>
    </xf>
    <xf numFmtId="46" fontId="6" fillId="0" borderId="5" xfId="2" applyNumberFormat="1" applyFont="1" applyBorder="1" applyAlignment="1">
      <alignment vertical="center"/>
    </xf>
    <xf numFmtId="49" fontId="13" fillId="0" borderId="5" xfId="2" applyNumberFormat="1" applyFont="1" applyBorder="1" applyAlignment="1">
      <alignment vertical="center"/>
    </xf>
    <xf numFmtId="46" fontId="6" fillId="0" borderId="0" xfId="2" applyNumberFormat="1" applyFont="1" applyAlignment="1">
      <alignment horizontal="center" vertical="center"/>
    </xf>
    <xf numFmtId="21" fontId="5" fillId="0" borderId="0" xfId="2" applyNumberFormat="1" applyFont="1" applyAlignment="1">
      <alignment horizontal="center" vertical="center"/>
    </xf>
    <xf numFmtId="21" fontId="5" fillId="0" borderId="0" xfId="2" applyNumberFormat="1" applyFont="1" applyAlignment="1">
      <alignment vertical="center"/>
    </xf>
    <xf numFmtId="14" fontId="13" fillId="0" borderId="3" xfId="2" applyNumberFormat="1" applyFont="1" applyBorder="1" applyAlignment="1">
      <alignment horizontal="center" vertical="center"/>
    </xf>
    <xf numFmtId="167" fontId="10" fillId="0" borderId="0" xfId="2" applyNumberFormat="1" applyFont="1" applyAlignment="1">
      <alignment horizontal="center" vertical="center"/>
    </xf>
    <xf numFmtId="21" fontId="5" fillId="0" borderId="6" xfId="2" applyNumberFormat="1" applyFont="1" applyBorder="1" applyAlignment="1">
      <alignment horizontal="center" vertical="center"/>
    </xf>
    <xf numFmtId="1" fontId="5" fillId="0" borderId="1" xfId="2" applyNumberFormat="1" applyFont="1" applyBorder="1" applyAlignment="1">
      <alignment horizontal="center" vertical="center"/>
    </xf>
    <xf numFmtId="167" fontId="9" fillId="0" borderId="0" xfId="0" applyNumberFormat="1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6" fillId="0" borderId="1" xfId="2" applyFont="1" applyBorder="1" applyAlignment="1" applyProtection="1">
      <alignment horizontal="center" vertical="center" wrapText="1"/>
      <protection locked="0"/>
    </xf>
    <xf numFmtId="0" fontId="18" fillId="0" borderId="1" xfId="8" applyFont="1" applyBorder="1" applyAlignment="1">
      <alignment horizontal="center" vertical="center" wrapText="1"/>
    </xf>
    <xf numFmtId="47" fontId="16" fillId="0" borderId="1" xfId="2" applyNumberFormat="1" applyFont="1" applyBorder="1" applyAlignment="1">
      <alignment horizontal="center" vertical="center"/>
    </xf>
    <xf numFmtId="0" fontId="16" fillId="0" borderId="35" xfId="2" applyFont="1" applyBorder="1" applyAlignment="1">
      <alignment horizontal="center" vertical="center"/>
    </xf>
    <xf numFmtId="0" fontId="16" fillId="0" borderId="36" xfId="2" applyFont="1" applyBorder="1" applyAlignment="1" applyProtection="1">
      <alignment horizontal="center" vertical="center" wrapText="1"/>
      <protection locked="0"/>
    </xf>
    <xf numFmtId="0" fontId="16" fillId="0" borderId="3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left" vertical="center" wrapText="1"/>
    </xf>
    <xf numFmtId="14" fontId="16" fillId="0" borderId="36" xfId="0" applyNumberFormat="1" applyFont="1" applyBorder="1" applyAlignment="1">
      <alignment horizontal="center" vertical="center"/>
    </xf>
    <xf numFmtId="164" fontId="16" fillId="0" borderId="36" xfId="0" applyNumberFormat="1" applyFont="1" applyBorder="1" applyAlignment="1">
      <alignment horizontal="center" vertical="center" wrapText="1"/>
    </xf>
    <xf numFmtId="0" fontId="18" fillId="0" borderId="36" xfId="8" applyFont="1" applyBorder="1" applyAlignment="1">
      <alignment horizontal="center" vertical="center" wrapText="1"/>
    </xf>
    <xf numFmtId="165" fontId="16" fillId="0" borderId="36" xfId="2" applyNumberFormat="1" applyFont="1" applyBorder="1" applyAlignment="1">
      <alignment horizontal="center" vertical="center"/>
    </xf>
    <xf numFmtId="1" fontId="16" fillId="0" borderId="36" xfId="2" applyNumberFormat="1" applyFont="1" applyBorder="1" applyAlignment="1">
      <alignment horizontal="center" vertical="center"/>
    </xf>
    <xf numFmtId="166" fontId="15" fillId="0" borderId="36" xfId="2" applyNumberFormat="1" applyFont="1" applyBorder="1" applyAlignment="1">
      <alignment horizontal="center" vertical="center"/>
    </xf>
    <xf numFmtId="21" fontId="16" fillId="0" borderId="36" xfId="2" applyNumberFormat="1" applyFont="1" applyBorder="1" applyAlignment="1">
      <alignment horizontal="center" vertical="center"/>
    </xf>
    <xf numFmtId="2" fontId="16" fillId="0" borderId="36" xfId="2" applyNumberFormat="1" applyFont="1" applyBorder="1" applyAlignment="1">
      <alignment horizontal="center" vertical="center"/>
    </xf>
    <xf numFmtId="47" fontId="16" fillId="0" borderId="36" xfId="2" applyNumberFormat="1" applyFont="1" applyBorder="1" applyAlignment="1">
      <alignment horizontal="center" vertical="center"/>
    </xf>
    <xf numFmtId="0" fontId="16" fillId="0" borderId="37" xfId="2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2" fontId="5" fillId="0" borderId="4" xfId="0" applyNumberFormat="1" applyFont="1" applyFill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2" fontId="5" fillId="0" borderId="4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0" fontId="5" fillId="0" borderId="21" xfId="2" applyFont="1" applyBorder="1" applyAlignment="1">
      <alignment vertical="center"/>
    </xf>
    <xf numFmtId="0" fontId="7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17" xfId="2" applyFont="1" applyFill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2" fillId="2" borderId="16" xfId="2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/>
    </xf>
    <xf numFmtId="0" fontId="6" fillId="2" borderId="34" xfId="2" applyFont="1" applyFill="1" applyBorder="1" applyAlignment="1">
      <alignment horizontal="center" vertical="center" wrapText="1"/>
    </xf>
    <xf numFmtId="0" fontId="6" fillId="2" borderId="19" xfId="2" applyFont="1" applyFill="1" applyBorder="1" applyAlignment="1">
      <alignment horizontal="center" vertical="center" wrapText="1"/>
    </xf>
    <xf numFmtId="0" fontId="6" fillId="2" borderId="33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32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  <xf numFmtId="0" fontId="16" fillId="0" borderId="20" xfId="2" applyFont="1" applyBorder="1" applyAlignment="1">
      <alignment horizontal="center" vertical="center"/>
    </xf>
    <xf numFmtId="0" fontId="16" fillId="0" borderId="21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46" fontId="6" fillId="2" borderId="33" xfId="3" applyNumberFormat="1" applyFont="1" applyFill="1" applyBorder="1" applyAlignment="1">
      <alignment horizontal="center" vertical="center" wrapText="1"/>
    </xf>
    <xf numFmtId="46" fontId="6" fillId="2" borderId="1" xfId="3" applyNumberFormat="1" applyFont="1" applyFill="1" applyBorder="1" applyAlignment="1">
      <alignment horizontal="center" vertical="center" wrapText="1"/>
    </xf>
    <xf numFmtId="21" fontId="6" fillId="2" borderId="33" xfId="3" applyNumberFormat="1" applyFont="1" applyFill="1" applyBorder="1" applyAlignment="1">
      <alignment horizontal="center" vertical="center" wrapText="1"/>
    </xf>
    <xf numFmtId="21" fontId="6" fillId="2" borderId="1" xfId="3" applyNumberFormat="1" applyFont="1" applyFill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6" fillId="2" borderId="33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16" fillId="0" borderId="22" xfId="2" applyFont="1" applyBorder="1" applyAlignment="1">
      <alignment horizontal="center" vertical="center"/>
    </xf>
    <xf numFmtId="0" fontId="12" fillId="2" borderId="25" xfId="2" applyFont="1" applyFill="1" applyBorder="1" applyAlignment="1">
      <alignment horizontal="center" vertical="center"/>
    </xf>
    <xf numFmtId="0" fontId="12" fillId="2" borderId="23" xfId="2" applyFont="1" applyFill="1" applyBorder="1" applyAlignment="1">
      <alignment horizontal="center" vertical="center"/>
    </xf>
    <xf numFmtId="0" fontId="12" fillId="2" borderId="26" xfId="2" applyFont="1" applyFill="1" applyBorder="1" applyAlignment="1">
      <alignment horizontal="center" vertical="center"/>
    </xf>
    <xf numFmtId="0" fontId="15" fillId="2" borderId="16" xfId="2" applyFont="1" applyFill="1" applyBorder="1" applyAlignment="1">
      <alignment horizontal="center" vertical="center"/>
    </xf>
    <xf numFmtId="0" fontId="15" fillId="2" borderId="5" xfId="2" applyFont="1" applyFill="1" applyBorder="1" applyAlignment="1">
      <alignment horizontal="center" vertical="center"/>
    </xf>
    <xf numFmtId="0" fontId="15" fillId="2" borderId="17" xfId="2" applyFont="1" applyFill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2"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7CE"/>
      <color rgb="FF9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273988</xdr:colOff>
      <xdr:row>3</xdr:row>
      <xdr:rowOff>250309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4048" cy="913249"/>
        </a:xfrm>
        <a:prstGeom prst="rect">
          <a:avLst/>
        </a:prstGeom>
      </xdr:spPr>
    </xdr:pic>
    <xdr:clientData/>
  </xdr:twoCellAnchor>
  <xdr:twoCellAnchor editAs="oneCell">
    <xdr:from>
      <xdr:col>2</xdr:col>
      <xdr:colOff>70486</xdr:colOff>
      <xdr:row>0</xdr:row>
      <xdr:rowOff>1</xdr:rowOff>
    </xdr:from>
    <xdr:to>
      <xdr:col>3</xdr:col>
      <xdr:colOff>520338</xdr:colOff>
      <xdr:row>3</xdr:row>
      <xdr:rowOff>249235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606" y="1"/>
          <a:ext cx="1438275" cy="912174"/>
        </a:xfrm>
        <a:prstGeom prst="rect">
          <a:avLst/>
        </a:prstGeom>
      </xdr:spPr>
    </xdr:pic>
    <xdr:clientData/>
  </xdr:twoCellAnchor>
  <xdr:twoCellAnchor editAs="oneCell">
    <xdr:from>
      <xdr:col>19</xdr:col>
      <xdr:colOff>190446</xdr:colOff>
      <xdr:row>0</xdr:row>
      <xdr:rowOff>1</xdr:rowOff>
    </xdr:from>
    <xdr:to>
      <xdr:col>19</xdr:col>
      <xdr:colOff>1104846</xdr:colOff>
      <xdr:row>3</xdr:row>
      <xdr:rowOff>234044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32875" y="1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7</xdr:col>
      <xdr:colOff>727984</xdr:colOff>
      <xdr:row>138</xdr:row>
      <xdr:rowOff>6803</xdr:rowOff>
    </xdr:from>
    <xdr:to>
      <xdr:col>10</xdr:col>
      <xdr:colOff>56354</xdr:colOff>
      <xdr:row>141</xdr:row>
      <xdr:rowOff>151244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4948" y="54514749"/>
          <a:ext cx="1188013" cy="620691"/>
        </a:xfrm>
        <a:prstGeom prst="rect">
          <a:avLst/>
        </a:prstGeom>
      </xdr:spPr>
    </xdr:pic>
    <xdr:clientData/>
  </xdr:twoCellAnchor>
  <xdr:twoCellAnchor editAs="oneCell">
    <xdr:from>
      <xdr:col>17</xdr:col>
      <xdr:colOff>197882</xdr:colOff>
      <xdr:row>138</xdr:row>
      <xdr:rowOff>127207</xdr:rowOff>
    </xdr:from>
    <xdr:to>
      <xdr:col>18</xdr:col>
      <xdr:colOff>465016</xdr:colOff>
      <xdr:row>142</xdr:row>
      <xdr:rowOff>3170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7793" y="54635153"/>
          <a:ext cx="936152" cy="5109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0.59999389629810485"/>
    <pageSetUpPr fitToPage="1"/>
  </sheetPr>
  <dimension ref="A1:Y146"/>
  <sheetViews>
    <sheetView tabSelected="1" view="pageBreakPreview" topLeftCell="A28" zoomScale="84" zoomScaleNormal="100" zoomScaleSheetLayoutView="84" workbookViewId="0">
      <selection activeCell="F31" sqref="F31"/>
    </sheetView>
  </sheetViews>
  <sheetFormatPr defaultColWidth="9.140625" defaultRowHeight="12.75" x14ac:dyDescent="0.2"/>
  <cols>
    <col min="1" max="1" width="7" style="4" customWidth="1"/>
    <col min="2" max="2" width="7" style="101" customWidth="1"/>
    <col min="3" max="3" width="14.5703125" style="101" customWidth="1"/>
    <col min="4" max="4" width="27.5703125" style="4" customWidth="1"/>
    <col min="5" max="5" width="11.7109375" style="4" customWidth="1"/>
    <col min="6" max="6" width="8.7109375" style="4" customWidth="1"/>
    <col min="7" max="7" width="27.28515625" style="4" customWidth="1"/>
    <col min="8" max="8" width="13" style="4" customWidth="1"/>
    <col min="9" max="9" width="4.5703125" style="72" customWidth="1"/>
    <col min="10" max="10" width="10.42578125" style="4" customWidth="1"/>
    <col min="11" max="11" width="4.42578125" style="72" customWidth="1"/>
    <col min="12" max="12" width="10.28515625" style="4" customWidth="1"/>
    <col min="13" max="13" width="4.42578125" style="72" customWidth="1"/>
    <col min="14" max="14" width="10.28515625" style="4" customWidth="1"/>
    <col min="15" max="15" width="4.42578125" style="72" customWidth="1"/>
    <col min="16" max="16" width="10.28515625" style="74" customWidth="1"/>
    <col min="17" max="17" width="12.42578125" style="94" customWidth="1"/>
    <col min="18" max="18" width="10" style="4" customWidth="1"/>
    <col min="19" max="19" width="13.28515625" style="4" customWidth="1"/>
    <col min="20" max="20" width="16.7109375" style="4" customWidth="1"/>
    <col min="21" max="21" width="17.7109375" style="101" hidden="1" customWidth="1"/>
    <col min="22" max="24" width="11.7109375" style="4" bestFit="1" customWidth="1"/>
    <col min="25" max="16384" width="9.140625" style="4"/>
  </cols>
  <sheetData>
    <row r="1" spans="1:21" ht="15.75" customHeight="1" x14ac:dyDescent="0.2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1" ht="15.75" customHeight="1" x14ac:dyDescent="0.2">
      <c r="A2" s="128" t="s">
        <v>49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:21" ht="21" x14ac:dyDescent="0.2">
      <c r="A3" s="128" t="s">
        <v>10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</row>
    <row r="4" spans="1:21" ht="21" x14ac:dyDescent="0.2">
      <c r="A4" s="128" t="s">
        <v>50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</row>
    <row r="5" spans="1:21" ht="13.5" customHeight="1" x14ac:dyDescent="0.2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</row>
    <row r="6" spans="1:21" s="5" customFormat="1" ht="28.5" x14ac:dyDescent="0.2">
      <c r="A6" s="129" t="s">
        <v>52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56"/>
    </row>
    <row r="7" spans="1:21" s="5" customFormat="1" ht="18" customHeight="1" x14ac:dyDescent="0.2">
      <c r="A7" s="149" t="s">
        <v>16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03"/>
    </row>
    <row r="8" spans="1:21" s="5" customFormat="1" ht="4.5" customHeight="1" thickBot="1" x14ac:dyDescent="0.25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03"/>
    </row>
    <row r="9" spans="1:21" ht="18" customHeight="1" thickTop="1" x14ac:dyDescent="0.2">
      <c r="A9" s="133" t="s">
        <v>39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5"/>
    </row>
    <row r="10" spans="1:21" ht="18" customHeight="1" x14ac:dyDescent="0.2">
      <c r="A10" s="136" t="s">
        <v>24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8"/>
    </row>
    <row r="11" spans="1:21" ht="19.5" customHeight="1" x14ac:dyDescent="0.2">
      <c r="A11" s="136" t="s">
        <v>51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8"/>
    </row>
    <row r="12" spans="1:21" ht="5.25" customHeight="1" x14ac:dyDescent="0.2">
      <c r="A12" s="155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7"/>
    </row>
    <row r="13" spans="1:21" ht="15.75" x14ac:dyDescent="0.2">
      <c r="A13" s="6" t="s">
        <v>57</v>
      </c>
      <c r="B13" s="7"/>
      <c r="C13" s="7"/>
      <c r="D13" s="8"/>
      <c r="E13" s="9"/>
      <c r="F13" s="9"/>
      <c r="G13" s="10"/>
      <c r="H13" s="9"/>
      <c r="I13" s="8"/>
      <c r="J13" s="9"/>
      <c r="K13" s="8"/>
      <c r="L13" s="9"/>
      <c r="M13" s="8"/>
      <c r="N13" s="9"/>
      <c r="O13" s="8"/>
      <c r="P13" s="11"/>
      <c r="Q13" s="12"/>
      <c r="R13" s="9"/>
      <c r="S13" s="13"/>
      <c r="T13" s="14" t="s">
        <v>54</v>
      </c>
    </row>
    <row r="14" spans="1:21" ht="15.75" x14ac:dyDescent="0.2">
      <c r="A14" s="15" t="s">
        <v>53</v>
      </c>
      <c r="B14" s="16"/>
      <c r="C14" s="4"/>
      <c r="D14" s="95"/>
      <c r="E14" s="17"/>
      <c r="F14" s="17"/>
      <c r="G14" s="18"/>
      <c r="H14" s="17"/>
      <c r="I14" s="19"/>
      <c r="J14" s="17"/>
      <c r="K14" s="19"/>
      <c r="L14" s="17"/>
      <c r="M14" s="19"/>
      <c r="N14" s="17"/>
      <c r="O14" s="19"/>
      <c r="P14" s="20"/>
      <c r="Q14" s="21"/>
      <c r="R14" s="17"/>
      <c r="S14" s="22"/>
      <c r="T14" s="23" t="s">
        <v>55</v>
      </c>
    </row>
    <row r="15" spans="1:21" ht="15" x14ac:dyDescent="0.2">
      <c r="A15" s="139" t="s">
        <v>9</v>
      </c>
      <c r="B15" s="131"/>
      <c r="C15" s="131"/>
      <c r="D15" s="131"/>
      <c r="E15" s="131"/>
      <c r="F15" s="131"/>
      <c r="G15" s="140"/>
      <c r="H15" s="130" t="s">
        <v>1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2"/>
    </row>
    <row r="16" spans="1:21" ht="15" x14ac:dyDescent="0.2">
      <c r="A16" s="24" t="s">
        <v>17</v>
      </c>
      <c r="B16" s="25"/>
      <c r="C16" s="25"/>
      <c r="D16" s="26"/>
      <c r="E16" s="27"/>
      <c r="F16" s="26"/>
      <c r="G16" s="28"/>
      <c r="H16" s="29"/>
      <c r="I16" s="30"/>
      <c r="J16" s="31"/>
      <c r="K16" s="30"/>
      <c r="L16" s="31"/>
      <c r="M16" s="30"/>
      <c r="N16" s="31"/>
      <c r="O16" s="30"/>
      <c r="P16" s="32"/>
      <c r="Q16" s="33"/>
      <c r="R16" s="27"/>
      <c r="S16" s="27"/>
      <c r="T16" s="34"/>
    </row>
    <row r="17" spans="1:21" ht="15" x14ac:dyDescent="0.2">
      <c r="A17" s="24" t="s">
        <v>18</v>
      </c>
      <c r="B17" s="25"/>
      <c r="C17" s="25"/>
      <c r="D17" s="28"/>
      <c r="E17" s="36"/>
      <c r="F17" s="26"/>
      <c r="G17" s="28" t="s">
        <v>56</v>
      </c>
      <c r="H17" s="29" t="s">
        <v>40</v>
      </c>
      <c r="I17" s="30"/>
      <c r="J17" s="31"/>
      <c r="K17" s="30"/>
      <c r="L17" s="31"/>
      <c r="M17" s="30"/>
      <c r="N17" s="31"/>
      <c r="O17" s="30"/>
      <c r="P17" s="32"/>
      <c r="Q17" s="33"/>
      <c r="R17" s="27"/>
      <c r="S17" s="27"/>
      <c r="T17" s="34"/>
    </row>
    <row r="18" spans="1:21" ht="15" x14ac:dyDescent="0.2">
      <c r="A18" s="24" t="s">
        <v>19</v>
      </c>
      <c r="B18" s="25"/>
      <c r="C18" s="25"/>
      <c r="D18" s="28"/>
      <c r="E18" s="36"/>
      <c r="F18" s="26"/>
      <c r="G18" s="28" t="s">
        <v>58</v>
      </c>
      <c r="H18" s="29" t="s">
        <v>33</v>
      </c>
      <c r="I18" s="30"/>
      <c r="J18" s="31"/>
      <c r="K18" s="30"/>
      <c r="L18" s="31"/>
      <c r="M18" s="30"/>
      <c r="N18" s="31"/>
      <c r="O18" s="30"/>
      <c r="P18" s="32"/>
      <c r="Q18" s="33"/>
      <c r="R18" s="27"/>
      <c r="S18" s="27"/>
      <c r="T18" s="34"/>
    </row>
    <row r="19" spans="1:21" ht="16.5" thickBot="1" x14ac:dyDescent="0.25">
      <c r="A19" s="24" t="s">
        <v>15</v>
      </c>
      <c r="B19" s="35"/>
      <c r="C19" s="35"/>
      <c r="D19" s="36"/>
      <c r="E19" s="127"/>
      <c r="F19" s="36"/>
      <c r="G19" s="28" t="s">
        <v>59</v>
      </c>
      <c r="H19" s="29" t="s">
        <v>41</v>
      </c>
      <c r="I19" s="30"/>
      <c r="J19" s="31"/>
      <c r="K19" s="30"/>
      <c r="L19" s="31"/>
      <c r="M19" s="30"/>
      <c r="N19" s="31"/>
      <c r="O19" s="30"/>
      <c r="P19" s="32"/>
      <c r="Q19" s="33"/>
      <c r="R19" s="27"/>
      <c r="S19" s="37">
        <v>401</v>
      </c>
      <c r="T19" s="38">
        <v>4</v>
      </c>
    </row>
    <row r="20" spans="1:21" ht="7.5" customHeight="1" thickTop="1" thickBot="1" x14ac:dyDescent="0.25">
      <c r="A20" s="39"/>
      <c r="B20" s="40"/>
      <c r="C20" s="40"/>
      <c r="D20" s="41"/>
      <c r="E20" s="41"/>
      <c r="F20" s="41"/>
      <c r="G20" s="41"/>
      <c r="H20" s="41"/>
      <c r="I20" s="42"/>
      <c r="J20" s="41"/>
      <c r="K20" s="42"/>
      <c r="L20" s="41"/>
      <c r="M20" s="42"/>
      <c r="N20" s="41"/>
      <c r="O20" s="42"/>
      <c r="P20" s="43"/>
      <c r="Q20" s="44"/>
      <c r="R20" s="41"/>
      <c r="S20" s="41"/>
      <c r="T20" s="45"/>
    </row>
    <row r="21" spans="1:21" s="46" customFormat="1" ht="21" customHeight="1" thickTop="1" x14ac:dyDescent="0.2">
      <c r="A21" s="145" t="s">
        <v>6</v>
      </c>
      <c r="B21" s="143" t="s">
        <v>12</v>
      </c>
      <c r="C21" s="143" t="s">
        <v>37</v>
      </c>
      <c r="D21" s="143" t="s">
        <v>2</v>
      </c>
      <c r="E21" s="143" t="s">
        <v>35</v>
      </c>
      <c r="F21" s="143" t="s">
        <v>8</v>
      </c>
      <c r="G21" s="143" t="s">
        <v>13</v>
      </c>
      <c r="H21" s="143" t="s">
        <v>42</v>
      </c>
      <c r="I21" s="143"/>
      <c r="J21" s="143"/>
      <c r="K21" s="143"/>
      <c r="L21" s="143"/>
      <c r="M21" s="143"/>
      <c r="N21" s="143"/>
      <c r="O21" s="143"/>
      <c r="P21" s="151" t="s">
        <v>7</v>
      </c>
      <c r="Q21" s="153" t="s">
        <v>23</v>
      </c>
      <c r="R21" s="143" t="s">
        <v>21</v>
      </c>
      <c r="S21" s="158" t="s">
        <v>43</v>
      </c>
      <c r="T21" s="141" t="s">
        <v>14</v>
      </c>
      <c r="U21" s="99">
        <v>0</v>
      </c>
    </row>
    <row r="22" spans="1:21" s="46" customFormat="1" ht="22.5" customHeight="1" x14ac:dyDescent="0.2">
      <c r="A22" s="146"/>
      <c r="B22" s="144"/>
      <c r="C22" s="144"/>
      <c r="D22" s="144"/>
      <c r="E22" s="144"/>
      <c r="F22" s="144"/>
      <c r="G22" s="144"/>
      <c r="H22" s="144" t="s">
        <v>44</v>
      </c>
      <c r="I22" s="144"/>
      <c r="J22" s="144" t="s">
        <v>45</v>
      </c>
      <c r="K22" s="144"/>
      <c r="L22" s="144" t="s">
        <v>46</v>
      </c>
      <c r="M22" s="144"/>
      <c r="N22" s="144" t="s">
        <v>47</v>
      </c>
      <c r="O22" s="144"/>
      <c r="P22" s="152"/>
      <c r="Q22" s="154"/>
      <c r="R22" s="144"/>
      <c r="S22" s="159"/>
      <c r="T22" s="142"/>
      <c r="U22" s="99" t="s">
        <v>48</v>
      </c>
    </row>
    <row r="23" spans="1:21" s="54" customFormat="1" ht="36.75" customHeight="1" x14ac:dyDescent="0.2">
      <c r="A23" s="55">
        <v>1</v>
      </c>
      <c r="B23" s="104">
        <v>87</v>
      </c>
      <c r="C23" s="1">
        <v>10008705025</v>
      </c>
      <c r="D23" s="2" t="s">
        <v>246</v>
      </c>
      <c r="E23" s="3" t="s">
        <v>247</v>
      </c>
      <c r="F23" s="47" t="s">
        <v>20</v>
      </c>
      <c r="G23" s="105" t="s">
        <v>243</v>
      </c>
      <c r="H23" s="48">
        <v>0.11277777777777777</v>
      </c>
      <c r="I23" s="49">
        <v>1</v>
      </c>
      <c r="J23" s="48">
        <v>0.11027777777777777</v>
      </c>
      <c r="K23" s="49">
        <v>11</v>
      </c>
      <c r="L23" s="48">
        <v>0.14787037037037037</v>
      </c>
      <c r="M23" s="49">
        <v>6</v>
      </c>
      <c r="N23" s="48">
        <v>1.1898148148148149E-2</v>
      </c>
      <c r="O23" s="49">
        <v>1</v>
      </c>
      <c r="P23" s="50">
        <v>0.38282407407407409</v>
      </c>
      <c r="Q23" s="51">
        <v>0</v>
      </c>
      <c r="R23" s="52">
        <v>43.644938928528241</v>
      </c>
      <c r="S23" s="106"/>
      <c r="T23" s="53"/>
      <c r="U23" s="96"/>
    </row>
    <row r="24" spans="1:21" s="54" customFormat="1" ht="36.75" customHeight="1" x14ac:dyDescent="0.2">
      <c r="A24" s="55">
        <v>2</v>
      </c>
      <c r="B24" s="104">
        <v>42</v>
      </c>
      <c r="C24" s="1">
        <v>10036058217</v>
      </c>
      <c r="D24" s="2" t="s">
        <v>148</v>
      </c>
      <c r="E24" s="3" t="s">
        <v>149</v>
      </c>
      <c r="F24" s="47" t="s">
        <v>22</v>
      </c>
      <c r="G24" s="105" t="s">
        <v>147</v>
      </c>
      <c r="H24" s="48">
        <v>0.11282407407407408</v>
      </c>
      <c r="I24" s="49">
        <v>2</v>
      </c>
      <c r="J24" s="48">
        <v>0.11019675925925927</v>
      </c>
      <c r="K24" s="49">
        <v>3</v>
      </c>
      <c r="L24" s="48">
        <v>0.14775462962962962</v>
      </c>
      <c r="M24" s="49">
        <v>1</v>
      </c>
      <c r="N24" s="48">
        <v>1.2569444444444446E-2</v>
      </c>
      <c r="O24" s="49">
        <v>2</v>
      </c>
      <c r="P24" s="50">
        <v>0.3833449074074074</v>
      </c>
      <c r="Q24" s="51">
        <v>5.2083333333330373E-4</v>
      </c>
      <c r="R24" s="52">
        <v>43.58564053017723</v>
      </c>
      <c r="S24" s="106"/>
      <c r="T24" s="53"/>
      <c r="U24" s="96"/>
    </row>
    <row r="25" spans="1:21" s="54" customFormat="1" ht="36.75" customHeight="1" x14ac:dyDescent="0.2">
      <c r="A25" s="55">
        <v>3</v>
      </c>
      <c r="B25" s="104">
        <v>68</v>
      </c>
      <c r="C25" s="1">
        <v>10034907755</v>
      </c>
      <c r="D25" s="2" t="s">
        <v>204</v>
      </c>
      <c r="E25" s="3" t="s">
        <v>205</v>
      </c>
      <c r="F25" s="47" t="s">
        <v>22</v>
      </c>
      <c r="G25" s="105" t="s">
        <v>199</v>
      </c>
      <c r="H25" s="48">
        <v>0.11412037037037037</v>
      </c>
      <c r="I25" s="49">
        <v>32</v>
      </c>
      <c r="J25" s="48">
        <v>0.11027777777777777</v>
      </c>
      <c r="K25" s="49">
        <v>10</v>
      </c>
      <c r="L25" s="48">
        <v>0.14787037037037037</v>
      </c>
      <c r="M25" s="49">
        <v>8</v>
      </c>
      <c r="N25" s="48">
        <v>1.2766203703703703E-2</v>
      </c>
      <c r="O25" s="49">
        <v>4</v>
      </c>
      <c r="P25" s="50">
        <v>0.38503472222222218</v>
      </c>
      <c r="Q25" s="51">
        <v>2.2106481481480866E-3</v>
      </c>
      <c r="R25" s="52">
        <v>43.394354765984311</v>
      </c>
      <c r="S25" s="106"/>
      <c r="T25" s="53"/>
      <c r="U25" s="96"/>
    </row>
    <row r="26" spans="1:21" s="54" customFormat="1" ht="36.75" customHeight="1" x14ac:dyDescent="0.2">
      <c r="A26" s="55">
        <v>4</v>
      </c>
      <c r="B26" s="104">
        <v>45</v>
      </c>
      <c r="C26" s="1">
        <v>10015848063</v>
      </c>
      <c r="D26" s="2" t="s">
        <v>154</v>
      </c>
      <c r="E26" s="3" t="s">
        <v>155</v>
      </c>
      <c r="F26" s="47" t="s">
        <v>22</v>
      </c>
      <c r="G26" s="105" t="s">
        <v>147</v>
      </c>
      <c r="H26" s="48">
        <v>0.11412037037037037</v>
      </c>
      <c r="I26" s="49">
        <v>13</v>
      </c>
      <c r="J26" s="48">
        <v>0.11025462962962962</v>
      </c>
      <c r="K26" s="49">
        <v>9</v>
      </c>
      <c r="L26" s="48">
        <v>0.14778935185185185</v>
      </c>
      <c r="M26" s="49">
        <v>3</v>
      </c>
      <c r="N26" s="48">
        <v>1.3125E-2</v>
      </c>
      <c r="O26" s="49">
        <v>7</v>
      </c>
      <c r="P26" s="50">
        <v>0.38528935185185181</v>
      </c>
      <c r="Q26" s="51">
        <v>2.4652777777777191E-3</v>
      </c>
      <c r="R26" s="52">
        <v>43.365676349544891</v>
      </c>
      <c r="S26" s="106"/>
      <c r="T26" s="53"/>
      <c r="U26" s="96"/>
    </row>
    <row r="27" spans="1:21" s="54" customFormat="1" ht="36.75" customHeight="1" x14ac:dyDescent="0.2">
      <c r="A27" s="55">
        <v>5</v>
      </c>
      <c r="B27" s="104">
        <v>81</v>
      </c>
      <c r="C27" s="1">
        <v>10005747939</v>
      </c>
      <c r="D27" s="2" t="s">
        <v>232</v>
      </c>
      <c r="E27" s="3" t="s">
        <v>233</v>
      </c>
      <c r="F27" s="47" t="s">
        <v>30</v>
      </c>
      <c r="G27" s="105" t="s">
        <v>221</v>
      </c>
      <c r="H27" s="48">
        <v>0.11412037037037037</v>
      </c>
      <c r="I27" s="49">
        <v>7</v>
      </c>
      <c r="J27" s="48">
        <v>0.11027777777777777</v>
      </c>
      <c r="K27" s="49">
        <v>6</v>
      </c>
      <c r="L27" s="48">
        <v>0.14777777777777779</v>
      </c>
      <c r="M27" s="49">
        <v>2</v>
      </c>
      <c r="N27" s="48">
        <v>1.3773148148148147E-2</v>
      </c>
      <c r="O27" s="49">
        <v>11</v>
      </c>
      <c r="P27" s="50">
        <v>0.38594907407407408</v>
      </c>
      <c r="Q27" s="51">
        <v>3.1249999999999889E-3</v>
      </c>
      <c r="R27" s="52">
        <v>43.291549211299703</v>
      </c>
      <c r="S27" s="106"/>
      <c r="T27" s="53"/>
      <c r="U27" s="96"/>
    </row>
    <row r="28" spans="1:21" s="54" customFormat="1" ht="36.75" customHeight="1" x14ac:dyDescent="0.2">
      <c r="A28" s="55">
        <v>6</v>
      </c>
      <c r="B28" s="104">
        <v>16</v>
      </c>
      <c r="C28" s="1">
        <v>10036028410</v>
      </c>
      <c r="D28" s="2" t="s">
        <v>92</v>
      </c>
      <c r="E28" s="3" t="s">
        <v>93</v>
      </c>
      <c r="F28" s="47" t="s">
        <v>22</v>
      </c>
      <c r="G28" s="105" t="s">
        <v>83</v>
      </c>
      <c r="H28" s="48">
        <v>0.11407407407407406</v>
      </c>
      <c r="I28" s="49">
        <v>3</v>
      </c>
      <c r="J28" s="48">
        <v>0.11027777777777777</v>
      </c>
      <c r="K28" s="49">
        <v>7</v>
      </c>
      <c r="L28" s="48">
        <v>0.14787037037037037</v>
      </c>
      <c r="M28" s="49">
        <v>9</v>
      </c>
      <c r="N28" s="48">
        <v>1.4143518518518519E-2</v>
      </c>
      <c r="O28" s="49">
        <v>19</v>
      </c>
      <c r="P28" s="50">
        <v>0.38636574074074076</v>
      </c>
      <c r="Q28" s="51">
        <v>3.5416666666666652E-3</v>
      </c>
      <c r="R28" s="52">
        <v>43.244862500748908</v>
      </c>
      <c r="S28" s="106"/>
      <c r="T28" s="53"/>
      <c r="U28" s="96"/>
    </row>
    <row r="29" spans="1:21" s="54" customFormat="1" ht="36.75" customHeight="1" x14ac:dyDescent="0.2">
      <c r="A29" s="55">
        <v>7</v>
      </c>
      <c r="B29" s="104">
        <v>15</v>
      </c>
      <c r="C29" s="1">
        <v>10058295869</v>
      </c>
      <c r="D29" s="2" t="s">
        <v>90</v>
      </c>
      <c r="E29" s="3" t="s">
        <v>91</v>
      </c>
      <c r="F29" s="47" t="s">
        <v>22</v>
      </c>
      <c r="G29" s="105" t="s">
        <v>83</v>
      </c>
      <c r="H29" s="48">
        <v>0.11412037037037037</v>
      </c>
      <c r="I29" s="49">
        <v>11</v>
      </c>
      <c r="J29" s="48">
        <v>0.11027777777777777</v>
      </c>
      <c r="K29" s="49">
        <v>8</v>
      </c>
      <c r="L29" s="48">
        <v>0.14787037037037037</v>
      </c>
      <c r="M29" s="49">
        <v>7</v>
      </c>
      <c r="N29" s="48">
        <v>1.4548611111111111E-2</v>
      </c>
      <c r="O29" s="49">
        <v>34</v>
      </c>
      <c r="P29" s="50">
        <v>0.38681712962962961</v>
      </c>
      <c r="Q29" s="51">
        <v>3.9930555555555136E-3</v>
      </c>
      <c r="R29" s="52">
        <v>43.194398731336584</v>
      </c>
      <c r="S29" s="106"/>
      <c r="T29" s="53"/>
      <c r="U29" s="96"/>
    </row>
    <row r="30" spans="1:21" s="54" customFormat="1" ht="36.75" customHeight="1" x14ac:dyDescent="0.2">
      <c r="A30" s="55">
        <v>8</v>
      </c>
      <c r="B30" s="104">
        <v>29</v>
      </c>
      <c r="C30" s="1">
        <v>10015338310</v>
      </c>
      <c r="D30" s="2" t="s">
        <v>117</v>
      </c>
      <c r="E30" s="3" t="s">
        <v>118</v>
      </c>
      <c r="F30" s="47" t="s">
        <v>22</v>
      </c>
      <c r="G30" s="105" t="s">
        <v>108</v>
      </c>
      <c r="H30" s="48">
        <v>0.11412037037037037</v>
      </c>
      <c r="I30" s="49">
        <v>30</v>
      </c>
      <c r="J30" s="48">
        <v>0.11027777777777777</v>
      </c>
      <c r="K30" s="49">
        <v>4</v>
      </c>
      <c r="L30" s="48">
        <v>0.15019675925925927</v>
      </c>
      <c r="M30" s="49">
        <v>22</v>
      </c>
      <c r="N30" s="48">
        <v>1.2731481481481481E-2</v>
      </c>
      <c r="O30" s="49">
        <v>3</v>
      </c>
      <c r="P30" s="50">
        <v>0.38732638888888887</v>
      </c>
      <c r="Q30" s="51">
        <v>4.5023148148147785E-3</v>
      </c>
      <c r="R30" s="52">
        <v>43.137606454504706</v>
      </c>
      <c r="S30" s="106"/>
      <c r="T30" s="53"/>
      <c r="U30" s="96"/>
    </row>
    <row r="31" spans="1:21" s="54" customFormat="1" ht="36.75" customHeight="1" x14ac:dyDescent="0.2">
      <c r="A31" s="55">
        <v>9</v>
      </c>
      <c r="B31" s="104">
        <v>78</v>
      </c>
      <c r="C31" s="1">
        <v>10036048820</v>
      </c>
      <c r="D31" s="2" t="s">
        <v>226</v>
      </c>
      <c r="E31" s="3" t="s">
        <v>227</v>
      </c>
      <c r="F31" s="47" t="s">
        <v>31</v>
      </c>
      <c r="G31" s="105" t="s">
        <v>221</v>
      </c>
      <c r="H31" s="48">
        <v>0.11412037037037037</v>
      </c>
      <c r="I31" s="49">
        <v>14</v>
      </c>
      <c r="J31" s="48">
        <v>0.11119212962962964</v>
      </c>
      <c r="K31" s="49">
        <v>19</v>
      </c>
      <c r="L31" s="48">
        <v>0.14787037037037037</v>
      </c>
      <c r="M31" s="49">
        <v>10</v>
      </c>
      <c r="N31" s="48">
        <v>1.4363425925925925E-2</v>
      </c>
      <c r="O31" s="49">
        <v>27</v>
      </c>
      <c r="P31" s="50">
        <v>0.38754629629629633</v>
      </c>
      <c r="Q31" s="51">
        <v>4.7222222222222388E-3</v>
      </c>
      <c r="R31" s="52">
        <v>43.113128658463744</v>
      </c>
      <c r="S31" s="106"/>
      <c r="T31" s="53"/>
      <c r="U31" s="96"/>
    </row>
    <row r="32" spans="1:21" s="54" customFormat="1" ht="36.75" customHeight="1" x14ac:dyDescent="0.2">
      <c r="A32" s="55">
        <v>10</v>
      </c>
      <c r="B32" s="104">
        <v>32</v>
      </c>
      <c r="C32" s="1">
        <v>10036097623</v>
      </c>
      <c r="D32" s="2" t="s">
        <v>123</v>
      </c>
      <c r="E32" s="3" t="s">
        <v>124</v>
      </c>
      <c r="F32" s="47" t="s">
        <v>22</v>
      </c>
      <c r="G32" s="105" t="s">
        <v>108</v>
      </c>
      <c r="H32" s="48">
        <v>0.11412037037037037</v>
      </c>
      <c r="I32" s="49">
        <v>21</v>
      </c>
      <c r="J32" s="48">
        <v>0.11152777777777778</v>
      </c>
      <c r="K32" s="49">
        <v>21</v>
      </c>
      <c r="L32" s="48">
        <v>0.14785879629629631</v>
      </c>
      <c r="M32" s="49">
        <v>5</v>
      </c>
      <c r="N32" s="48">
        <v>1.5347222222222222E-2</v>
      </c>
      <c r="O32" s="49">
        <v>62</v>
      </c>
      <c r="P32" s="50">
        <v>0.38885416666666667</v>
      </c>
      <c r="Q32" s="51">
        <v>6.030092592592573E-3</v>
      </c>
      <c r="R32" s="52">
        <v>42.96812215376373</v>
      </c>
      <c r="S32" s="106"/>
      <c r="T32" s="53"/>
      <c r="U32" s="96"/>
    </row>
    <row r="33" spans="1:21" s="54" customFormat="1" ht="36.75" customHeight="1" x14ac:dyDescent="0.2">
      <c r="A33" s="55">
        <v>11</v>
      </c>
      <c r="B33" s="104">
        <v>39</v>
      </c>
      <c r="C33" s="1">
        <v>10015328509</v>
      </c>
      <c r="D33" s="2" t="s">
        <v>139</v>
      </c>
      <c r="E33" s="3" t="s">
        <v>140</v>
      </c>
      <c r="F33" s="47" t="s">
        <v>22</v>
      </c>
      <c r="G33" s="105" t="s">
        <v>141</v>
      </c>
      <c r="H33" s="48">
        <v>0.11412037037037037</v>
      </c>
      <c r="I33" s="49">
        <v>4</v>
      </c>
      <c r="J33" s="48">
        <v>0.11017361111111112</v>
      </c>
      <c r="K33" s="49">
        <v>2</v>
      </c>
      <c r="L33" s="48">
        <v>0.15045138888888887</v>
      </c>
      <c r="M33" s="49">
        <v>23</v>
      </c>
      <c r="N33" s="48">
        <v>1.4143518518518519E-2</v>
      </c>
      <c r="O33" s="49">
        <v>18</v>
      </c>
      <c r="P33" s="50">
        <v>0.3888888888888889</v>
      </c>
      <c r="Q33" s="51">
        <v>6.0648148148148007E-3</v>
      </c>
      <c r="R33" s="52">
        <v>42.964285714285715</v>
      </c>
      <c r="S33" s="106"/>
      <c r="T33" s="53"/>
      <c r="U33" s="96"/>
    </row>
    <row r="34" spans="1:21" s="54" customFormat="1" ht="36.75" customHeight="1" x14ac:dyDescent="0.2">
      <c r="A34" s="55">
        <v>12</v>
      </c>
      <c r="B34" s="104">
        <v>73</v>
      </c>
      <c r="C34" s="1">
        <v>10010085960</v>
      </c>
      <c r="D34" s="2" t="s">
        <v>215</v>
      </c>
      <c r="E34" s="3" t="s">
        <v>216</v>
      </c>
      <c r="F34" s="47" t="s">
        <v>22</v>
      </c>
      <c r="G34" s="105" t="s">
        <v>212</v>
      </c>
      <c r="H34" s="48">
        <v>0.11412037037037037</v>
      </c>
      <c r="I34" s="49">
        <v>27</v>
      </c>
      <c r="J34" s="48">
        <v>0.11055555555555556</v>
      </c>
      <c r="K34" s="49">
        <v>12</v>
      </c>
      <c r="L34" s="48">
        <v>0.14987268518518518</v>
      </c>
      <c r="M34" s="49">
        <v>13</v>
      </c>
      <c r="N34" s="48">
        <v>1.4768518518518519E-2</v>
      </c>
      <c r="O34" s="49">
        <v>41</v>
      </c>
      <c r="P34" s="50">
        <v>0.38931712962962967</v>
      </c>
      <c r="Q34" s="51">
        <v>6.4930555555555713E-3</v>
      </c>
      <c r="R34" s="52">
        <v>42.917025894104704</v>
      </c>
      <c r="S34" s="106"/>
      <c r="T34" s="53"/>
      <c r="U34" s="96"/>
    </row>
    <row r="35" spans="1:21" s="54" customFormat="1" ht="36.75" customHeight="1" x14ac:dyDescent="0.2">
      <c r="A35" s="55">
        <v>13</v>
      </c>
      <c r="B35" s="104">
        <v>56</v>
      </c>
      <c r="C35" s="1">
        <v>10036048517</v>
      </c>
      <c r="D35" s="2" t="s">
        <v>177</v>
      </c>
      <c r="E35" s="3" t="s">
        <v>178</v>
      </c>
      <c r="F35" s="47" t="s">
        <v>22</v>
      </c>
      <c r="G35" s="105" t="s">
        <v>162</v>
      </c>
      <c r="H35" s="48">
        <v>0.11412037037037037</v>
      </c>
      <c r="I35" s="49">
        <v>26</v>
      </c>
      <c r="J35" s="48">
        <v>0.11027777777777777</v>
      </c>
      <c r="K35" s="49">
        <v>5</v>
      </c>
      <c r="L35" s="48">
        <v>0.1502199074074074</v>
      </c>
      <c r="M35" s="49">
        <v>17</v>
      </c>
      <c r="N35" s="48">
        <v>1.4907407407407406E-2</v>
      </c>
      <c r="O35" s="49">
        <v>46</v>
      </c>
      <c r="P35" s="50">
        <v>0.38952546296296292</v>
      </c>
      <c r="Q35" s="51">
        <v>6.7013888888888262E-3</v>
      </c>
      <c r="R35" s="52">
        <v>42.894072203238743</v>
      </c>
      <c r="S35" s="106"/>
      <c r="T35" s="53"/>
      <c r="U35" s="96"/>
    </row>
    <row r="36" spans="1:21" s="54" customFormat="1" ht="36.75" customHeight="1" x14ac:dyDescent="0.2">
      <c r="A36" s="55">
        <v>14</v>
      </c>
      <c r="B36" s="104">
        <v>10</v>
      </c>
      <c r="C36" s="1">
        <v>10005408742</v>
      </c>
      <c r="D36" s="2" t="s">
        <v>79</v>
      </c>
      <c r="E36" s="3" t="s">
        <v>80</v>
      </c>
      <c r="F36" s="47" t="s">
        <v>20</v>
      </c>
      <c r="G36" s="105" t="s">
        <v>62</v>
      </c>
      <c r="H36" s="48">
        <v>0.11756944444444445</v>
      </c>
      <c r="I36" s="49">
        <v>52</v>
      </c>
      <c r="J36" s="48">
        <v>0.11119212962962964</v>
      </c>
      <c r="K36" s="49">
        <v>18</v>
      </c>
      <c r="L36" s="48">
        <v>0.14787037037037037</v>
      </c>
      <c r="M36" s="49">
        <v>4</v>
      </c>
      <c r="N36" s="48">
        <v>1.4155092592592592E-2</v>
      </c>
      <c r="O36" s="49">
        <v>20</v>
      </c>
      <c r="P36" s="50">
        <v>0.39078703703703704</v>
      </c>
      <c r="Q36" s="51">
        <v>7.9629629629629495E-3</v>
      </c>
      <c r="R36" s="52">
        <v>42.755597678000235</v>
      </c>
      <c r="S36" s="106"/>
      <c r="T36" s="53"/>
      <c r="U36" s="96"/>
    </row>
    <row r="37" spans="1:21" s="54" customFormat="1" ht="36.75" customHeight="1" x14ac:dyDescent="0.2">
      <c r="A37" s="55">
        <v>15</v>
      </c>
      <c r="B37" s="104">
        <v>3</v>
      </c>
      <c r="C37" s="1">
        <v>10036013555</v>
      </c>
      <c r="D37" s="2" t="s">
        <v>65</v>
      </c>
      <c r="E37" s="3" t="s">
        <v>66</v>
      </c>
      <c r="F37" s="47" t="s">
        <v>22</v>
      </c>
      <c r="G37" s="105" t="s">
        <v>62</v>
      </c>
      <c r="H37" s="48">
        <v>0.11425925925925927</v>
      </c>
      <c r="I37" s="49">
        <v>33</v>
      </c>
      <c r="J37" s="48">
        <v>0.11092592592592593</v>
      </c>
      <c r="K37" s="49">
        <v>16</v>
      </c>
      <c r="L37" s="48">
        <v>0.15268518518518517</v>
      </c>
      <c r="M37" s="49">
        <v>46</v>
      </c>
      <c r="N37" s="48">
        <v>1.3483796296296298E-2</v>
      </c>
      <c r="O37" s="49">
        <v>9</v>
      </c>
      <c r="P37" s="50">
        <v>0.39135416666666673</v>
      </c>
      <c r="Q37" s="51">
        <v>8.5300925925926308E-3</v>
      </c>
      <c r="R37" s="52">
        <v>42.693638541389404</v>
      </c>
      <c r="S37" s="106"/>
      <c r="T37" s="53"/>
      <c r="U37" s="96"/>
    </row>
    <row r="38" spans="1:21" s="54" customFormat="1" ht="36.75" customHeight="1" x14ac:dyDescent="0.2">
      <c r="A38" s="55">
        <v>16</v>
      </c>
      <c r="B38" s="104">
        <v>8</v>
      </c>
      <c r="C38" s="1">
        <v>10009194772</v>
      </c>
      <c r="D38" s="2" t="s">
        <v>75</v>
      </c>
      <c r="E38" s="3" t="s">
        <v>76</v>
      </c>
      <c r="F38" s="47" t="s">
        <v>20</v>
      </c>
      <c r="G38" s="105" t="s">
        <v>62</v>
      </c>
      <c r="H38" s="48">
        <v>0.11756944444444445</v>
      </c>
      <c r="I38" s="49">
        <v>59</v>
      </c>
      <c r="J38" s="48">
        <v>0.11010416666666668</v>
      </c>
      <c r="K38" s="49">
        <v>1</v>
      </c>
      <c r="L38" s="48">
        <v>0.1502199074074074</v>
      </c>
      <c r="M38" s="49">
        <v>24</v>
      </c>
      <c r="N38" s="48">
        <v>1.3530092592592594E-2</v>
      </c>
      <c r="O38" s="49">
        <v>10</v>
      </c>
      <c r="P38" s="50">
        <v>0.39142361111111107</v>
      </c>
      <c r="Q38" s="51">
        <v>8.599537037036975E-3</v>
      </c>
      <c r="R38" s="52">
        <v>42.686064046837579</v>
      </c>
      <c r="S38" s="106"/>
      <c r="T38" s="53"/>
      <c r="U38" s="96"/>
    </row>
    <row r="39" spans="1:21" s="54" customFormat="1" ht="36.75" customHeight="1" x14ac:dyDescent="0.2">
      <c r="A39" s="55">
        <v>17</v>
      </c>
      <c r="B39" s="104">
        <v>4</v>
      </c>
      <c r="C39" s="1">
        <v>10036091660</v>
      </c>
      <c r="D39" s="2" t="s">
        <v>67</v>
      </c>
      <c r="E39" s="3" t="s">
        <v>68</v>
      </c>
      <c r="F39" s="47" t="s">
        <v>31</v>
      </c>
      <c r="G39" s="105" t="s">
        <v>62</v>
      </c>
      <c r="H39" s="48">
        <v>0.11412037037037037</v>
      </c>
      <c r="I39" s="49">
        <v>9</v>
      </c>
      <c r="J39" s="48">
        <v>0.11081018518518519</v>
      </c>
      <c r="K39" s="49">
        <v>13</v>
      </c>
      <c r="L39" s="48">
        <v>0.15268518518518517</v>
      </c>
      <c r="M39" s="49">
        <v>34</v>
      </c>
      <c r="N39" s="48">
        <v>1.4386574074074072E-2</v>
      </c>
      <c r="O39" s="49">
        <v>29</v>
      </c>
      <c r="P39" s="50">
        <v>0.39200231481481485</v>
      </c>
      <c r="Q39" s="51">
        <v>9.1782407407407507E-3</v>
      </c>
      <c r="R39" s="52">
        <v>42.623047624671528</v>
      </c>
      <c r="S39" s="106"/>
      <c r="T39" s="53"/>
      <c r="U39" s="96"/>
    </row>
    <row r="40" spans="1:21" s="54" customFormat="1" ht="36.75" customHeight="1" x14ac:dyDescent="0.2">
      <c r="A40" s="55">
        <v>18</v>
      </c>
      <c r="B40" s="104">
        <v>2</v>
      </c>
      <c r="C40" s="1">
        <v>10015266568</v>
      </c>
      <c r="D40" s="2" t="s">
        <v>63</v>
      </c>
      <c r="E40" s="3" t="s">
        <v>64</v>
      </c>
      <c r="F40" s="47" t="s">
        <v>22</v>
      </c>
      <c r="G40" s="105" t="s">
        <v>62</v>
      </c>
      <c r="H40" s="48">
        <v>0.11412037037037037</v>
      </c>
      <c r="I40" s="49">
        <v>6</v>
      </c>
      <c r="J40" s="48">
        <v>0.11100694444444444</v>
      </c>
      <c r="K40" s="49">
        <v>17</v>
      </c>
      <c r="L40" s="48">
        <v>0.15268518518518517</v>
      </c>
      <c r="M40" s="49">
        <v>32</v>
      </c>
      <c r="N40" s="48">
        <v>1.4340277777777776E-2</v>
      </c>
      <c r="O40" s="49">
        <v>26</v>
      </c>
      <c r="P40" s="50">
        <v>0.39215277777777779</v>
      </c>
      <c r="Q40" s="51">
        <v>9.3287037037037002E-3</v>
      </c>
      <c r="R40" s="52">
        <v>42.60669381972729</v>
      </c>
      <c r="S40" s="106"/>
      <c r="T40" s="53"/>
      <c r="U40" s="96"/>
    </row>
    <row r="41" spans="1:21" s="54" customFormat="1" ht="36.75" customHeight="1" x14ac:dyDescent="0.2">
      <c r="A41" s="55">
        <v>19</v>
      </c>
      <c r="B41" s="104">
        <v>86</v>
      </c>
      <c r="C41" s="1">
        <v>10036065489</v>
      </c>
      <c r="D41" s="2" t="s">
        <v>244</v>
      </c>
      <c r="E41" s="3" t="s">
        <v>245</v>
      </c>
      <c r="F41" s="47" t="s">
        <v>31</v>
      </c>
      <c r="G41" s="105" t="s">
        <v>243</v>
      </c>
      <c r="H41" s="48">
        <v>0.11412037037037037</v>
      </c>
      <c r="I41" s="49">
        <v>17</v>
      </c>
      <c r="J41" s="48">
        <v>0.11217592592592592</v>
      </c>
      <c r="K41" s="49">
        <v>22</v>
      </c>
      <c r="L41" s="48">
        <v>0.15268518518518517</v>
      </c>
      <c r="M41" s="49">
        <v>59</v>
      </c>
      <c r="N41" s="48">
        <v>1.3356481481481483E-2</v>
      </c>
      <c r="O41" s="49">
        <v>8</v>
      </c>
      <c r="P41" s="50">
        <v>0.39233796296296297</v>
      </c>
      <c r="Q41" s="51">
        <v>9.5138888888888773E-3</v>
      </c>
      <c r="R41" s="52">
        <v>42.58658327924951</v>
      </c>
      <c r="S41" s="106"/>
      <c r="T41" s="53"/>
      <c r="U41" s="96"/>
    </row>
    <row r="42" spans="1:21" s="54" customFormat="1" ht="36.75" customHeight="1" x14ac:dyDescent="0.2">
      <c r="A42" s="55">
        <v>20</v>
      </c>
      <c r="B42" s="104">
        <v>40</v>
      </c>
      <c r="C42" s="1">
        <v>10036060742</v>
      </c>
      <c r="D42" s="2" t="s">
        <v>142</v>
      </c>
      <c r="E42" s="3" t="s">
        <v>143</v>
      </c>
      <c r="F42" s="47" t="s">
        <v>31</v>
      </c>
      <c r="G42" s="105" t="s">
        <v>144</v>
      </c>
      <c r="H42" s="48">
        <v>0.11412037037037037</v>
      </c>
      <c r="I42" s="49">
        <v>20</v>
      </c>
      <c r="J42" s="48">
        <v>0.11368055555555556</v>
      </c>
      <c r="K42" s="49">
        <v>24</v>
      </c>
      <c r="L42" s="48">
        <v>0.14961805555555555</v>
      </c>
      <c r="M42" s="49">
        <v>11</v>
      </c>
      <c r="N42" s="48">
        <v>1.5324074074074073E-2</v>
      </c>
      <c r="O42" s="49">
        <v>60</v>
      </c>
      <c r="P42" s="50">
        <v>0.39274305555555555</v>
      </c>
      <c r="Q42" s="51">
        <v>9.9189814814814592E-3</v>
      </c>
      <c r="R42" s="52">
        <v>42.542657589956683</v>
      </c>
      <c r="S42" s="106"/>
      <c r="T42" s="53"/>
      <c r="U42" s="96"/>
    </row>
    <row r="43" spans="1:21" s="54" customFormat="1" ht="36.75" customHeight="1" x14ac:dyDescent="0.2">
      <c r="A43" s="55">
        <v>21</v>
      </c>
      <c r="B43" s="104">
        <v>65</v>
      </c>
      <c r="C43" s="1">
        <v>10092974177</v>
      </c>
      <c r="D43" s="2" t="s">
        <v>197</v>
      </c>
      <c r="E43" s="3" t="s">
        <v>198</v>
      </c>
      <c r="F43" s="47" t="s">
        <v>22</v>
      </c>
      <c r="G43" s="105" t="s">
        <v>199</v>
      </c>
      <c r="H43" s="48">
        <v>0.11412037037037037</v>
      </c>
      <c r="I43" s="49">
        <v>10</v>
      </c>
      <c r="J43" s="48">
        <v>0.11371527777777778</v>
      </c>
      <c r="K43" s="49">
        <v>26</v>
      </c>
      <c r="L43" s="48">
        <v>0.14998842592592593</v>
      </c>
      <c r="M43" s="49">
        <v>14</v>
      </c>
      <c r="N43" s="48">
        <v>1.4918981481481483E-2</v>
      </c>
      <c r="O43" s="49">
        <v>48</v>
      </c>
      <c r="P43" s="50">
        <v>0.39274305555555555</v>
      </c>
      <c r="Q43" s="51">
        <v>9.9189814814814592E-3</v>
      </c>
      <c r="R43" s="52">
        <v>42.542657589956683</v>
      </c>
      <c r="S43" s="106"/>
      <c r="T43" s="53"/>
      <c r="U43" s="96"/>
    </row>
    <row r="44" spans="1:21" s="54" customFormat="1" ht="36.75" customHeight="1" x14ac:dyDescent="0.2">
      <c r="A44" s="55">
        <v>22</v>
      </c>
      <c r="B44" s="104">
        <v>46</v>
      </c>
      <c r="C44" s="1">
        <v>10057706896</v>
      </c>
      <c r="D44" s="2" t="s">
        <v>156</v>
      </c>
      <c r="E44" s="3" t="s">
        <v>157</v>
      </c>
      <c r="F44" s="47" t="s">
        <v>31</v>
      </c>
      <c r="G44" s="105" t="s">
        <v>147</v>
      </c>
      <c r="H44" s="48">
        <v>0.11756944444444445</v>
      </c>
      <c r="I44" s="49">
        <v>50</v>
      </c>
      <c r="J44" s="48">
        <v>0.11087962962962962</v>
      </c>
      <c r="K44" s="49">
        <v>15</v>
      </c>
      <c r="L44" s="48">
        <v>0.14964120370370371</v>
      </c>
      <c r="M44" s="49">
        <v>12</v>
      </c>
      <c r="N44" s="48">
        <v>1.4722222222222222E-2</v>
      </c>
      <c r="O44" s="49">
        <v>38</v>
      </c>
      <c r="P44" s="50">
        <v>0.39281250000000001</v>
      </c>
      <c r="Q44" s="51">
        <v>9.9884259259259145E-3</v>
      </c>
      <c r="R44" s="52">
        <v>42.535136568549454</v>
      </c>
      <c r="S44" s="106"/>
      <c r="T44" s="53"/>
      <c r="U44" s="96"/>
    </row>
    <row r="45" spans="1:21" s="54" customFormat="1" ht="36.75" customHeight="1" x14ac:dyDescent="0.2">
      <c r="A45" s="55">
        <v>23</v>
      </c>
      <c r="B45" s="104">
        <v>84</v>
      </c>
      <c r="C45" s="1">
        <v>10053914604</v>
      </c>
      <c r="D45" s="2" t="s">
        <v>239</v>
      </c>
      <c r="E45" s="3" t="s">
        <v>240</v>
      </c>
      <c r="F45" s="47" t="s">
        <v>22</v>
      </c>
      <c r="G45" s="105" t="s">
        <v>238</v>
      </c>
      <c r="H45" s="48">
        <v>0.11412037037037037</v>
      </c>
      <c r="I45" s="49">
        <v>18</v>
      </c>
      <c r="J45" s="48">
        <v>0.1112962962962963</v>
      </c>
      <c r="K45" s="49">
        <v>20</v>
      </c>
      <c r="L45" s="48">
        <v>0.15268518518518517</v>
      </c>
      <c r="M45" s="49">
        <v>43</v>
      </c>
      <c r="N45" s="48">
        <v>1.4745370370370372E-2</v>
      </c>
      <c r="O45" s="49">
        <v>40</v>
      </c>
      <c r="P45" s="50">
        <v>0.39284722222222224</v>
      </c>
      <c r="Q45" s="51">
        <v>1.0023148148148142E-2</v>
      </c>
      <c r="R45" s="52">
        <v>42.531377054976133</v>
      </c>
      <c r="S45" s="106"/>
      <c r="T45" s="53"/>
      <c r="U45" s="96"/>
    </row>
    <row r="46" spans="1:21" s="54" customFormat="1" ht="36.75" customHeight="1" x14ac:dyDescent="0.2">
      <c r="A46" s="55">
        <v>24</v>
      </c>
      <c r="B46" s="104">
        <v>48</v>
      </c>
      <c r="C46" s="1">
        <v>10010168412</v>
      </c>
      <c r="D46" s="2" t="s">
        <v>160</v>
      </c>
      <c r="E46" s="3" t="s">
        <v>161</v>
      </c>
      <c r="F46" s="47" t="s">
        <v>22</v>
      </c>
      <c r="G46" s="105" t="s">
        <v>162</v>
      </c>
      <c r="H46" s="48">
        <v>0.11756944444444445</v>
      </c>
      <c r="I46" s="49">
        <v>44</v>
      </c>
      <c r="J46" s="48">
        <v>0.11082175925925924</v>
      </c>
      <c r="K46" s="49">
        <v>14</v>
      </c>
      <c r="L46" s="48">
        <v>0.15209490740740741</v>
      </c>
      <c r="M46" s="49">
        <v>28</v>
      </c>
      <c r="N46" s="48">
        <v>1.4305555555555557E-2</v>
      </c>
      <c r="O46" s="49">
        <v>22</v>
      </c>
      <c r="P46" s="50">
        <v>0.39479166666666665</v>
      </c>
      <c r="Q46" s="51">
        <v>1.1967592592592557E-2</v>
      </c>
      <c r="R46" s="52">
        <v>42.321899736147756</v>
      </c>
      <c r="S46" s="106"/>
      <c r="T46" s="53"/>
      <c r="U46" s="96"/>
    </row>
    <row r="47" spans="1:21" s="54" customFormat="1" ht="36.75" customHeight="1" x14ac:dyDescent="0.2">
      <c r="A47" s="55">
        <v>25</v>
      </c>
      <c r="B47" s="104">
        <v>55</v>
      </c>
      <c r="C47" s="1">
        <v>10036079334</v>
      </c>
      <c r="D47" s="2" t="s">
        <v>175</v>
      </c>
      <c r="E47" s="3" t="s">
        <v>176</v>
      </c>
      <c r="F47" s="47" t="s">
        <v>22</v>
      </c>
      <c r="G47" s="105" t="s">
        <v>162</v>
      </c>
      <c r="H47" s="48">
        <v>0.11482638888888889</v>
      </c>
      <c r="I47" s="49">
        <v>34</v>
      </c>
      <c r="J47" s="48">
        <v>0.11395833333333333</v>
      </c>
      <c r="K47" s="49">
        <v>29</v>
      </c>
      <c r="L47" s="48">
        <v>0.15268518518518517</v>
      </c>
      <c r="M47" s="49">
        <v>47</v>
      </c>
      <c r="N47" s="48">
        <v>1.4374999999999999E-2</v>
      </c>
      <c r="O47" s="49">
        <v>28</v>
      </c>
      <c r="P47" s="50">
        <v>0.39584490740740741</v>
      </c>
      <c r="Q47" s="51">
        <v>1.3020833333333315E-2</v>
      </c>
      <c r="R47" s="52">
        <v>42.209292125961227</v>
      </c>
      <c r="S47" s="106"/>
      <c r="T47" s="53"/>
      <c r="U47" s="96"/>
    </row>
    <row r="48" spans="1:21" s="54" customFormat="1" ht="36.75" customHeight="1" x14ac:dyDescent="0.2">
      <c r="A48" s="55">
        <v>26</v>
      </c>
      <c r="B48" s="104">
        <v>17</v>
      </c>
      <c r="C48" s="1">
        <v>10036074987</v>
      </c>
      <c r="D48" s="2" t="s">
        <v>94</v>
      </c>
      <c r="E48" s="3" t="s">
        <v>95</v>
      </c>
      <c r="F48" s="47" t="s">
        <v>31</v>
      </c>
      <c r="G48" s="105" t="s">
        <v>83</v>
      </c>
      <c r="H48" s="48">
        <v>0.11412037037037037</v>
      </c>
      <c r="I48" s="49">
        <v>24</v>
      </c>
      <c r="J48" s="48">
        <v>0.11412037037037037</v>
      </c>
      <c r="K48" s="49">
        <v>33</v>
      </c>
      <c r="L48" s="48">
        <v>0.15292824074074074</v>
      </c>
      <c r="M48" s="49">
        <v>67</v>
      </c>
      <c r="N48" s="48">
        <v>1.5277777777777777E-2</v>
      </c>
      <c r="O48" s="49">
        <v>58</v>
      </c>
      <c r="P48" s="50">
        <v>0.39644675925925926</v>
      </c>
      <c r="Q48" s="51">
        <v>1.3622685185185168E-2</v>
      </c>
      <c r="R48" s="52">
        <v>42.145213557936529</v>
      </c>
      <c r="S48" s="106"/>
      <c r="T48" s="53"/>
      <c r="U48" s="96"/>
    </row>
    <row r="49" spans="1:21" s="54" customFormat="1" ht="36.75" customHeight="1" x14ac:dyDescent="0.2">
      <c r="A49" s="55">
        <v>27</v>
      </c>
      <c r="B49" s="104">
        <v>66</v>
      </c>
      <c r="C49" s="1">
        <v>10013902104</v>
      </c>
      <c r="D49" s="2" t="s">
        <v>200</v>
      </c>
      <c r="E49" s="3" t="s">
        <v>201</v>
      </c>
      <c r="F49" s="47" t="s">
        <v>22</v>
      </c>
      <c r="G49" s="105" t="s">
        <v>199</v>
      </c>
      <c r="H49" s="48">
        <v>0.11412037037037037</v>
      </c>
      <c r="I49" s="49">
        <v>16</v>
      </c>
      <c r="J49" s="48">
        <v>0.11810185185185185</v>
      </c>
      <c r="K49" s="49">
        <v>50</v>
      </c>
      <c r="L49" s="48">
        <v>0.14998842592592593</v>
      </c>
      <c r="M49" s="49">
        <v>18</v>
      </c>
      <c r="N49" s="48">
        <v>1.4305555555555557E-2</v>
      </c>
      <c r="O49" s="49">
        <v>23</v>
      </c>
      <c r="P49" s="50">
        <v>0.39651620370370372</v>
      </c>
      <c r="Q49" s="51">
        <v>1.3692129629629624E-2</v>
      </c>
      <c r="R49" s="52">
        <v>42.137832394407312</v>
      </c>
      <c r="S49" s="106"/>
      <c r="T49" s="53"/>
      <c r="U49" s="96"/>
    </row>
    <row r="50" spans="1:21" s="54" customFormat="1" ht="36.75" customHeight="1" x14ac:dyDescent="0.2">
      <c r="A50" s="55">
        <v>28</v>
      </c>
      <c r="B50" s="104">
        <v>51</v>
      </c>
      <c r="C50" s="1">
        <v>10034975049</v>
      </c>
      <c r="D50" s="2" t="s">
        <v>167</v>
      </c>
      <c r="E50" s="3" t="s">
        <v>168</v>
      </c>
      <c r="F50" s="47" t="s">
        <v>22</v>
      </c>
      <c r="G50" s="105" t="s">
        <v>162</v>
      </c>
      <c r="H50" s="48">
        <v>0.11756944444444445</v>
      </c>
      <c r="I50" s="49">
        <v>55</v>
      </c>
      <c r="J50" s="48">
        <v>0.1140625</v>
      </c>
      <c r="K50" s="49">
        <v>31</v>
      </c>
      <c r="L50" s="48">
        <v>0.15061342592592594</v>
      </c>
      <c r="M50" s="49">
        <v>26</v>
      </c>
      <c r="N50" s="48">
        <v>1.4317129629629631E-2</v>
      </c>
      <c r="O50" s="49">
        <v>24</v>
      </c>
      <c r="P50" s="50">
        <v>0.39656250000000004</v>
      </c>
      <c r="Q50" s="51">
        <v>1.3738425925925946E-2</v>
      </c>
      <c r="R50" s="52">
        <v>42.132913054898872</v>
      </c>
      <c r="S50" s="106"/>
      <c r="T50" s="53"/>
      <c r="U50" s="96"/>
    </row>
    <row r="51" spans="1:21" s="54" customFormat="1" ht="36.75" customHeight="1" x14ac:dyDescent="0.2">
      <c r="A51" s="55">
        <v>29</v>
      </c>
      <c r="B51" s="104">
        <v>91</v>
      </c>
      <c r="C51" s="1">
        <v>10034920182</v>
      </c>
      <c r="D51" s="2" t="s">
        <v>255</v>
      </c>
      <c r="E51" s="3" t="s">
        <v>256</v>
      </c>
      <c r="F51" s="47" t="s">
        <v>31</v>
      </c>
      <c r="G51" s="105" t="s">
        <v>257</v>
      </c>
      <c r="H51" s="48">
        <v>0.11756944444444445</v>
      </c>
      <c r="I51" s="49">
        <v>47</v>
      </c>
      <c r="J51" s="48">
        <v>0.11395833333333333</v>
      </c>
      <c r="K51" s="49">
        <v>28</v>
      </c>
      <c r="L51" s="48">
        <v>0.14998842592592593</v>
      </c>
      <c r="M51" s="49">
        <v>15</v>
      </c>
      <c r="N51" s="48">
        <v>1.5231481481481483E-2</v>
      </c>
      <c r="O51" s="49">
        <v>54</v>
      </c>
      <c r="P51" s="50">
        <v>0.39674768518518516</v>
      </c>
      <c r="Q51" s="51">
        <v>1.3923611111111067E-2</v>
      </c>
      <c r="R51" s="52">
        <v>42.113247177572276</v>
      </c>
      <c r="S51" s="106"/>
      <c r="T51" s="53"/>
      <c r="U51" s="96"/>
    </row>
    <row r="52" spans="1:21" s="54" customFormat="1" ht="36.75" customHeight="1" x14ac:dyDescent="0.2">
      <c r="A52" s="55">
        <v>30</v>
      </c>
      <c r="B52" s="104">
        <v>71</v>
      </c>
      <c r="C52" s="1">
        <v>10014927270</v>
      </c>
      <c r="D52" s="2" t="s">
        <v>210</v>
      </c>
      <c r="E52" s="3" t="s">
        <v>211</v>
      </c>
      <c r="F52" s="47" t="s">
        <v>22</v>
      </c>
      <c r="G52" s="105" t="s">
        <v>212</v>
      </c>
      <c r="H52" s="48">
        <v>0.11931712962962963</v>
      </c>
      <c r="I52" s="49">
        <v>61</v>
      </c>
      <c r="J52" s="48">
        <v>0.11364583333333333</v>
      </c>
      <c r="K52" s="49">
        <v>23</v>
      </c>
      <c r="L52" s="48">
        <v>0.15003472222222222</v>
      </c>
      <c r="M52" s="49">
        <v>21</v>
      </c>
      <c r="N52" s="48">
        <v>1.3865740740740739E-2</v>
      </c>
      <c r="O52" s="49">
        <v>13</v>
      </c>
      <c r="P52" s="50">
        <v>0.39686342592592594</v>
      </c>
      <c r="Q52" s="51">
        <v>1.4039351851851845E-2</v>
      </c>
      <c r="R52" s="52">
        <v>42.100965324156434</v>
      </c>
      <c r="S52" s="106"/>
      <c r="T52" s="53"/>
      <c r="U52" s="96"/>
    </row>
    <row r="53" spans="1:21" s="54" customFormat="1" ht="36.75" customHeight="1" x14ac:dyDescent="0.2">
      <c r="A53" s="55">
        <v>31</v>
      </c>
      <c r="B53" s="104">
        <v>76</v>
      </c>
      <c r="C53" s="1">
        <v>10036043059</v>
      </c>
      <c r="D53" s="2" t="s">
        <v>222</v>
      </c>
      <c r="E53" s="3" t="s">
        <v>223</v>
      </c>
      <c r="F53" s="47" t="s">
        <v>31</v>
      </c>
      <c r="G53" s="105" t="s">
        <v>221</v>
      </c>
      <c r="H53" s="48">
        <v>0.11524305555555554</v>
      </c>
      <c r="I53" s="49">
        <v>37</v>
      </c>
      <c r="J53" s="48">
        <v>0.11436342592592592</v>
      </c>
      <c r="K53" s="49">
        <v>35</v>
      </c>
      <c r="L53" s="48">
        <v>0.15268518518518517</v>
      </c>
      <c r="M53" s="49">
        <v>41</v>
      </c>
      <c r="N53" s="48">
        <v>1.4884259259259259E-2</v>
      </c>
      <c r="O53" s="49">
        <v>45</v>
      </c>
      <c r="P53" s="50">
        <v>0.39717592592592588</v>
      </c>
      <c r="Q53" s="51">
        <v>1.4351851851851782E-2</v>
      </c>
      <c r="R53" s="52">
        <v>42.067840074600767</v>
      </c>
      <c r="S53" s="106"/>
      <c r="T53" s="53"/>
      <c r="U53" s="96"/>
    </row>
    <row r="54" spans="1:21" s="54" customFormat="1" ht="36.75" customHeight="1" x14ac:dyDescent="0.2">
      <c r="A54" s="55">
        <v>32</v>
      </c>
      <c r="B54" s="104">
        <v>12</v>
      </c>
      <c r="C54" s="1">
        <v>10015063070</v>
      </c>
      <c r="D54" s="2" t="s">
        <v>84</v>
      </c>
      <c r="E54" s="3" t="s">
        <v>85</v>
      </c>
      <c r="F54" s="47" t="s">
        <v>22</v>
      </c>
      <c r="G54" s="105" t="s">
        <v>83</v>
      </c>
      <c r="H54" s="48">
        <v>0.11484953703703704</v>
      </c>
      <c r="I54" s="49">
        <v>35</v>
      </c>
      <c r="J54" s="48">
        <v>0.11428240740740742</v>
      </c>
      <c r="K54" s="49">
        <v>34</v>
      </c>
      <c r="L54" s="48">
        <v>0.15268518518518517</v>
      </c>
      <c r="M54" s="49">
        <v>33</v>
      </c>
      <c r="N54" s="48">
        <v>1.5671296296296298E-2</v>
      </c>
      <c r="O54" s="49">
        <v>64</v>
      </c>
      <c r="P54" s="50">
        <v>0.39748842592592598</v>
      </c>
      <c r="Q54" s="51">
        <v>1.4664351851851887E-2</v>
      </c>
      <c r="R54" s="52">
        <v>42.034766910287395</v>
      </c>
      <c r="S54" s="106"/>
      <c r="T54" s="53"/>
      <c r="U54" s="96"/>
    </row>
    <row r="55" spans="1:21" s="54" customFormat="1" ht="36.75" customHeight="1" x14ac:dyDescent="0.2">
      <c r="A55" s="55">
        <v>33</v>
      </c>
      <c r="B55" s="104">
        <v>88</v>
      </c>
      <c r="C55" s="1">
        <v>10036049527</v>
      </c>
      <c r="D55" s="2" t="s">
        <v>248</v>
      </c>
      <c r="E55" s="3" t="s">
        <v>249</v>
      </c>
      <c r="F55" s="47" t="s">
        <v>31</v>
      </c>
      <c r="G55" s="105" t="s">
        <v>250</v>
      </c>
      <c r="H55" s="48">
        <v>0.11412037037037037</v>
      </c>
      <c r="I55" s="49">
        <v>12</v>
      </c>
      <c r="J55" s="48">
        <v>0.1175925925925926</v>
      </c>
      <c r="K55" s="49">
        <v>38</v>
      </c>
      <c r="L55" s="48">
        <v>0.15061342592592594</v>
      </c>
      <c r="M55" s="49">
        <v>27</v>
      </c>
      <c r="N55" s="48">
        <v>1.5231481481481483E-2</v>
      </c>
      <c r="O55" s="49">
        <v>55</v>
      </c>
      <c r="P55" s="50">
        <v>0.39755787037037038</v>
      </c>
      <c r="Q55" s="51">
        <v>1.4733796296296287E-2</v>
      </c>
      <c r="R55" s="52">
        <v>42.027424379166789</v>
      </c>
      <c r="S55" s="106"/>
      <c r="T55" s="53"/>
      <c r="U55" s="96"/>
    </row>
    <row r="56" spans="1:21" s="54" customFormat="1" ht="36.75" customHeight="1" x14ac:dyDescent="0.2">
      <c r="A56" s="55">
        <v>34</v>
      </c>
      <c r="B56" s="104">
        <v>44</v>
      </c>
      <c r="C56" s="1">
        <v>10034911900</v>
      </c>
      <c r="D56" s="2" t="s">
        <v>152</v>
      </c>
      <c r="E56" s="3" t="s">
        <v>153</v>
      </c>
      <c r="F56" s="47" t="s">
        <v>31</v>
      </c>
      <c r="G56" s="105" t="s">
        <v>147</v>
      </c>
      <c r="H56" s="48">
        <v>0.11412037037037037</v>
      </c>
      <c r="I56" s="49">
        <v>19</v>
      </c>
      <c r="J56" s="48">
        <v>0.1175925925925926</v>
      </c>
      <c r="K56" s="49">
        <v>37</v>
      </c>
      <c r="L56" s="48">
        <v>0.15061342592592594</v>
      </c>
      <c r="M56" s="49">
        <v>25</v>
      </c>
      <c r="N56" s="48">
        <v>1.5231481481481483E-2</v>
      </c>
      <c r="O56" s="49">
        <v>56</v>
      </c>
      <c r="P56" s="50">
        <v>0.39755787037037038</v>
      </c>
      <c r="Q56" s="51">
        <v>1.4733796296296287E-2</v>
      </c>
      <c r="R56" s="52">
        <v>42.027424379166789</v>
      </c>
      <c r="S56" s="106"/>
      <c r="T56" s="53"/>
      <c r="U56" s="96"/>
    </row>
    <row r="57" spans="1:21" s="54" customFormat="1" ht="36.75" customHeight="1" x14ac:dyDescent="0.2">
      <c r="A57" s="55">
        <v>35</v>
      </c>
      <c r="B57" s="104">
        <v>50</v>
      </c>
      <c r="C57" s="1">
        <v>10036035177</v>
      </c>
      <c r="D57" s="2" t="s">
        <v>165</v>
      </c>
      <c r="E57" s="3" t="s">
        <v>166</v>
      </c>
      <c r="F57" s="47" t="s">
        <v>22</v>
      </c>
      <c r="G57" s="105" t="s">
        <v>162</v>
      </c>
      <c r="H57" s="48">
        <v>0.11756944444444445</v>
      </c>
      <c r="I57" s="49">
        <v>41</v>
      </c>
      <c r="J57" s="48">
        <v>0.11378472222222223</v>
      </c>
      <c r="K57" s="49">
        <v>27</v>
      </c>
      <c r="L57" s="48">
        <v>0.15268518518518517</v>
      </c>
      <c r="M57" s="49">
        <v>39</v>
      </c>
      <c r="N57" s="48">
        <v>1.383101851851852E-2</v>
      </c>
      <c r="O57" s="49">
        <v>12</v>
      </c>
      <c r="P57" s="50">
        <v>0.39787037037037043</v>
      </c>
      <c r="Q57" s="51">
        <v>1.5046296296296335E-2</v>
      </c>
      <c r="R57" s="52">
        <v>41.994414707935768</v>
      </c>
      <c r="S57" s="106"/>
      <c r="T57" s="53"/>
      <c r="U57" s="96"/>
    </row>
    <row r="58" spans="1:21" s="54" customFormat="1" ht="36.75" customHeight="1" x14ac:dyDescent="0.2">
      <c r="A58" s="55">
        <v>36</v>
      </c>
      <c r="B58" s="104">
        <v>72</v>
      </c>
      <c r="C58" s="1">
        <v>10036041443</v>
      </c>
      <c r="D58" s="2" t="s">
        <v>213</v>
      </c>
      <c r="E58" s="3" t="s">
        <v>214</v>
      </c>
      <c r="F58" s="47" t="s">
        <v>22</v>
      </c>
      <c r="G58" s="105" t="s">
        <v>212</v>
      </c>
      <c r="H58" s="48">
        <v>0.11412037037037037</v>
      </c>
      <c r="I58" s="49">
        <v>22</v>
      </c>
      <c r="J58" s="48">
        <v>0.11782407407407407</v>
      </c>
      <c r="K58" s="49">
        <v>42</v>
      </c>
      <c r="L58" s="48">
        <v>0.15268518518518517</v>
      </c>
      <c r="M58" s="49">
        <v>40</v>
      </c>
      <c r="N58" s="48">
        <v>1.3958333333333335E-2</v>
      </c>
      <c r="O58" s="49">
        <v>15</v>
      </c>
      <c r="P58" s="50">
        <v>0.398587962962963</v>
      </c>
      <c r="Q58" s="51">
        <v>1.5763888888888911E-2</v>
      </c>
      <c r="R58" s="52">
        <v>41.918810616179805</v>
      </c>
      <c r="S58" s="106"/>
      <c r="T58" s="53"/>
      <c r="U58" s="96"/>
    </row>
    <row r="59" spans="1:21" s="54" customFormat="1" ht="36.75" customHeight="1" x14ac:dyDescent="0.2">
      <c r="A59" s="55">
        <v>37</v>
      </c>
      <c r="B59" s="104">
        <v>18</v>
      </c>
      <c r="C59" s="1">
        <v>10036087115</v>
      </c>
      <c r="D59" s="2" t="s">
        <v>96</v>
      </c>
      <c r="E59" s="3" t="s">
        <v>97</v>
      </c>
      <c r="F59" s="47" t="s">
        <v>22</v>
      </c>
      <c r="G59" s="105" t="s">
        <v>83</v>
      </c>
      <c r="H59" s="48">
        <v>0.11523148148148148</v>
      </c>
      <c r="I59" s="49">
        <v>36</v>
      </c>
      <c r="J59" s="48">
        <v>0.11774305555555555</v>
      </c>
      <c r="K59" s="49">
        <v>41</v>
      </c>
      <c r="L59" s="48">
        <v>0.15268518518518517</v>
      </c>
      <c r="M59" s="49">
        <v>48</v>
      </c>
      <c r="N59" s="48">
        <v>1.4120370370370368E-2</v>
      </c>
      <c r="O59" s="49">
        <v>17</v>
      </c>
      <c r="P59" s="50">
        <v>0.39978009259259262</v>
      </c>
      <c r="Q59" s="51">
        <v>1.6956018518518523E-2</v>
      </c>
      <c r="R59" s="52">
        <v>41.793810254480185</v>
      </c>
      <c r="S59" s="106"/>
      <c r="T59" s="53"/>
      <c r="U59" s="96"/>
    </row>
    <row r="60" spans="1:21" s="54" customFormat="1" ht="36.75" customHeight="1" x14ac:dyDescent="0.2">
      <c r="A60" s="55">
        <v>38</v>
      </c>
      <c r="B60" s="104">
        <v>49</v>
      </c>
      <c r="C60" s="1">
        <v>10034942919</v>
      </c>
      <c r="D60" s="2" t="s">
        <v>163</v>
      </c>
      <c r="E60" s="3" t="s">
        <v>164</v>
      </c>
      <c r="F60" s="47" t="s">
        <v>22</v>
      </c>
      <c r="G60" s="105" t="s">
        <v>162</v>
      </c>
      <c r="H60" s="48">
        <v>0.11412037037037037</v>
      </c>
      <c r="I60" s="49">
        <v>25</v>
      </c>
      <c r="J60" s="48">
        <v>0.1179513888888889</v>
      </c>
      <c r="K60" s="49">
        <v>46</v>
      </c>
      <c r="L60" s="48">
        <v>0.15281249999999999</v>
      </c>
      <c r="M60" s="49">
        <v>63</v>
      </c>
      <c r="N60" s="48">
        <v>1.5266203703703705E-2</v>
      </c>
      <c r="O60" s="49">
        <v>57</v>
      </c>
      <c r="P60" s="50">
        <v>0.40015046296296297</v>
      </c>
      <c r="Q60" s="51">
        <v>1.7326388888888877E-2</v>
      </c>
      <c r="R60" s="52">
        <v>41.755126833077838</v>
      </c>
      <c r="S60" s="106"/>
      <c r="T60" s="53"/>
      <c r="U60" s="96"/>
    </row>
    <row r="61" spans="1:21" s="54" customFormat="1" ht="36.75" customHeight="1" x14ac:dyDescent="0.2">
      <c r="A61" s="55">
        <v>39</v>
      </c>
      <c r="B61" s="104">
        <v>99</v>
      </c>
      <c r="C61" s="1">
        <v>10014375885</v>
      </c>
      <c r="D61" s="2" t="s">
        <v>273</v>
      </c>
      <c r="E61" s="3" t="s">
        <v>274</v>
      </c>
      <c r="F61" s="47" t="s">
        <v>22</v>
      </c>
      <c r="G61" s="105" t="s">
        <v>275</v>
      </c>
      <c r="H61" s="48">
        <v>0.11412037037037037</v>
      </c>
      <c r="I61" s="49">
        <v>28</v>
      </c>
      <c r="J61" s="48">
        <v>0.11810185185185185</v>
      </c>
      <c r="K61" s="49">
        <v>49</v>
      </c>
      <c r="L61" s="48">
        <v>0.15268518518518517</v>
      </c>
      <c r="M61" s="49">
        <v>45</v>
      </c>
      <c r="N61" s="48">
        <v>1.5277777777777777E-2</v>
      </c>
      <c r="O61" s="49">
        <v>59</v>
      </c>
      <c r="P61" s="50">
        <v>0.40018518518518514</v>
      </c>
      <c r="Q61" s="51">
        <v>1.7361111111111049E-2</v>
      </c>
      <c r="R61" s="52">
        <v>41.751503933364184</v>
      </c>
      <c r="S61" s="106"/>
      <c r="T61" s="53"/>
      <c r="U61" s="96"/>
    </row>
    <row r="62" spans="1:21" s="54" customFormat="1" ht="36.75" customHeight="1" x14ac:dyDescent="0.2">
      <c r="A62" s="55">
        <v>40</v>
      </c>
      <c r="B62" s="104">
        <v>57</v>
      </c>
      <c r="C62" s="1">
        <v>10113209589</v>
      </c>
      <c r="D62" s="2" t="s">
        <v>179</v>
      </c>
      <c r="E62" s="3" t="s">
        <v>180</v>
      </c>
      <c r="F62" s="47" t="s">
        <v>31</v>
      </c>
      <c r="G62" s="105" t="s">
        <v>181</v>
      </c>
      <c r="H62" s="48">
        <v>0.11525462962962962</v>
      </c>
      <c r="I62" s="49">
        <v>38</v>
      </c>
      <c r="J62" s="48">
        <v>0.11831018518518517</v>
      </c>
      <c r="K62" s="49">
        <v>53</v>
      </c>
      <c r="L62" s="48">
        <v>0.15219907407407407</v>
      </c>
      <c r="M62" s="49">
        <v>31</v>
      </c>
      <c r="N62" s="48">
        <v>1.4479166666666668E-2</v>
      </c>
      <c r="O62" s="49">
        <v>32</v>
      </c>
      <c r="P62" s="50">
        <v>0.4002430555555555</v>
      </c>
      <c r="Q62" s="51">
        <v>1.741898148148141E-2</v>
      </c>
      <c r="R62" s="52">
        <v>41.745467164049622</v>
      </c>
      <c r="S62" s="106"/>
      <c r="T62" s="53"/>
      <c r="U62" s="96"/>
    </row>
    <row r="63" spans="1:21" s="54" customFormat="1" ht="36.75" customHeight="1" x14ac:dyDescent="0.2">
      <c r="A63" s="55">
        <v>41</v>
      </c>
      <c r="B63" s="104">
        <v>52</v>
      </c>
      <c r="C63" s="1">
        <v>10036078122</v>
      </c>
      <c r="D63" s="2" t="s">
        <v>169</v>
      </c>
      <c r="E63" s="3" t="s">
        <v>170</v>
      </c>
      <c r="F63" s="47" t="s">
        <v>31</v>
      </c>
      <c r="G63" s="105" t="s">
        <v>162</v>
      </c>
      <c r="H63" s="48">
        <v>0.11412037037037037</v>
      </c>
      <c r="I63" s="49">
        <v>5</v>
      </c>
      <c r="J63" s="48">
        <v>0.11864583333333334</v>
      </c>
      <c r="K63" s="49">
        <v>58</v>
      </c>
      <c r="L63" s="48">
        <v>0.15268518518518517</v>
      </c>
      <c r="M63" s="49">
        <v>64</v>
      </c>
      <c r="N63" s="48">
        <v>1.5057870370370369E-2</v>
      </c>
      <c r="O63" s="49">
        <v>51</v>
      </c>
      <c r="P63" s="50">
        <v>0.40050925925925923</v>
      </c>
      <c r="Q63" s="51">
        <v>1.7685185185185137E-2</v>
      </c>
      <c r="R63" s="52">
        <v>41.71772049474049</v>
      </c>
      <c r="S63" s="106"/>
      <c r="T63" s="53"/>
      <c r="U63" s="96"/>
    </row>
    <row r="64" spans="1:21" s="54" customFormat="1" ht="36.75" customHeight="1" x14ac:dyDescent="0.2">
      <c r="A64" s="55">
        <v>42</v>
      </c>
      <c r="B64" s="104">
        <v>54</v>
      </c>
      <c r="C64" s="1">
        <v>10049916382</v>
      </c>
      <c r="D64" s="2" t="s">
        <v>173</v>
      </c>
      <c r="E64" s="3" t="s">
        <v>174</v>
      </c>
      <c r="F64" s="47" t="s">
        <v>22</v>
      </c>
      <c r="G64" s="105" t="s">
        <v>162</v>
      </c>
      <c r="H64" s="48">
        <v>0.12028935185185186</v>
      </c>
      <c r="I64" s="49">
        <v>66</v>
      </c>
      <c r="J64" s="48">
        <v>0.11371527777777778</v>
      </c>
      <c r="K64" s="49">
        <v>25</v>
      </c>
      <c r="L64" s="48">
        <v>0.15268518518518517</v>
      </c>
      <c r="M64" s="49">
        <v>42</v>
      </c>
      <c r="N64" s="48">
        <v>1.3946759259259258E-2</v>
      </c>
      <c r="O64" s="49">
        <v>14</v>
      </c>
      <c r="P64" s="50">
        <v>0.40063657407407405</v>
      </c>
      <c r="Q64" s="51">
        <v>1.7812499999999953E-2</v>
      </c>
      <c r="R64" s="52">
        <v>41.704463382926477</v>
      </c>
      <c r="S64" s="106"/>
      <c r="T64" s="53"/>
      <c r="U64" s="96"/>
    </row>
    <row r="65" spans="1:22" s="54" customFormat="1" ht="36.75" customHeight="1" x14ac:dyDescent="0.2">
      <c r="A65" s="55">
        <v>43</v>
      </c>
      <c r="B65" s="104">
        <v>20</v>
      </c>
      <c r="C65" s="1">
        <v>10056231183</v>
      </c>
      <c r="D65" s="2" t="s">
        <v>100</v>
      </c>
      <c r="E65" s="3" t="s">
        <v>101</v>
      </c>
      <c r="F65" s="47" t="s">
        <v>31</v>
      </c>
      <c r="G65" s="105" t="s">
        <v>83</v>
      </c>
      <c r="H65" s="48">
        <v>0.11525462962962962</v>
      </c>
      <c r="I65" s="49">
        <v>39</v>
      </c>
      <c r="J65" s="48">
        <v>0.11837962962962963</v>
      </c>
      <c r="K65" s="49">
        <v>54</v>
      </c>
      <c r="L65" s="48">
        <v>0.15291666666666667</v>
      </c>
      <c r="M65" s="49">
        <v>68</v>
      </c>
      <c r="N65" s="48">
        <v>1.4328703703703703E-2</v>
      </c>
      <c r="O65" s="49">
        <v>25</v>
      </c>
      <c r="P65" s="50">
        <v>0.40087962962962959</v>
      </c>
      <c r="Q65" s="51">
        <v>1.8055555555555491E-2</v>
      </c>
      <c r="R65" s="52">
        <v>41.679177734149441</v>
      </c>
      <c r="S65" s="106"/>
      <c r="T65" s="53"/>
      <c r="U65" s="96"/>
    </row>
    <row r="66" spans="1:22" s="54" customFormat="1" ht="36.75" customHeight="1" x14ac:dyDescent="0.2">
      <c r="A66" s="55">
        <v>44</v>
      </c>
      <c r="B66" s="104">
        <v>11</v>
      </c>
      <c r="C66" s="1">
        <v>10034920687</v>
      </c>
      <c r="D66" s="2" t="s">
        <v>81</v>
      </c>
      <c r="E66" s="3" t="s">
        <v>82</v>
      </c>
      <c r="F66" s="47" t="s">
        <v>22</v>
      </c>
      <c r="G66" s="105" t="s">
        <v>83</v>
      </c>
      <c r="H66" s="48">
        <v>0.11756944444444445</v>
      </c>
      <c r="I66" s="49">
        <v>58</v>
      </c>
      <c r="J66" s="48">
        <v>0.11846064814814815</v>
      </c>
      <c r="K66" s="49">
        <v>55</v>
      </c>
      <c r="L66" s="48">
        <v>0.15209490740740741</v>
      </c>
      <c r="M66" s="49">
        <v>30</v>
      </c>
      <c r="N66" s="48">
        <v>1.4039351851851851E-2</v>
      </c>
      <c r="O66" s="49">
        <v>16</v>
      </c>
      <c r="P66" s="50">
        <v>0.4021643518518519</v>
      </c>
      <c r="Q66" s="51">
        <v>1.9340277777777803E-2</v>
      </c>
      <c r="R66" s="52">
        <v>41.546032751028868</v>
      </c>
      <c r="S66" s="106"/>
      <c r="T66" s="53"/>
      <c r="U66" s="96"/>
    </row>
    <row r="67" spans="1:22" s="54" customFormat="1" ht="36.75" customHeight="1" x14ac:dyDescent="0.2">
      <c r="A67" s="55">
        <v>45</v>
      </c>
      <c r="B67" s="104">
        <v>31</v>
      </c>
      <c r="C67" s="1">
        <v>10014388417</v>
      </c>
      <c r="D67" s="2" t="s">
        <v>121</v>
      </c>
      <c r="E67" s="3" t="s">
        <v>122</v>
      </c>
      <c r="F67" s="47" t="s">
        <v>22</v>
      </c>
      <c r="G67" s="105" t="s">
        <v>108</v>
      </c>
      <c r="H67" s="48">
        <v>0.11756944444444445</v>
      </c>
      <c r="I67" s="49">
        <v>46</v>
      </c>
      <c r="J67" s="48">
        <v>0.11782407407407407</v>
      </c>
      <c r="K67" s="49">
        <v>43</v>
      </c>
      <c r="L67" s="48">
        <v>0.15268518518518517</v>
      </c>
      <c r="M67" s="49">
        <v>58</v>
      </c>
      <c r="N67" s="48">
        <v>1.4432870370370372E-2</v>
      </c>
      <c r="O67" s="49">
        <v>30</v>
      </c>
      <c r="P67" s="50">
        <v>0.40251157407407406</v>
      </c>
      <c r="Q67" s="51">
        <v>1.9687499999999969E-2</v>
      </c>
      <c r="R67" s="52">
        <v>41.510193518704888</v>
      </c>
      <c r="S67" s="106"/>
      <c r="T67" s="53"/>
      <c r="U67" s="96"/>
    </row>
    <row r="68" spans="1:22" s="54" customFormat="1" ht="36.75" customHeight="1" x14ac:dyDescent="0.2">
      <c r="A68" s="55">
        <v>46</v>
      </c>
      <c r="B68" s="104">
        <v>53</v>
      </c>
      <c r="C68" s="1">
        <v>10034988082</v>
      </c>
      <c r="D68" s="2" t="s">
        <v>171</v>
      </c>
      <c r="E68" s="3" t="s">
        <v>172</v>
      </c>
      <c r="F68" s="47" t="s">
        <v>22</v>
      </c>
      <c r="G68" s="105" t="s">
        <v>162</v>
      </c>
      <c r="H68" s="48">
        <v>0.12028935185185186</v>
      </c>
      <c r="I68" s="49">
        <v>67</v>
      </c>
      <c r="J68" s="48">
        <v>0.11782407407407407</v>
      </c>
      <c r="K68" s="49">
        <v>45</v>
      </c>
      <c r="L68" s="48">
        <v>0.1502199074074074</v>
      </c>
      <c r="M68" s="49">
        <v>16</v>
      </c>
      <c r="N68" s="48">
        <v>1.4768518518518519E-2</v>
      </c>
      <c r="O68" s="49">
        <v>42</v>
      </c>
      <c r="P68" s="50">
        <v>0.40310185185185182</v>
      </c>
      <c r="Q68" s="51">
        <v>2.0277777777777728E-2</v>
      </c>
      <c r="R68" s="52">
        <v>41.449408521878951</v>
      </c>
      <c r="S68" s="106"/>
      <c r="T68" s="53"/>
      <c r="U68" s="96"/>
    </row>
    <row r="69" spans="1:22" s="54" customFormat="1" ht="36.75" customHeight="1" x14ac:dyDescent="0.2">
      <c r="A69" s="55">
        <v>47</v>
      </c>
      <c r="B69" s="104">
        <v>96</v>
      </c>
      <c r="C69" s="1">
        <v>10036065590</v>
      </c>
      <c r="D69" s="2" t="s">
        <v>266</v>
      </c>
      <c r="E69" s="3" t="s">
        <v>267</v>
      </c>
      <c r="F69" s="47" t="s">
        <v>31</v>
      </c>
      <c r="G69" s="105" t="s">
        <v>257</v>
      </c>
      <c r="H69" s="48">
        <v>0.11756944444444445</v>
      </c>
      <c r="I69" s="49">
        <v>43</v>
      </c>
      <c r="J69" s="48">
        <v>0.1181712962962963</v>
      </c>
      <c r="K69" s="49">
        <v>51</v>
      </c>
      <c r="L69" s="48">
        <v>0.15268518518518517</v>
      </c>
      <c r="M69" s="49">
        <v>36</v>
      </c>
      <c r="N69" s="48">
        <v>1.4953703703703705E-2</v>
      </c>
      <c r="O69" s="49">
        <v>49</v>
      </c>
      <c r="P69" s="50">
        <v>0.40337962962962964</v>
      </c>
      <c r="Q69" s="51">
        <v>2.0555555555555549E-2</v>
      </c>
      <c r="R69" s="52">
        <v>41.420865373579709</v>
      </c>
      <c r="S69" s="106"/>
      <c r="T69" s="53"/>
      <c r="U69" s="96"/>
    </row>
    <row r="70" spans="1:22" s="54" customFormat="1" ht="36.75" customHeight="1" x14ac:dyDescent="0.2">
      <c r="A70" s="55">
        <v>48</v>
      </c>
      <c r="B70" s="104">
        <v>94</v>
      </c>
      <c r="C70" s="1">
        <v>10054015947</v>
      </c>
      <c r="D70" s="2" t="s">
        <v>262</v>
      </c>
      <c r="E70" s="3" t="s">
        <v>263</v>
      </c>
      <c r="F70" s="47" t="s">
        <v>31</v>
      </c>
      <c r="G70" s="105" t="s">
        <v>257</v>
      </c>
      <c r="H70" s="48">
        <v>0.11756944444444445</v>
      </c>
      <c r="I70" s="49">
        <v>40</v>
      </c>
      <c r="J70" s="48">
        <v>0.11782407407407407</v>
      </c>
      <c r="K70" s="49">
        <v>44</v>
      </c>
      <c r="L70" s="48">
        <v>0.15268518518518517</v>
      </c>
      <c r="M70" s="49">
        <v>38</v>
      </c>
      <c r="N70" s="48">
        <v>1.5613425925925926E-2</v>
      </c>
      <c r="O70" s="49">
        <v>63</v>
      </c>
      <c r="P70" s="50">
        <v>0.40369212962962958</v>
      </c>
      <c r="Q70" s="51">
        <v>2.0868055555555487E-2</v>
      </c>
      <c r="R70" s="52">
        <v>41.388801284440497</v>
      </c>
      <c r="S70" s="106"/>
      <c r="T70" s="53"/>
      <c r="U70" s="96"/>
    </row>
    <row r="71" spans="1:22" s="54" customFormat="1" ht="36.75" customHeight="1" x14ac:dyDescent="0.2">
      <c r="A71" s="55">
        <v>49</v>
      </c>
      <c r="B71" s="104">
        <v>33</v>
      </c>
      <c r="C71" s="1">
        <v>10034993035</v>
      </c>
      <c r="D71" s="2" t="s">
        <v>125</v>
      </c>
      <c r="E71" s="3" t="s">
        <v>126</v>
      </c>
      <c r="F71" s="47" t="s">
        <v>22</v>
      </c>
      <c r="G71" s="105" t="s">
        <v>108</v>
      </c>
      <c r="H71" s="48">
        <v>0.11412037037037037</v>
      </c>
      <c r="I71" s="49">
        <v>29</v>
      </c>
      <c r="J71" s="48">
        <v>0.12328703703703703</v>
      </c>
      <c r="K71" s="49">
        <v>72</v>
      </c>
      <c r="L71" s="48">
        <v>0.15268518518518517</v>
      </c>
      <c r="M71" s="49">
        <v>60</v>
      </c>
      <c r="N71" s="48">
        <v>1.4247685185185184E-2</v>
      </c>
      <c r="O71" s="49">
        <v>21</v>
      </c>
      <c r="P71" s="50">
        <v>0.40434027777777776</v>
      </c>
      <c r="Q71" s="51">
        <v>2.1516203703703662E-2</v>
      </c>
      <c r="R71" s="52">
        <v>41.32245598969515</v>
      </c>
      <c r="S71" s="106"/>
      <c r="T71" s="53"/>
      <c r="U71" s="96"/>
    </row>
    <row r="72" spans="1:22" s="54" customFormat="1" ht="36.75" customHeight="1" x14ac:dyDescent="0.2">
      <c r="A72" s="55">
        <v>50</v>
      </c>
      <c r="B72" s="104">
        <v>24</v>
      </c>
      <c r="C72" s="1">
        <v>10036012949</v>
      </c>
      <c r="D72" s="2" t="s">
        <v>106</v>
      </c>
      <c r="E72" s="3" t="s">
        <v>107</v>
      </c>
      <c r="F72" s="47" t="s">
        <v>22</v>
      </c>
      <c r="G72" s="105" t="s">
        <v>108</v>
      </c>
      <c r="H72" s="48">
        <v>0.11900462962962964</v>
      </c>
      <c r="I72" s="49">
        <v>60</v>
      </c>
      <c r="J72" s="48">
        <v>0.11846064814814815</v>
      </c>
      <c r="K72" s="49">
        <v>56</v>
      </c>
      <c r="L72" s="48">
        <v>0.15268518518518517</v>
      </c>
      <c r="M72" s="49">
        <v>37</v>
      </c>
      <c r="N72" s="48">
        <v>1.5347222222222222E-2</v>
      </c>
      <c r="O72" s="49">
        <v>61</v>
      </c>
      <c r="P72" s="50">
        <v>0.4054976851851852</v>
      </c>
      <c r="Q72" s="51">
        <v>2.2673611111111103E-2</v>
      </c>
      <c r="R72" s="52">
        <v>41.204509775938348</v>
      </c>
      <c r="S72" s="106"/>
      <c r="T72" s="53"/>
      <c r="U72" s="96"/>
    </row>
    <row r="73" spans="1:22" s="54" customFormat="1" ht="36.75" customHeight="1" x14ac:dyDescent="0.2">
      <c r="A73" s="55">
        <v>51</v>
      </c>
      <c r="B73" s="104">
        <v>6</v>
      </c>
      <c r="C73" s="1">
        <v>10056623530</v>
      </c>
      <c r="D73" s="2" t="s">
        <v>71</v>
      </c>
      <c r="E73" s="3" t="s">
        <v>72</v>
      </c>
      <c r="F73" s="47" t="s">
        <v>31</v>
      </c>
      <c r="G73" s="105" t="s">
        <v>62</v>
      </c>
      <c r="H73" s="48">
        <v>0.1205787037037037</v>
      </c>
      <c r="I73" s="49">
        <v>72</v>
      </c>
      <c r="J73" s="48">
        <v>0.11864583333333334</v>
      </c>
      <c r="K73" s="49">
        <v>57</v>
      </c>
      <c r="L73" s="48">
        <v>0.15209490740740741</v>
      </c>
      <c r="M73" s="49">
        <v>29</v>
      </c>
      <c r="N73" s="48">
        <v>1.4733796296296295E-2</v>
      </c>
      <c r="O73" s="49">
        <v>39</v>
      </c>
      <c r="P73" s="50">
        <v>0.40605324074074073</v>
      </c>
      <c r="Q73" s="51">
        <v>2.3229166666666634E-2</v>
      </c>
      <c r="R73" s="52">
        <v>41.148134424080041</v>
      </c>
      <c r="S73" s="106"/>
      <c r="T73" s="53"/>
      <c r="U73" s="96"/>
      <c r="V73" s="4"/>
    </row>
    <row r="74" spans="1:22" s="54" customFormat="1" ht="36.75" customHeight="1" x14ac:dyDescent="0.2">
      <c r="A74" s="55">
        <v>52</v>
      </c>
      <c r="B74" s="104">
        <v>37</v>
      </c>
      <c r="C74" s="1">
        <v>10036034268</v>
      </c>
      <c r="D74" s="2" t="s">
        <v>134</v>
      </c>
      <c r="E74" s="3" t="s">
        <v>135</v>
      </c>
      <c r="F74" s="47" t="s">
        <v>22</v>
      </c>
      <c r="G74" s="105" t="s">
        <v>136</v>
      </c>
      <c r="H74" s="48">
        <v>0.12091435185185184</v>
      </c>
      <c r="I74" s="49">
        <v>73</v>
      </c>
      <c r="J74" s="48">
        <v>0.11805555555555557</v>
      </c>
      <c r="K74" s="49">
        <v>47</v>
      </c>
      <c r="L74" s="48">
        <v>0.15268518518518517</v>
      </c>
      <c r="M74" s="49">
        <v>44</v>
      </c>
      <c r="N74" s="48">
        <v>1.4664351851851852E-2</v>
      </c>
      <c r="O74" s="49">
        <v>36</v>
      </c>
      <c r="P74" s="50">
        <v>0.4063194444444444</v>
      </c>
      <c r="Q74" s="51">
        <v>2.3495370370370305E-2</v>
      </c>
      <c r="R74" s="52">
        <v>41.121175867373097</v>
      </c>
      <c r="S74" s="106"/>
      <c r="T74" s="53"/>
      <c r="U74" s="96"/>
    </row>
    <row r="75" spans="1:22" s="54" customFormat="1" ht="36.75" customHeight="1" x14ac:dyDescent="0.2">
      <c r="A75" s="55">
        <v>53</v>
      </c>
      <c r="B75" s="104">
        <v>36</v>
      </c>
      <c r="C75" s="1">
        <v>10012927151</v>
      </c>
      <c r="D75" s="2" t="s">
        <v>132</v>
      </c>
      <c r="E75" s="3" t="s">
        <v>133</v>
      </c>
      <c r="F75" s="47" t="s">
        <v>30</v>
      </c>
      <c r="G75" s="105" t="s">
        <v>131</v>
      </c>
      <c r="H75" s="48">
        <v>0.11756944444444445</v>
      </c>
      <c r="I75" s="49">
        <v>56</v>
      </c>
      <c r="J75" s="48">
        <v>0.12225694444444445</v>
      </c>
      <c r="K75" s="49">
        <v>66</v>
      </c>
      <c r="L75" s="48">
        <v>0.15268518518518517</v>
      </c>
      <c r="M75" s="49">
        <v>61</v>
      </c>
      <c r="N75" s="48">
        <v>1.4513888888888889E-2</v>
      </c>
      <c r="O75" s="49">
        <v>33</v>
      </c>
      <c r="P75" s="50">
        <v>0.40702546296296299</v>
      </c>
      <c r="Q75" s="51">
        <v>2.4201388888888897E-2</v>
      </c>
      <c r="R75" s="52">
        <v>41.049847868740578</v>
      </c>
      <c r="S75" s="106"/>
      <c r="T75" s="53"/>
      <c r="U75" s="96"/>
    </row>
    <row r="76" spans="1:22" s="54" customFormat="1" ht="36.75" customHeight="1" x14ac:dyDescent="0.2">
      <c r="A76" s="55">
        <v>54</v>
      </c>
      <c r="B76" s="104">
        <v>100</v>
      </c>
      <c r="C76" s="1">
        <v>10009047353</v>
      </c>
      <c r="D76" s="2" t="s">
        <v>276</v>
      </c>
      <c r="E76" s="3" t="s">
        <v>277</v>
      </c>
      <c r="F76" s="47" t="s">
        <v>31</v>
      </c>
      <c r="G76" s="105" t="s">
        <v>275</v>
      </c>
      <c r="H76" s="48">
        <v>0.11756944444444445</v>
      </c>
      <c r="I76" s="49">
        <v>53</v>
      </c>
      <c r="J76" s="48">
        <v>0.12245370370370372</v>
      </c>
      <c r="K76" s="49">
        <v>69</v>
      </c>
      <c r="L76" s="48">
        <v>0.15268518518518517</v>
      </c>
      <c r="M76" s="49">
        <v>50</v>
      </c>
      <c r="N76" s="48">
        <v>1.4456018518518519E-2</v>
      </c>
      <c r="O76" s="49">
        <v>31</v>
      </c>
      <c r="P76" s="50">
        <v>0.40716435185185185</v>
      </c>
      <c r="Q76" s="51">
        <v>2.4340277777777752E-2</v>
      </c>
      <c r="R76" s="52">
        <v>41.035845248585801</v>
      </c>
      <c r="S76" s="106"/>
      <c r="T76" s="53"/>
      <c r="U76" s="96"/>
    </row>
    <row r="77" spans="1:22" s="54" customFormat="1" ht="36.75" customHeight="1" x14ac:dyDescent="0.2">
      <c r="A77" s="55">
        <v>55</v>
      </c>
      <c r="B77" s="104">
        <v>25</v>
      </c>
      <c r="C77" s="1">
        <v>10036069028</v>
      </c>
      <c r="D77" s="2" t="s">
        <v>109</v>
      </c>
      <c r="E77" s="3" t="s">
        <v>110</v>
      </c>
      <c r="F77" s="47" t="s">
        <v>31</v>
      </c>
      <c r="G77" s="105" t="s">
        <v>108</v>
      </c>
      <c r="H77" s="48">
        <v>0.11756944444444445</v>
      </c>
      <c r="I77" s="49">
        <v>51</v>
      </c>
      <c r="J77" s="48">
        <v>0.12126157407407408</v>
      </c>
      <c r="K77" s="49">
        <v>59</v>
      </c>
      <c r="L77" s="48">
        <v>0.15268518518518517</v>
      </c>
      <c r="M77" s="49">
        <v>56</v>
      </c>
      <c r="N77" s="48">
        <v>1.5856481481481482E-2</v>
      </c>
      <c r="O77" s="49">
        <v>66</v>
      </c>
      <c r="P77" s="50">
        <v>0.40737268518518516</v>
      </c>
      <c r="Q77" s="51">
        <v>2.4548611111111063E-2</v>
      </c>
      <c r="R77" s="52">
        <v>41.014859220956332</v>
      </c>
      <c r="S77" s="106"/>
      <c r="T77" s="53"/>
      <c r="U77" s="96"/>
    </row>
    <row r="78" spans="1:22" s="54" customFormat="1" ht="36.75" customHeight="1" x14ac:dyDescent="0.2">
      <c r="A78" s="55">
        <v>56</v>
      </c>
      <c r="B78" s="104">
        <v>35</v>
      </c>
      <c r="C78" s="1">
        <v>10002652528</v>
      </c>
      <c r="D78" s="2" t="s">
        <v>129</v>
      </c>
      <c r="E78" s="3" t="s">
        <v>130</v>
      </c>
      <c r="F78" s="47" t="s">
        <v>20</v>
      </c>
      <c r="G78" s="105" t="s">
        <v>131</v>
      </c>
      <c r="H78" s="48">
        <v>0.12709490740740739</v>
      </c>
      <c r="I78" s="49">
        <v>88</v>
      </c>
      <c r="J78" s="48">
        <v>0.11756944444444445</v>
      </c>
      <c r="K78" s="49">
        <v>36</v>
      </c>
      <c r="L78" s="48">
        <v>0.14998842592592593</v>
      </c>
      <c r="M78" s="49">
        <v>20</v>
      </c>
      <c r="N78" s="48">
        <v>1.3055555555555556E-2</v>
      </c>
      <c r="O78" s="49">
        <v>6</v>
      </c>
      <c r="P78" s="50">
        <v>0.40770833333333328</v>
      </c>
      <c r="Q78" s="51">
        <v>2.4884259259259189E-2</v>
      </c>
      <c r="R78" s="52">
        <v>40.981093510475219</v>
      </c>
      <c r="S78" s="106"/>
      <c r="T78" s="53"/>
      <c r="U78" s="96"/>
    </row>
    <row r="79" spans="1:22" s="54" customFormat="1" ht="36.75" customHeight="1" x14ac:dyDescent="0.2">
      <c r="A79" s="55">
        <v>57</v>
      </c>
      <c r="B79" s="104">
        <v>34</v>
      </c>
      <c r="C79" s="1">
        <v>10036050739</v>
      </c>
      <c r="D79" s="2" t="s">
        <v>127</v>
      </c>
      <c r="E79" s="3" t="s">
        <v>128</v>
      </c>
      <c r="F79" s="47" t="s">
        <v>31</v>
      </c>
      <c r="G79" s="105" t="s">
        <v>108</v>
      </c>
      <c r="H79" s="48">
        <v>0.11756944444444445</v>
      </c>
      <c r="I79" s="49">
        <v>42</v>
      </c>
      <c r="J79" s="48">
        <v>0.12219907407407408</v>
      </c>
      <c r="K79" s="49">
        <v>65</v>
      </c>
      <c r="L79" s="48">
        <v>0.15268518518518517</v>
      </c>
      <c r="M79" s="49">
        <v>35</v>
      </c>
      <c r="N79" s="48">
        <v>1.5694444444444445E-2</v>
      </c>
      <c r="O79" s="49">
        <v>65</v>
      </c>
      <c r="P79" s="50">
        <v>0.40814814814814815</v>
      </c>
      <c r="Q79" s="51">
        <v>2.5324074074074054E-2</v>
      </c>
      <c r="R79" s="52">
        <v>40.936932849364794</v>
      </c>
      <c r="S79" s="106"/>
      <c r="T79" s="53"/>
      <c r="U79" s="96"/>
    </row>
    <row r="80" spans="1:22" s="54" customFormat="1" ht="36.75" customHeight="1" x14ac:dyDescent="0.2">
      <c r="A80" s="55">
        <v>58</v>
      </c>
      <c r="B80" s="104">
        <v>85</v>
      </c>
      <c r="C80" s="1">
        <v>10080986896</v>
      </c>
      <c r="D80" s="2" t="s">
        <v>241</v>
      </c>
      <c r="E80" s="3" t="s">
        <v>242</v>
      </c>
      <c r="F80" s="47" t="s">
        <v>31</v>
      </c>
      <c r="G80" s="105" t="s">
        <v>243</v>
      </c>
      <c r="H80" s="48">
        <v>0.11756944444444445</v>
      </c>
      <c r="I80" s="49">
        <v>49</v>
      </c>
      <c r="J80" s="48">
        <v>0.12347222222222222</v>
      </c>
      <c r="K80" s="49">
        <v>73</v>
      </c>
      <c r="L80" s="48">
        <v>0.15268518518518517</v>
      </c>
      <c r="M80" s="49">
        <v>52</v>
      </c>
      <c r="N80" s="48">
        <v>1.4687499999999999E-2</v>
      </c>
      <c r="O80" s="49">
        <v>37</v>
      </c>
      <c r="P80" s="50">
        <v>0.40841435185185188</v>
      </c>
      <c r="Q80" s="51">
        <v>2.5590277777777781E-2</v>
      </c>
      <c r="R80" s="52">
        <v>40.91025023379715</v>
      </c>
      <c r="S80" s="106"/>
      <c r="T80" s="53"/>
      <c r="U80" s="96"/>
    </row>
    <row r="81" spans="1:24" s="54" customFormat="1" ht="36.75" customHeight="1" x14ac:dyDescent="0.2">
      <c r="A81" s="55">
        <v>59</v>
      </c>
      <c r="B81" s="104">
        <v>22</v>
      </c>
      <c r="C81" s="1">
        <v>10036065893</v>
      </c>
      <c r="D81" s="2" t="s">
        <v>104</v>
      </c>
      <c r="E81" s="3" t="s">
        <v>105</v>
      </c>
      <c r="F81" s="47" t="s">
        <v>31</v>
      </c>
      <c r="G81" s="105" t="s">
        <v>83</v>
      </c>
      <c r="H81" s="48">
        <v>0.12304398148148148</v>
      </c>
      <c r="I81" s="49">
        <v>76</v>
      </c>
      <c r="J81" s="48">
        <v>0.11769675925925926</v>
      </c>
      <c r="K81" s="49">
        <v>39</v>
      </c>
      <c r="L81" s="48">
        <v>0.15268518518518517</v>
      </c>
      <c r="M81" s="49">
        <v>54</v>
      </c>
      <c r="N81" s="48">
        <v>1.5162037037037036E-2</v>
      </c>
      <c r="O81" s="49">
        <v>52</v>
      </c>
      <c r="P81" s="50">
        <v>0.40858796296296301</v>
      </c>
      <c r="Q81" s="51">
        <v>2.5763888888888919E-2</v>
      </c>
      <c r="R81" s="52">
        <v>40.892867259645342</v>
      </c>
      <c r="S81" s="106"/>
      <c r="T81" s="53"/>
      <c r="U81" s="96"/>
    </row>
    <row r="82" spans="1:24" s="54" customFormat="1" ht="36.75" customHeight="1" x14ac:dyDescent="0.2">
      <c r="A82" s="55">
        <v>60</v>
      </c>
      <c r="B82" s="104">
        <v>83</v>
      </c>
      <c r="C82" s="1">
        <v>10091331443</v>
      </c>
      <c r="D82" s="2" t="s">
        <v>236</v>
      </c>
      <c r="E82" s="3" t="s">
        <v>237</v>
      </c>
      <c r="F82" s="47" t="s">
        <v>31</v>
      </c>
      <c r="G82" s="105" t="s">
        <v>238</v>
      </c>
      <c r="H82" s="48">
        <v>0.12028935185185186</v>
      </c>
      <c r="I82" s="49">
        <v>65</v>
      </c>
      <c r="J82" s="48">
        <v>0.1213425925925926</v>
      </c>
      <c r="K82" s="49">
        <v>61</v>
      </c>
      <c r="L82" s="48">
        <v>0.15268518518518517</v>
      </c>
      <c r="M82" s="49">
        <v>51</v>
      </c>
      <c r="N82" s="48">
        <v>1.4872685185185185E-2</v>
      </c>
      <c r="O82" s="49">
        <v>44</v>
      </c>
      <c r="P82" s="50">
        <v>0.40918981481481481</v>
      </c>
      <c r="Q82" s="51">
        <v>2.6365740740740717E-2</v>
      </c>
      <c r="R82" s="52">
        <v>40.832720484245066</v>
      </c>
      <c r="S82" s="106"/>
      <c r="T82" s="53"/>
      <c r="U82" s="96"/>
    </row>
    <row r="83" spans="1:24" s="54" customFormat="1" ht="36.75" customHeight="1" x14ac:dyDescent="0.2">
      <c r="A83" s="55">
        <v>61</v>
      </c>
      <c r="B83" s="104">
        <v>23</v>
      </c>
      <c r="C83" s="1">
        <v>10056061435</v>
      </c>
      <c r="D83" s="2" t="s">
        <v>284</v>
      </c>
      <c r="E83" s="3" t="s">
        <v>285</v>
      </c>
      <c r="F83" s="47" t="s">
        <v>31</v>
      </c>
      <c r="G83" s="105" t="s">
        <v>83</v>
      </c>
      <c r="H83" s="48">
        <v>0.1236226851851852</v>
      </c>
      <c r="I83" s="49">
        <v>81</v>
      </c>
      <c r="J83" s="48">
        <v>0.11826388888888889</v>
      </c>
      <c r="K83" s="49">
        <v>52</v>
      </c>
      <c r="L83" s="48">
        <v>0.15283564814814815</v>
      </c>
      <c r="M83" s="49">
        <v>65</v>
      </c>
      <c r="N83" s="48">
        <v>1.4826388888888889E-2</v>
      </c>
      <c r="O83" s="49">
        <v>43</v>
      </c>
      <c r="P83" s="50">
        <v>0.40954861111111113</v>
      </c>
      <c r="Q83" s="51">
        <v>2.6724537037037033E-2</v>
      </c>
      <c r="R83" s="52">
        <v>40.796947859262403</v>
      </c>
      <c r="S83" s="106"/>
      <c r="T83" s="53"/>
      <c r="U83" s="96"/>
    </row>
    <row r="84" spans="1:24" s="54" customFormat="1" ht="36.75" customHeight="1" x14ac:dyDescent="0.2">
      <c r="A84" s="55">
        <v>62</v>
      </c>
      <c r="B84" s="104">
        <v>95</v>
      </c>
      <c r="C84" s="1">
        <v>10008523452</v>
      </c>
      <c r="D84" s="2" t="s">
        <v>264</v>
      </c>
      <c r="E84" s="3" t="s">
        <v>265</v>
      </c>
      <c r="F84" s="47" t="s">
        <v>22</v>
      </c>
      <c r="G84" s="105" t="s">
        <v>257</v>
      </c>
      <c r="H84" s="48">
        <v>0.12028935185185186</v>
      </c>
      <c r="I84" s="49">
        <v>62</v>
      </c>
      <c r="J84" s="48">
        <v>0.12131944444444444</v>
      </c>
      <c r="K84" s="49">
        <v>60</v>
      </c>
      <c r="L84" s="48">
        <v>0.15285879629629631</v>
      </c>
      <c r="M84" s="49">
        <v>66</v>
      </c>
      <c r="N84" s="48">
        <v>1.5196759259259259E-2</v>
      </c>
      <c r="O84" s="49">
        <v>53</v>
      </c>
      <c r="P84" s="50">
        <v>0.40966435185185185</v>
      </c>
      <c r="Q84" s="51">
        <v>2.6840277777777755E-2</v>
      </c>
      <c r="R84" s="52">
        <v>40.785421669727363</v>
      </c>
      <c r="S84" s="106"/>
      <c r="T84" s="53"/>
      <c r="U84" s="96"/>
    </row>
    <row r="85" spans="1:24" s="54" customFormat="1" ht="36.75" customHeight="1" x14ac:dyDescent="0.2">
      <c r="A85" s="55">
        <v>63</v>
      </c>
      <c r="B85" s="104">
        <v>90</v>
      </c>
      <c r="C85" s="1">
        <v>10111413978</v>
      </c>
      <c r="D85" s="2" t="s">
        <v>253</v>
      </c>
      <c r="E85" s="3" t="s">
        <v>254</v>
      </c>
      <c r="F85" s="47" t="s">
        <v>31</v>
      </c>
      <c r="G85" s="105" t="s">
        <v>250</v>
      </c>
      <c r="H85" s="48">
        <v>0.12028935185185186</v>
      </c>
      <c r="I85" s="49">
        <v>64</v>
      </c>
      <c r="J85" s="48">
        <v>0.12199074074074073</v>
      </c>
      <c r="K85" s="49">
        <v>63</v>
      </c>
      <c r="L85" s="48">
        <v>0.15268518518518517</v>
      </c>
      <c r="M85" s="49">
        <v>49</v>
      </c>
      <c r="N85" s="48">
        <v>1.4965277777777779E-2</v>
      </c>
      <c r="O85" s="49">
        <v>50</v>
      </c>
      <c r="P85" s="50">
        <v>0.40993055555555558</v>
      </c>
      <c r="Q85" s="51">
        <v>2.7106481481481481E-2</v>
      </c>
      <c r="R85" s="52">
        <v>40.758936134169069</v>
      </c>
      <c r="S85" s="106"/>
      <c r="T85" s="53"/>
      <c r="U85" s="96"/>
    </row>
    <row r="86" spans="1:24" s="54" customFormat="1" ht="36.75" customHeight="1" x14ac:dyDescent="0.2">
      <c r="A86" s="55">
        <v>64</v>
      </c>
      <c r="B86" s="104">
        <v>89</v>
      </c>
      <c r="C86" s="1">
        <v>10101760761</v>
      </c>
      <c r="D86" s="2" t="s">
        <v>251</v>
      </c>
      <c r="E86" s="3" t="s">
        <v>252</v>
      </c>
      <c r="F86" s="47" t="s">
        <v>31</v>
      </c>
      <c r="G86" s="105" t="s">
        <v>250</v>
      </c>
      <c r="H86" s="48">
        <v>0.12028935185185186</v>
      </c>
      <c r="I86" s="49">
        <v>69</v>
      </c>
      <c r="J86" s="48">
        <v>0.12209490740740742</v>
      </c>
      <c r="K86" s="49">
        <v>64</v>
      </c>
      <c r="L86" s="48">
        <v>0.15268518518518517</v>
      </c>
      <c r="M86" s="49">
        <v>53</v>
      </c>
      <c r="N86" s="48">
        <v>1.4918981481481483E-2</v>
      </c>
      <c r="O86" s="49">
        <v>47</v>
      </c>
      <c r="P86" s="50">
        <v>0.40998842592592594</v>
      </c>
      <c r="Q86" s="51">
        <v>2.7164351851851842E-2</v>
      </c>
      <c r="R86" s="52">
        <v>40.753182960223583</v>
      </c>
      <c r="S86" s="106"/>
      <c r="T86" s="53"/>
      <c r="U86" s="96"/>
    </row>
    <row r="87" spans="1:24" s="54" customFormat="1" ht="36.75" customHeight="1" x14ac:dyDescent="0.2">
      <c r="A87" s="55">
        <v>65</v>
      </c>
      <c r="B87" s="104">
        <v>27</v>
      </c>
      <c r="C87" s="1">
        <v>10012927050</v>
      </c>
      <c r="D87" s="2" t="s">
        <v>113</v>
      </c>
      <c r="E87" s="3" t="s">
        <v>114</v>
      </c>
      <c r="F87" s="47" t="s">
        <v>30</v>
      </c>
      <c r="G87" s="105" t="s">
        <v>108</v>
      </c>
      <c r="H87" s="48">
        <v>0.12662037037037036</v>
      </c>
      <c r="I87" s="49">
        <v>83</v>
      </c>
      <c r="J87" s="48">
        <v>0.11774305555555555</v>
      </c>
      <c r="K87" s="49">
        <v>40</v>
      </c>
      <c r="L87" s="48">
        <v>0.15281249999999999</v>
      </c>
      <c r="M87" s="49">
        <v>62</v>
      </c>
      <c r="N87" s="48">
        <v>1.2974537037037036E-2</v>
      </c>
      <c r="O87" s="49">
        <v>5</v>
      </c>
      <c r="P87" s="50">
        <v>0.41015046296296293</v>
      </c>
      <c r="Q87" s="51">
        <v>2.7326388888888831E-2</v>
      </c>
      <c r="R87" s="52">
        <v>40.737082710161694</v>
      </c>
      <c r="S87" s="106"/>
      <c r="T87" s="53"/>
      <c r="U87" s="96"/>
    </row>
    <row r="88" spans="1:24" s="54" customFormat="1" ht="36.75" customHeight="1" x14ac:dyDescent="0.2">
      <c r="A88" s="55">
        <v>66</v>
      </c>
      <c r="B88" s="104">
        <v>19</v>
      </c>
      <c r="C88" s="1">
        <v>10080256265</v>
      </c>
      <c r="D88" s="2" t="s">
        <v>98</v>
      </c>
      <c r="E88" s="3" t="s">
        <v>99</v>
      </c>
      <c r="F88" s="47" t="s">
        <v>31</v>
      </c>
      <c r="G88" s="105" t="s">
        <v>83</v>
      </c>
      <c r="H88" s="48">
        <v>0.12304398148148148</v>
      </c>
      <c r="I88" s="49">
        <v>75</v>
      </c>
      <c r="J88" s="48">
        <v>0.1225</v>
      </c>
      <c r="K88" s="49">
        <v>71</v>
      </c>
      <c r="L88" s="48">
        <v>0.15268518518518517</v>
      </c>
      <c r="M88" s="49">
        <v>55</v>
      </c>
      <c r="N88" s="48">
        <v>1.4583333333333332E-2</v>
      </c>
      <c r="O88" s="49">
        <v>35</v>
      </c>
      <c r="P88" s="50">
        <v>0.41281249999999997</v>
      </c>
      <c r="Q88" s="51">
        <v>2.9988425925925877E-2</v>
      </c>
      <c r="R88" s="52">
        <v>40.474388089830938</v>
      </c>
      <c r="S88" s="106"/>
      <c r="T88" s="53"/>
      <c r="U88" s="96"/>
    </row>
    <row r="89" spans="1:24" ht="36.75" customHeight="1" x14ac:dyDescent="0.2">
      <c r="A89" s="55" t="s">
        <v>286</v>
      </c>
      <c r="B89" s="104">
        <v>64</v>
      </c>
      <c r="C89" s="1">
        <v>10036048618</v>
      </c>
      <c r="D89" s="2" t="s">
        <v>195</v>
      </c>
      <c r="E89" s="3" t="s">
        <v>196</v>
      </c>
      <c r="F89" s="47" t="s">
        <v>22</v>
      </c>
      <c r="G89" s="105" t="s">
        <v>194</v>
      </c>
      <c r="H89" s="48">
        <v>0.11412037037037037</v>
      </c>
      <c r="I89" s="49">
        <v>31</v>
      </c>
      <c r="J89" s="48">
        <v>0.12190972222222222</v>
      </c>
      <c r="K89" s="49">
        <v>62</v>
      </c>
      <c r="L89" s="48">
        <v>0.15018518518518517</v>
      </c>
      <c r="M89" s="49">
        <v>19</v>
      </c>
      <c r="N89" s="48"/>
      <c r="O89" s="49" t="s">
        <v>287</v>
      </c>
      <c r="P89" s="50"/>
      <c r="Q89" s="51"/>
      <c r="R89" s="52"/>
      <c r="S89" s="106"/>
      <c r="T89" s="53"/>
      <c r="U89" s="96"/>
      <c r="V89" s="54"/>
      <c r="W89" s="54"/>
      <c r="X89" s="54"/>
    </row>
    <row r="90" spans="1:24" s="54" customFormat="1" ht="36.75" customHeight="1" x14ac:dyDescent="0.2">
      <c r="A90" s="55" t="s">
        <v>286</v>
      </c>
      <c r="B90" s="104">
        <v>13</v>
      </c>
      <c r="C90" s="1">
        <v>10009484257</v>
      </c>
      <c r="D90" s="2" t="s">
        <v>86</v>
      </c>
      <c r="E90" s="3" t="s">
        <v>87</v>
      </c>
      <c r="F90" s="47" t="s">
        <v>22</v>
      </c>
      <c r="G90" s="105" t="s">
        <v>83</v>
      </c>
      <c r="H90" s="48">
        <v>0.11412037037037037</v>
      </c>
      <c r="I90" s="49">
        <v>8</v>
      </c>
      <c r="J90" s="48">
        <v>0.11810185185185185</v>
      </c>
      <c r="K90" s="49">
        <v>48</v>
      </c>
      <c r="L90" s="48">
        <v>0.15268518518518517</v>
      </c>
      <c r="M90" s="49">
        <v>57</v>
      </c>
      <c r="N90" s="48"/>
      <c r="O90" s="49" t="s">
        <v>287</v>
      </c>
      <c r="P90" s="50"/>
      <c r="Q90" s="51"/>
      <c r="R90" s="52"/>
      <c r="S90" s="106"/>
      <c r="T90" s="53"/>
      <c r="U90" s="96"/>
    </row>
    <row r="91" spans="1:24" s="54" customFormat="1" ht="36.75" customHeight="1" x14ac:dyDescent="0.2">
      <c r="A91" s="55" t="s">
        <v>286</v>
      </c>
      <c r="B91" s="104">
        <v>47</v>
      </c>
      <c r="C91" s="1">
        <v>10036012848</v>
      </c>
      <c r="D91" s="2" t="s">
        <v>158</v>
      </c>
      <c r="E91" s="3" t="s">
        <v>159</v>
      </c>
      <c r="F91" s="47" t="s">
        <v>31</v>
      </c>
      <c r="G91" s="105" t="s">
        <v>147</v>
      </c>
      <c r="H91" s="48">
        <v>0.11412037037037037</v>
      </c>
      <c r="I91" s="49">
        <v>23</v>
      </c>
      <c r="J91" s="48">
        <v>0.11399305555555556</v>
      </c>
      <c r="K91" s="49">
        <v>30</v>
      </c>
      <c r="L91" s="48"/>
      <c r="M91" s="49" t="s">
        <v>286</v>
      </c>
      <c r="N91" s="48">
        <v>0</v>
      </c>
      <c r="O91" s="49"/>
      <c r="P91" s="50"/>
      <c r="Q91" s="51"/>
      <c r="R91" s="52"/>
      <c r="S91" s="106"/>
      <c r="T91" s="53"/>
      <c r="U91" s="96"/>
    </row>
    <row r="92" spans="1:24" s="54" customFormat="1" ht="36.75" customHeight="1" x14ac:dyDescent="0.2">
      <c r="A92" s="55" t="s">
        <v>286</v>
      </c>
      <c r="B92" s="104">
        <v>75</v>
      </c>
      <c r="C92" s="1">
        <v>10077305142</v>
      </c>
      <c r="D92" s="2" t="s">
        <v>219</v>
      </c>
      <c r="E92" s="3" t="s">
        <v>220</v>
      </c>
      <c r="F92" s="47" t="s">
        <v>31</v>
      </c>
      <c r="G92" s="105" t="s">
        <v>221</v>
      </c>
      <c r="H92" s="48">
        <v>0.11412037037037037</v>
      </c>
      <c r="I92" s="49">
        <v>15</v>
      </c>
      <c r="J92" s="48">
        <v>0.11412037037037037</v>
      </c>
      <c r="K92" s="49">
        <v>32</v>
      </c>
      <c r="L92" s="48"/>
      <c r="M92" s="49" t="s">
        <v>286</v>
      </c>
      <c r="N92" s="48">
        <v>0</v>
      </c>
      <c r="O92" s="49"/>
      <c r="P92" s="50"/>
      <c r="Q92" s="51"/>
      <c r="R92" s="52"/>
      <c r="S92" s="106"/>
      <c r="T92" s="53"/>
      <c r="U92" s="96"/>
    </row>
    <row r="93" spans="1:24" s="54" customFormat="1" ht="36.75" customHeight="1" x14ac:dyDescent="0.2">
      <c r="A93" s="55" t="s">
        <v>286</v>
      </c>
      <c r="B93" s="104">
        <v>80</v>
      </c>
      <c r="C93" s="1">
        <v>10077689304</v>
      </c>
      <c r="D93" s="2" t="s">
        <v>230</v>
      </c>
      <c r="E93" s="3" t="s">
        <v>231</v>
      </c>
      <c r="F93" s="47" t="s">
        <v>31</v>
      </c>
      <c r="G93" s="105" t="s">
        <v>221</v>
      </c>
      <c r="H93" s="48">
        <v>0.12304398148148148</v>
      </c>
      <c r="I93" s="49">
        <v>77</v>
      </c>
      <c r="J93" s="48">
        <v>0.12229166666666667</v>
      </c>
      <c r="K93" s="49">
        <v>67</v>
      </c>
      <c r="L93" s="48"/>
      <c r="M93" s="49" t="s">
        <v>286</v>
      </c>
      <c r="N93" s="48">
        <v>0</v>
      </c>
      <c r="O93" s="49"/>
      <c r="P93" s="50"/>
      <c r="Q93" s="51"/>
      <c r="R93" s="52"/>
      <c r="S93" s="106"/>
      <c r="T93" s="53"/>
      <c r="U93" s="96"/>
    </row>
    <row r="94" spans="1:24" s="54" customFormat="1" ht="36.75" customHeight="1" x14ac:dyDescent="0.2">
      <c r="A94" s="55" t="s">
        <v>286</v>
      </c>
      <c r="B94" s="104">
        <v>70</v>
      </c>
      <c r="C94" s="1">
        <v>10010880552</v>
      </c>
      <c r="D94" s="2" t="s">
        <v>208</v>
      </c>
      <c r="E94" s="3" t="s">
        <v>209</v>
      </c>
      <c r="F94" s="47" t="s">
        <v>22</v>
      </c>
      <c r="G94" s="105" t="s">
        <v>199</v>
      </c>
      <c r="H94" s="48">
        <v>0.12296296296296295</v>
      </c>
      <c r="I94" s="49">
        <v>74</v>
      </c>
      <c r="J94" s="48">
        <v>0.12238425925925926</v>
      </c>
      <c r="K94" s="49">
        <v>68</v>
      </c>
      <c r="L94" s="48"/>
      <c r="M94" s="49" t="s">
        <v>286</v>
      </c>
      <c r="N94" s="48">
        <v>0</v>
      </c>
      <c r="O94" s="49"/>
      <c r="P94" s="50"/>
      <c r="Q94" s="51"/>
      <c r="R94" s="52"/>
      <c r="S94" s="106"/>
      <c r="T94" s="53"/>
      <c r="U94" s="96"/>
    </row>
    <row r="95" spans="1:24" s="54" customFormat="1" ht="36.75" customHeight="1" x14ac:dyDescent="0.2">
      <c r="A95" s="55" t="s">
        <v>286</v>
      </c>
      <c r="B95" s="104">
        <v>21</v>
      </c>
      <c r="C95" s="1">
        <v>10065491047</v>
      </c>
      <c r="D95" s="2" t="s">
        <v>102</v>
      </c>
      <c r="E95" s="3" t="s">
        <v>103</v>
      </c>
      <c r="F95" s="47" t="s">
        <v>31</v>
      </c>
      <c r="G95" s="105" t="s">
        <v>83</v>
      </c>
      <c r="H95" s="48">
        <v>0.12028935185185186</v>
      </c>
      <c r="I95" s="49">
        <v>63</v>
      </c>
      <c r="J95" s="48">
        <v>0.12247685185185185</v>
      </c>
      <c r="K95" s="49">
        <v>70</v>
      </c>
      <c r="L95" s="48"/>
      <c r="M95" s="49" t="s">
        <v>286</v>
      </c>
      <c r="N95" s="48">
        <v>0</v>
      </c>
      <c r="O95" s="49"/>
      <c r="P95" s="50"/>
      <c r="Q95" s="51"/>
      <c r="R95" s="52"/>
      <c r="S95" s="106"/>
      <c r="T95" s="53"/>
      <c r="U95" s="96"/>
    </row>
    <row r="96" spans="1:24" s="54" customFormat="1" ht="36.75" customHeight="1" x14ac:dyDescent="0.2">
      <c r="A96" s="55" t="s">
        <v>286</v>
      </c>
      <c r="B96" s="104">
        <v>7</v>
      </c>
      <c r="C96" s="1">
        <v>10036068927</v>
      </c>
      <c r="D96" s="2" t="s">
        <v>73</v>
      </c>
      <c r="E96" s="3" t="s">
        <v>74</v>
      </c>
      <c r="F96" s="47" t="s">
        <v>31</v>
      </c>
      <c r="G96" s="105" t="s">
        <v>62</v>
      </c>
      <c r="H96" s="48">
        <v>0.11756944444444445</v>
      </c>
      <c r="I96" s="49">
        <v>45</v>
      </c>
      <c r="J96" s="48"/>
      <c r="K96" s="49" t="s">
        <v>286</v>
      </c>
      <c r="L96" s="48">
        <v>0</v>
      </c>
      <c r="M96" s="49"/>
      <c r="N96" s="48">
        <v>0</v>
      </c>
      <c r="O96" s="49"/>
      <c r="P96" s="50"/>
      <c r="Q96" s="51"/>
      <c r="R96" s="52"/>
      <c r="S96" s="106"/>
      <c r="T96" s="53"/>
      <c r="U96" s="96"/>
    </row>
    <row r="97" spans="1:24" s="54" customFormat="1" ht="36.75" customHeight="1" x14ac:dyDescent="0.2">
      <c r="A97" s="55" t="s">
        <v>286</v>
      </c>
      <c r="B97" s="104">
        <v>92</v>
      </c>
      <c r="C97" s="1">
        <v>10036095805</v>
      </c>
      <c r="D97" s="2" t="s">
        <v>258</v>
      </c>
      <c r="E97" s="3" t="s">
        <v>259</v>
      </c>
      <c r="F97" s="47" t="s">
        <v>22</v>
      </c>
      <c r="G97" s="105" t="s">
        <v>257</v>
      </c>
      <c r="H97" s="48">
        <v>0.11756944444444445</v>
      </c>
      <c r="I97" s="49">
        <v>54</v>
      </c>
      <c r="J97" s="48"/>
      <c r="K97" s="49" t="s">
        <v>286</v>
      </c>
      <c r="L97" s="48">
        <v>0</v>
      </c>
      <c r="M97" s="49"/>
      <c r="N97" s="48">
        <v>0</v>
      </c>
      <c r="O97" s="49"/>
      <c r="P97" s="50"/>
      <c r="Q97" s="51"/>
      <c r="R97" s="52"/>
      <c r="S97" s="106"/>
      <c r="T97" s="53"/>
      <c r="U97" s="96"/>
    </row>
    <row r="98" spans="1:24" s="54" customFormat="1" ht="36.75" customHeight="1" x14ac:dyDescent="0.2">
      <c r="A98" s="55" t="s">
        <v>286</v>
      </c>
      <c r="B98" s="104">
        <v>69</v>
      </c>
      <c r="C98" s="1">
        <v>10051516276</v>
      </c>
      <c r="D98" s="2" t="s">
        <v>206</v>
      </c>
      <c r="E98" s="3" t="s">
        <v>207</v>
      </c>
      <c r="F98" s="47" t="s">
        <v>22</v>
      </c>
      <c r="G98" s="105" t="s">
        <v>199</v>
      </c>
      <c r="H98" s="48">
        <v>0.11756944444444445</v>
      </c>
      <c r="I98" s="49">
        <v>57</v>
      </c>
      <c r="J98" s="48"/>
      <c r="K98" s="49" t="s">
        <v>286</v>
      </c>
      <c r="L98" s="48">
        <v>0</v>
      </c>
      <c r="M98" s="49"/>
      <c r="N98" s="48">
        <v>0</v>
      </c>
      <c r="O98" s="49"/>
      <c r="P98" s="50"/>
      <c r="Q98" s="51"/>
      <c r="R98" s="52"/>
      <c r="S98" s="106"/>
      <c r="T98" s="53"/>
      <c r="U98" s="96"/>
    </row>
    <row r="99" spans="1:24" s="54" customFormat="1" ht="36.75" customHeight="1" x14ac:dyDescent="0.2">
      <c r="A99" s="55" t="s">
        <v>286</v>
      </c>
      <c r="B99" s="104">
        <v>77</v>
      </c>
      <c r="C99" s="1">
        <v>10055591488</v>
      </c>
      <c r="D99" s="2" t="s">
        <v>224</v>
      </c>
      <c r="E99" s="3" t="s">
        <v>225</v>
      </c>
      <c r="F99" s="47" t="s">
        <v>31</v>
      </c>
      <c r="G99" s="105" t="s">
        <v>221</v>
      </c>
      <c r="H99" s="48">
        <v>0.12314814814814816</v>
      </c>
      <c r="I99" s="49">
        <v>78</v>
      </c>
      <c r="J99" s="48"/>
      <c r="K99" s="49" t="s">
        <v>286</v>
      </c>
      <c r="L99" s="48">
        <v>0</v>
      </c>
      <c r="M99" s="49"/>
      <c r="N99" s="48">
        <v>0</v>
      </c>
      <c r="O99" s="49"/>
      <c r="P99" s="50"/>
      <c r="Q99" s="51"/>
      <c r="R99" s="52"/>
      <c r="S99" s="106"/>
      <c r="T99" s="53"/>
      <c r="U99" s="96"/>
    </row>
    <row r="100" spans="1:24" s="54" customFormat="1" ht="36.75" customHeight="1" x14ac:dyDescent="0.2">
      <c r="A100" s="55" t="s">
        <v>286</v>
      </c>
      <c r="B100" s="104">
        <v>58</v>
      </c>
      <c r="C100" s="1">
        <v>10084641574</v>
      </c>
      <c r="D100" s="2" t="s">
        <v>182</v>
      </c>
      <c r="E100" s="3" t="s">
        <v>180</v>
      </c>
      <c r="F100" s="47" t="s">
        <v>31</v>
      </c>
      <c r="G100" s="105" t="s">
        <v>181</v>
      </c>
      <c r="H100" s="48">
        <v>0.12347222222222222</v>
      </c>
      <c r="I100" s="49">
        <v>79</v>
      </c>
      <c r="J100" s="48"/>
      <c r="K100" s="49" t="s">
        <v>286</v>
      </c>
      <c r="L100" s="48">
        <v>0</v>
      </c>
      <c r="M100" s="49"/>
      <c r="N100" s="48">
        <v>0</v>
      </c>
      <c r="O100" s="49"/>
      <c r="P100" s="50"/>
      <c r="Q100" s="51"/>
      <c r="R100" s="52"/>
      <c r="S100" s="106"/>
      <c r="T100" s="53"/>
      <c r="U100" s="96"/>
    </row>
    <row r="101" spans="1:24" s="54" customFormat="1" ht="36.75" customHeight="1" x14ac:dyDescent="0.2">
      <c r="A101" s="55" t="s">
        <v>286</v>
      </c>
      <c r="B101" s="104">
        <v>97</v>
      </c>
      <c r="C101" s="1">
        <v>10008522240</v>
      </c>
      <c r="D101" s="2" t="s">
        <v>268</v>
      </c>
      <c r="E101" s="3" t="s">
        <v>269</v>
      </c>
      <c r="F101" s="47" t="s">
        <v>22</v>
      </c>
      <c r="G101" s="105" t="s">
        <v>257</v>
      </c>
      <c r="H101" s="48">
        <v>0.12694444444444444</v>
      </c>
      <c r="I101" s="49">
        <v>86</v>
      </c>
      <c r="J101" s="48"/>
      <c r="K101" s="49" t="s">
        <v>286</v>
      </c>
      <c r="L101" s="48">
        <v>0</v>
      </c>
      <c r="M101" s="49"/>
      <c r="N101" s="48">
        <v>0</v>
      </c>
      <c r="O101" s="49"/>
      <c r="P101" s="50"/>
      <c r="Q101" s="51"/>
      <c r="R101" s="52"/>
      <c r="S101" s="106"/>
      <c r="T101" s="53"/>
      <c r="U101" s="96"/>
    </row>
    <row r="102" spans="1:24" s="54" customFormat="1" ht="36.75" customHeight="1" x14ac:dyDescent="0.2">
      <c r="A102" s="55" t="s">
        <v>286</v>
      </c>
      <c r="B102" s="104">
        <v>93</v>
      </c>
      <c r="C102" s="1">
        <v>10063446569</v>
      </c>
      <c r="D102" s="2" t="s">
        <v>260</v>
      </c>
      <c r="E102" s="3" t="s">
        <v>261</v>
      </c>
      <c r="F102" s="47" t="s">
        <v>31</v>
      </c>
      <c r="G102" s="105" t="s">
        <v>257</v>
      </c>
      <c r="H102" s="48">
        <v>0.12694444444444444</v>
      </c>
      <c r="I102" s="49">
        <v>87</v>
      </c>
      <c r="J102" s="48"/>
      <c r="K102" s="49" t="s">
        <v>286</v>
      </c>
      <c r="L102" s="48">
        <v>0</v>
      </c>
      <c r="M102" s="49"/>
      <c r="N102" s="48">
        <v>0</v>
      </c>
      <c r="O102" s="49"/>
      <c r="P102" s="50"/>
      <c r="Q102" s="51"/>
      <c r="R102" s="52"/>
      <c r="S102" s="106"/>
      <c r="T102" s="53"/>
      <c r="U102" s="96"/>
    </row>
    <row r="103" spans="1:24" s="54" customFormat="1" ht="36.75" customHeight="1" x14ac:dyDescent="0.2">
      <c r="A103" s="55" t="s">
        <v>286</v>
      </c>
      <c r="B103" s="104">
        <v>26</v>
      </c>
      <c r="C103" s="1">
        <v>10036059934</v>
      </c>
      <c r="D103" s="2" t="s">
        <v>111</v>
      </c>
      <c r="E103" s="3" t="s">
        <v>112</v>
      </c>
      <c r="F103" s="47" t="s">
        <v>31</v>
      </c>
      <c r="G103" s="105" t="s">
        <v>108</v>
      </c>
      <c r="H103" s="48">
        <v>0.12709490740740739</v>
      </c>
      <c r="I103" s="49">
        <v>89</v>
      </c>
      <c r="J103" s="48"/>
      <c r="K103" s="49" t="s">
        <v>286</v>
      </c>
      <c r="L103" s="48">
        <v>0</v>
      </c>
      <c r="M103" s="49"/>
      <c r="N103" s="48">
        <v>0</v>
      </c>
      <c r="O103" s="49"/>
      <c r="P103" s="50"/>
      <c r="Q103" s="51"/>
      <c r="R103" s="52"/>
      <c r="S103" s="106"/>
      <c r="T103" s="53"/>
      <c r="U103" s="96"/>
    </row>
    <row r="104" spans="1:24" s="54" customFormat="1" ht="36.75" customHeight="1" x14ac:dyDescent="0.2">
      <c r="A104" s="55" t="s">
        <v>286</v>
      </c>
      <c r="B104" s="104">
        <v>74</v>
      </c>
      <c r="C104" s="1">
        <v>10080039633</v>
      </c>
      <c r="D104" s="2" t="s">
        <v>217</v>
      </c>
      <c r="E104" s="3" t="s">
        <v>218</v>
      </c>
      <c r="F104" s="47" t="s">
        <v>34</v>
      </c>
      <c r="G104" s="105" t="s">
        <v>212</v>
      </c>
      <c r="H104" s="48">
        <v>0.12780092592592593</v>
      </c>
      <c r="I104" s="49">
        <v>90</v>
      </c>
      <c r="J104" s="48"/>
      <c r="K104" s="49" t="s">
        <v>286</v>
      </c>
      <c r="L104" s="48">
        <v>0</v>
      </c>
      <c r="M104" s="49"/>
      <c r="N104" s="48">
        <v>0</v>
      </c>
      <c r="O104" s="49"/>
      <c r="P104" s="50"/>
      <c r="Q104" s="51"/>
      <c r="R104" s="52"/>
      <c r="S104" s="106"/>
      <c r="T104" s="53"/>
      <c r="U104" s="96"/>
    </row>
    <row r="105" spans="1:24" s="54" customFormat="1" ht="36.75" customHeight="1" x14ac:dyDescent="0.2">
      <c r="A105" s="55" t="s">
        <v>286</v>
      </c>
      <c r="B105" s="104">
        <v>1</v>
      </c>
      <c r="C105" s="1">
        <v>10052694121</v>
      </c>
      <c r="D105" s="2" t="s">
        <v>60</v>
      </c>
      <c r="E105" s="3" t="s">
        <v>61</v>
      </c>
      <c r="F105" s="47" t="s">
        <v>22</v>
      </c>
      <c r="G105" s="105" t="s">
        <v>62</v>
      </c>
      <c r="H105" s="48">
        <v>0.11756944444444445</v>
      </c>
      <c r="I105" s="49">
        <v>48</v>
      </c>
      <c r="J105" s="48"/>
      <c r="K105" s="49" t="s">
        <v>287</v>
      </c>
      <c r="L105" s="48">
        <v>0</v>
      </c>
      <c r="M105" s="49"/>
      <c r="N105" s="48">
        <v>0</v>
      </c>
      <c r="O105" s="49"/>
      <c r="P105" s="50"/>
      <c r="Q105" s="51"/>
      <c r="R105" s="52"/>
      <c r="S105" s="106"/>
      <c r="T105" s="53"/>
      <c r="U105" s="96"/>
      <c r="X105" s="4"/>
    </row>
    <row r="106" spans="1:24" s="54" customFormat="1" ht="36.75" customHeight="1" x14ac:dyDescent="0.2">
      <c r="A106" s="55" t="s">
        <v>286</v>
      </c>
      <c r="B106" s="104">
        <v>9</v>
      </c>
      <c r="C106" s="1">
        <v>10058436622</v>
      </c>
      <c r="D106" s="2" t="s">
        <v>77</v>
      </c>
      <c r="E106" s="3" t="s">
        <v>78</v>
      </c>
      <c r="F106" s="47" t="s">
        <v>31</v>
      </c>
      <c r="G106" s="105" t="s">
        <v>62</v>
      </c>
      <c r="H106" s="48">
        <v>0.12028935185185186</v>
      </c>
      <c r="I106" s="49">
        <v>68</v>
      </c>
      <c r="J106" s="48"/>
      <c r="K106" s="49" t="s">
        <v>287</v>
      </c>
      <c r="L106" s="48">
        <v>0</v>
      </c>
      <c r="M106" s="49"/>
      <c r="N106" s="48">
        <v>0</v>
      </c>
      <c r="O106" s="49"/>
      <c r="P106" s="50"/>
      <c r="Q106" s="51"/>
      <c r="R106" s="52"/>
      <c r="S106" s="106"/>
      <c r="T106" s="53"/>
      <c r="U106" s="96"/>
    </row>
    <row r="107" spans="1:24" s="54" customFormat="1" ht="36.75" customHeight="1" x14ac:dyDescent="0.2">
      <c r="A107" s="55" t="s">
        <v>286</v>
      </c>
      <c r="B107" s="104">
        <v>43</v>
      </c>
      <c r="C107" s="1">
        <v>10053688268</v>
      </c>
      <c r="D107" s="2" t="s">
        <v>150</v>
      </c>
      <c r="E107" s="3" t="s">
        <v>151</v>
      </c>
      <c r="F107" s="47" t="s">
        <v>31</v>
      </c>
      <c r="G107" s="105" t="s">
        <v>147</v>
      </c>
      <c r="H107" s="48">
        <v>0.12028935185185186</v>
      </c>
      <c r="I107" s="49">
        <v>70</v>
      </c>
      <c r="J107" s="48"/>
      <c r="K107" s="49" t="s">
        <v>287</v>
      </c>
      <c r="L107" s="48">
        <v>0</v>
      </c>
      <c r="M107" s="49"/>
      <c r="N107" s="48">
        <v>0</v>
      </c>
      <c r="O107" s="49"/>
      <c r="P107" s="50"/>
      <c r="Q107" s="51"/>
      <c r="R107" s="52"/>
      <c r="S107" s="106"/>
      <c r="T107" s="53"/>
      <c r="U107" s="96"/>
    </row>
    <row r="108" spans="1:24" s="54" customFormat="1" ht="36.75" customHeight="1" x14ac:dyDescent="0.2">
      <c r="A108" s="55" t="s">
        <v>286</v>
      </c>
      <c r="B108" s="104">
        <v>5</v>
      </c>
      <c r="C108" s="1">
        <v>10056230981</v>
      </c>
      <c r="D108" s="2" t="s">
        <v>69</v>
      </c>
      <c r="E108" s="3" t="s">
        <v>70</v>
      </c>
      <c r="F108" s="47" t="s">
        <v>31</v>
      </c>
      <c r="G108" s="105" t="s">
        <v>62</v>
      </c>
      <c r="H108" s="48">
        <v>0.12028935185185186</v>
      </c>
      <c r="I108" s="49">
        <v>71</v>
      </c>
      <c r="J108" s="48"/>
      <c r="K108" s="49" t="s">
        <v>287</v>
      </c>
      <c r="L108" s="48">
        <v>0</v>
      </c>
      <c r="M108" s="49"/>
      <c r="N108" s="48">
        <v>0</v>
      </c>
      <c r="O108" s="49"/>
      <c r="P108" s="50"/>
      <c r="Q108" s="51"/>
      <c r="R108" s="52"/>
      <c r="S108" s="106"/>
      <c r="T108" s="53"/>
      <c r="U108" s="96"/>
      <c r="W108" s="4"/>
    </row>
    <row r="109" spans="1:24" s="54" customFormat="1" ht="36.75" customHeight="1" x14ac:dyDescent="0.2">
      <c r="A109" s="55" t="s">
        <v>286</v>
      </c>
      <c r="B109" s="104">
        <v>67</v>
      </c>
      <c r="C109" s="1">
        <v>10095787480</v>
      </c>
      <c r="D109" s="2" t="s">
        <v>202</v>
      </c>
      <c r="E109" s="3" t="s">
        <v>203</v>
      </c>
      <c r="F109" s="47" t="s">
        <v>31</v>
      </c>
      <c r="G109" s="105" t="s">
        <v>199</v>
      </c>
      <c r="H109" s="48">
        <v>0.12347222222222222</v>
      </c>
      <c r="I109" s="49">
        <v>80</v>
      </c>
      <c r="J109" s="48"/>
      <c r="K109" s="49" t="s">
        <v>287</v>
      </c>
      <c r="L109" s="48">
        <v>0</v>
      </c>
      <c r="M109" s="49"/>
      <c r="N109" s="48">
        <v>0</v>
      </c>
      <c r="O109" s="49"/>
      <c r="P109" s="50"/>
      <c r="Q109" s="51"/>
      <c r="R109" s="52"/>
      <c r="S109" s="106"/>
      <c r="T109" s="53"/>
      <c r="U109" s="96"/>
    </row>
    <row r="110" spans="1:24" s="54" customFormat="1" ht="36.75" customHeight="1" x14ac:dyDescent="0.2">
      <c r="A110" s="55" t="s">
        <v>286</v>
      </c>
      <c r="B110" s="104">
        <v>62</v>
      </c>
      <c r="C110" s="1">
        <v>10083185564</v>
      </c>
      <c r="D110" s="2" t="s">
        <v>190</v>
      </c>
      <c r="E110" s="3" t="s">
        <v>191</v>
      </c>
      <c r="F110" s="47" t="s">
        <v>31</v>
      </c>
      <c r="G110" s="105" t="s">
        <v>185</v>
      </c>
      <c r="H110" s="48">
        <v>0.12365740740740742</v>
      </c>
      <c r="I110" s="49">
        <v>82</v>
      </c>
      <c r="J110" s="48"/>
      <c r="K110" s="49" t="s">
        <v>287</v>
      </c>
      <c r="L110" s="48">
        <v>0</v>
      </c>
      <c r="M110" s="49"/>
      <c r="N110" s="48">
        <v>0</v>
      </c>
      <c r="O110" s="49"/>
      <c r="P110" s="50"/>
      <c r="Q110" s="51"/>
      <c r="R110" s="52"/>
      <c r="S110" s="106"/>
      <c r="T110" s="53"/>
      <c r="U110" s="96"/>
    </row>
    <row r="111" spans="1:24" s="54" customFormat="1" ht="36.75" customHeight="1" x14ac:dyDescent="0.2">
      <c r="A111" s="55" t="s">
        <v>286</v>
      </c>
      <c r="B111" s="104">
        <v>61</v>
      </c>
      <c r="C111" s="1">
        <v>10062526988</v>
      </c>
      <c r="D111" s="2" t="s">
        <v>188</v>
      </c>
      <c r="E111" s="3" t="s">
        <v>189</v>
      </c>
      <c r="F111" s="47" t="s">
        <v>31</v>
      </c>
      <c r="G111" s="105" t="s">
        <v>185</v>
      </c>
      <c r="H111" s="48">
        <v>0.12679398148148149</v>
      </c>
      <c r="I111" s="49">
        <v>84</v>
      </c>
      <c r="J111" s="48"/>
      <c r="K111" s="49" t="s">
        <v>287</v>
      </c>
      <c r="L111" s="48">
        <v>0</v>
      </c>
      <c r="M111" s="49"/>
      <c r="N111" s="48">
        <v>0</v>
      </c>
      <c r="O111" s="49"/>
      <c r="P111" s="50"/>
      <c r="Q111" s="51"/>
      <c r="R111" s="52"/>
      <c r="S111" s="106"/>
      <c r="T111" s="53"/>
      <c r="U111" s="96"/>
    </row>
    <row r="112" spans="1:24" s="54" customFormat="1" ht="36.75" customHeight="1" x14ac:dyDescent="0.2">
      <c r="A112" s="55" t="s">
        <v>286</v>
      </c>
      <c r="B112" s="104">
        <v>59</v>
      </c>
      <c r="C112" s="1">
        <v>10063327543</v>
      </c>
      <c r="D112" s="2" t="s">
        <v>183</v>
      </c>
      <c r="E112" s="3" t="s">
        <v>184</v>
      </c>
      <c r="F112" s="47" t="s">
        <v>31</v>
      </c>
      <c r="G112" s="105" t="s">
        <v>185</v>
      </c>
      <c r="H112" s="48">
        <v>0.12679398148148149</v>
      </c>
      <c r="I112" s="49">
        <v>85</v>
      </c>
      <c r="J112" s="48"/>
      <c r="K112" s="49" t="s">
        <v>287</v>
      </c>
      <c r="L112" s="48">
        <v>0</v>
      </c>
      <c r="M112" s="49"/>
      <c r="N112" s="48">
        <v>0</v>
      </c>
      <c r="O112" s="49"/>
      <c r="P112" s="50"/>
      <c r="Q112" s="51"/>
      <c r="R112" s="52"/>
      <c r="S112" s="106"/>
      <c r="T112" s="53"/>
      <c r="U112" s="96"/>
    </row>
    <row r="113" spans="1:23" s="54" customFormat="1" ht="36.75" customHeight="1" x14ac:dyDescent="0.2">
      <c r="A113" s="55" t="s">
        <v>286</v>
      </c>
      <c r="B113" s="104">
        <v>14</v>
      </c>
      <c r="C113" s="1">
        <v>10034978180</v>
      </c>
      <c r="D113" s="2" t="s">
        <v>88</v>
      </c>
      <c r="E113" s="3" t="s">
        <v>89</v>
      </c>
      <c r="F113" s="47" t="s">
        <v>31</v>
      </c>
      <c r="G113" s="105" t="s">
        <v>83</v>
      </c>
      <c r="H113" s="48"/>
      <c r="I113" s="49" t="s">
        <v>286</v>
      </c>
      <c r="J113" s="48">
        <v>0</v>
      </c>
      <c r="K113" s="49"/>
      <c r="L113" s="48">
        <v>0</v>
      </c>
      <c r="M113" s="49"/>
      <c r="N113" s="48">
        <v>0</v>
      </c>
      <c r="O113" s="49"/>
      <c r="P113" s="50"/>
      <c r="Q113" s="51"/>
      <c r="R113" s="52"/>
      <c r="S113" s="106"/>
      <c r="T113" s="53"/>
      <c r="U113" s="96"/>
    </row>
    <row r="114" spans="1:23" s="54" customFormat="1" ht="36.75" customHeight="1" x14ac:dyDescent="0.2">
      <c r="A114" s="55" t="s">
        <v>286</v>
      </c>
      <c r="B114" s="104">
        <v>28</v>
      </c>
      <c r="C114" s="1">
        <v>10036052860</v>
      </c>
      <c r="D114" s="2" t="s">
        <v>115</v>
      </c>
      <c r="E114" s="3" t="s">
        <v>116</v>
      </c>
      <c r="F114" s="47" t="s">
        <v>22</v>
      </c>
      <c r="G114" s="105" t="s">
        <v>108</v>
      </c>
      <c r="H114" s="48"/>
      <c r="I114" s="49" t="s">
        <v>286</v>
      </c>
      <c r="J114" s="48">
        <v>0</v>
      </c>
      <c r="K114" s="49"/>
      <c r="L114" s="48">
        <v>0</v>
      </c>
      <c r="M114" s="49"/>
      <c r="N114" s="48">
        <v>0</v>
      </c>
      <c r="O114" s="49"/>
      <c r="P114" s="50"/>
      <c r="Q114" s="51"/>
      <c r="R114" s="52"/>
      <c r="S114" s="106"/>
      <c r="T114" s="53"/>
      <c r="U114" s="96"/>
    </row>
    <row r="115" spans="1:23" s="54" customFormat="1" ht="36.75" customHeight="1" x14ac:dyDescent="0.2">
      <c r="A115" s="55" t="s">
        <v>286</v>
      </c>
      <c r="B115" s="104">
        <v>30</v>
      </c>
      <c r="C115" s="1">
        <v>10015856652</v>
      </c>
      <c r="D115" s="2" t="s">
        <v>119</v>
      </c>
      <c r="E115" s="3" t="s">
        <v>120</v>
      </c>
      <c r="F115" s="47" t="s">
        <v>22</v>
      </c>
      <c r="G115" s="105" t="s">
        <v>108</v>
      </c>
      <c r="H115" s="48"/>
      <c r="I115" s="49" t="s">
        <v>286</v>
      </c>
      <c r="J115" s="48">
        <v>0</v>
      </c>
      <c r="K115" s="49"/>
      <c r="L115" s="48">
        <v>0</v>
      </c>
      <c r="M115" s="49"/>
      <c r="N115" s="48">
        <v>0</v>
      </c>
      <c r="O115" s="49"/>
      <c r="P115" s="50"/>
      <c r="Q115" s="51"/>
      <c r="R115" s="52"/>
      <c r="S115" s="106"/>
      <c r="T115" s="53"/>
      <c r="U115" s="96"/>
    </row>
    <row r="116" spans="1:23" s="54" customFormat="1" ht="36.75" customHeight="1" x14ac:dyDescent="0.2">
      <c r="A116" s="55" t="s">
        <v>286</v>
      </c>
      <c r="B116" s="104">
        <v>41</v>
      </c>
      <c r="C116" s="1">
        <v>10009986233</v>
      </c>
      <c r="D116" s="2" t="s">
        <v>145</v>
      </c>
      <c r="E116" s="3" t="s">
        <v>146</v>
      </c>
      <c r="F116" s="47" t="s">
        <v>22</v>
      </c>
      <c r="G116" s="105" t="s">
        <v>147</v>
      </c>
      <c r="H116" s="48"/>
      <c r="I116" s="49" t="s">
        <v>286</v>
      </c>
      <c r="J116" s="48">
        <v>0</v>
      </c>
      <c r="K116" s="49"/>
      <c r="L116" s="48">
        <v>0</v>
      </c>
      <c r="M116" s="49"/>
      <c r="N116" s="48">
        <v>0</v>
      </c>
      <c r="O116" s="49"/>
      <c r="P116" s="50"/>
      <c r="Q116" s="51"/>
      <c r="R116" s="52"/>
      <c r="S116" s="106"/>
      <c r="T116" s="53"/>
      <c r="U116" s="96"/>
    </row>
    <row r="117" spans="1:23" s="54" customFormat="1" ht="36.75" customHeight="1" x14ac:dyDescent="0.2">
      <c r="A117" s="55" t="s">
        <v>286</v>
      </c>
      <c r="B117" s="104">
        <v>60</v>
      </c>
      <c r="C117" s="1">
        <v>10055306451</v>
      </c>
      <c r="D117" s="2" t="s">
        <v>186</v>
      </c>
      <c r="E117" s="3" t="s">
        <v>187</v>
      </c>
      <c r="F117" s="47" t="s">
        <v>31</v>
      </c>
      <c r="G117" s="105" t="s">
        <v>185</v>
      </c>
      <c r="H117" s="48"/>
      <c r="I117" s="49" t="s">
        <v>286</v>
      </c>
      <c r="J117" s="48">
        <v>0</v>
      </c>
      <c r="K117" s="49"/>
      <c r="L117" s="48">
        <v>0</v>
      </c>
      <c r="M117" s="49"/>
      <c r="N117" s="48">
        <v>0</v>
      </c>
      <c r="O117" s="49"/>
      <c r="P117" s="50"/>
      <c r="Q117" s="51"/>
      <c r="R117" s="52"/>
      <c r="S117" s="106"/>
      <c r="T117" s="53"/>
      <c r="U117" s="96"/>
    </row>
    <row r="118" spans="1:23" s="54" customFormat="1" ht="36.75" customHeight="1" x14ac:dyDescent="0.2">
      <c r="A118" s="55" t="s">
        <v>286</v>
      </c>
      <c r="B118" s="104">
        <v>63</v>
      </c>
      <c r="C118" s="1">
        <v>10034925438</v>
      </c>
      <c r="D118" s="2" t="s">
        <v>192</v>
      </c>
      <c r="E118" s="3" t="s">
        <v>193</v>
      </c>
      <c r="F118" s="47" t="s">
        <v>22</v>
      </c>
      <c r="G118" s="105" t="s">
        <v>194</v>
      </c>
      <c r="H118" s="48"/>
      <c r="I118" s="49" t="s">
        <v>286</v>
      </c>
      <c r="J118" s="48">
        <v>0</v>
      </c>
      <c r="K118" s="49"/>
      <c r="L118" s="48">
        <v>0</v>
      </c>
      <c r="M118" s="49"/>
      <c r="N118" s="48">
        <v>0</v>
      </c>
      <c r="O118" s="49"/>
      <c r="P118" s="50"/>
      <c r="Q118" s="51"/>
      <c r="R118" s="52"/>
      <c r="S118" s="106"/>
      <c r="T118" s="53"/>
      <c r="U118" s="96"/>
    </row>
    <row r="119" spans="1:23" s="54" customFormat="1" ht="36.75" customHeight="1" x14ac:dyDescent="0.2">
      <c r="A119" s="55" t="s">
        <v>286</v>
      </c>
      <c r="B119" s="104">
        <v>79</v>
      </c>
      <c r="C119" s="1">
        <v>10036090347</v>
      </c>
      <c r="D119" s="2" t="s">
        <v>228</v>
      </c>
      <c r="E119" s="3" t="s">
        <v>229</v>
      </c>
      <c r="F119" s="47" t="s">
        <v>31</v>
      </c>
      <c r="G119" s="105" t="s">
        <v>221</v>
      </c>
      <c r="H119" s="48"/>
      <c r="I119" s="49" t="s">
        <v>286</v>
      </c>
      <c r="J119" s="48">
        <v>0</v>
      </c>
      <c r="K119" s="49"/>
      <c r="L119" s="48">
        <v>0</v>
      </c>
      <c r="M119" s="49"/>
      <c r="N119" s="48">
        <v>0</v>
      </c>
      <c r="O119" s="49"/>
      <c r="P119" s="50"/>
      <c r="Q119" s="51"/>
      <c r="R119" s="52"/>
      <c r="S119" s="106"/>
      <c r="T119" s="53"/>
      <c r="U119" s="96"/>
    </row>
    <row r="120" spans="1:23" s="54" customFormat="1" ht="36.75" customHeight="1" x14ac:dyDescent="0.2">
      <c r="A120" s="55" t="s">
        <v>286</v>
      </c>
      <c r="B120" s="104">
        <v>82</v>
      </c>
      <c r="C120" s="1">
        <v>10034963834</v>
      </c>
      <c r="D120" s="2" t="s">
        <v>234</v>
      </c>
      <c r="E120" s="3" t="s">
        <v>235</v>
      </c>
      <c r="F120" s="47" t="s">
        <v>30</v>
      </c>
      <c r="G120" s="105" t="s">
        <v>221</v>
      </c>
      <c r="H120" s="48"/>
      <c r="I120" s="49" t="s">
        <v>286</v>
      </c>
      <c r="J120" s="48">
        <v>0</v>
      </c>
      <c r="K120" s="49"/>
      <c r="L120" s="48">
        <v>0</v>
      </c>
      <c r="M120" s="49"/>
      <c r="N120" s="48">
        <v>0</v>
      </c>
      <c r="O120" s="49"/>
      <c r="P120" s="50"/>
      <c r="Q120" s="51"/>
      <c r="R120" s="52"/>
      <c r="S120" s="106"/>
      <c r="T120" s="53"/>
      <c r="U120" s="96"/>
    </row>
    <row r="121" spans="1:23" s="54" customFormat="1" ht="36.75" customHeight="1" x14ac:dyDescent="0.2">
      <c r="A121" s="55" t="s">
        <v>286</v>
      </c>
      <c r="B121" s="104">
        <v>98</v>
      </c>
      <c r="C121" s="1">
        <v>10101332850</v>
      </c>
      <c r="D121" s="2" t="s">
        <v>270</v>
      </c>
      <c r="E121" s="3" t="s">
        <v>271</v>
      </c>
      <c r="F121" s="47" t="s">
        <v>31</v>
      </c>
      <c r="G121" s="105" t="s">
        <v>272</v>
      </c>
      <c r="H121" s="48"/>
      <c r="I121" s="49" t="s">
        <v>286</v>
      </c>
      <c r="J121" s="48">
        <v>0</v>
      </c>
      <c r="K121" s="49"/>
      <c r="L121" s="48">
        <v>0</v>
      </c>
      <c r="M121" s="49"/>
      <c r="N121" s="48">
        <v>0</v>
      </c>
      <c r="O121" s="49"/>
      <c r="P121" s="50"/>
      <c r="Q121" s="51"/>
      <c r="R121" s="52"/>
      <c r="S121" s="106"/>
      <c r="T121" s="53"/>
      <c r="U121" s="96"/>
    </row>
    <row r="122" spans="1:23" s="54" customFormat="1" ht="36.75" customHeight="1" x14ac:dyDescent="0.2">
      <c r="A122" s="55" t="s">
        <v>287</v>
      </c>
      <c r="B122" s="104">
        <v>38</v>
      </c>
      <c r="C122" s="1">
        <v>10015265659</v>
      </c>
      <c r="D122" s="2" t="s">
        <v>137</v>
      </c>
      <c r="E122" s="3" t="s">
        <v>138</v>
      </c>
      <c r="F122" s="47" t="s">
        <v>20</v>
      </c>
      <c r="G122" s="105" t="s">
        <v>136</v>
      </c>
      <c r="H122" s="48"/>
      <c r="I122" s="49" t="s">
        <v>287</v>
      </c>
      <c r="J122" s="48">
        <v>0</v>
      </c>
      <c r="K122" s="49"/>
      <c r="L122" s="48">
        <v>0</v>
      </c>
      <c r="M122" s="49"/>
      <c r="N122" s="48">
        <v>0</v>
      </c>
      <c r="O122" s="49"/>
      <c r="P122" s="50"/>
      <c r="Q122" s="51"/>
      <c r="R122" s="52"/>
      <c r="S122" s="106"/>
      <c r="T122" s="53"/>
      <c r="U122" s="96"/>
    </row>
    <row r="123" spans="1:23" s="54" customFormat="1" ht="36.75" customHeight="1" x14ac:dyDescent="0.2">
      <c r="A123" s="55" t="s">
        <v>287</v>
      </c>
      <c r="B123" s="104">
        <v>101</v>
      </c>
      <c r="C123" s="1">
        <v>10036033864</v>
      </c>
      <c r="D123" s="2" t="s">
        <v>278</v>
      </c>
      <c r="E123" s="3" t="s">
        <v>279</v>
      </c>
      <c r="F123" s="47" t="s">
        <v>31</v>
      </c>
      <c r="G123" s="105" t="s">
        <v>275</v>
      </c>
      <c r="H123" s="48"/>
      <c r="I123" s="49" t="s">
        <v>287</v>
      </c>
      <c r="J123" s="48">
        <v>0</v>
      </c>
      <c r="K123" s="49"/>
      <c r="L123" s="48">
        <v>0</v>
      </c>
      <c r="M123" s="49"/>
      <c r="N123" s="48">
        <v>0</v>
      </c>
      <c r="O123" s="49"/>
      <c r="P123" s="50"/>
      <c r="Q123" s="51"/>
      <c r="R123" s="52"/>
      <c r="S123" s="106"/>
      <c r="T123" s="53"/>
      <c r="U123" s="96"/>
    </row>
    <row r="124" spans="1:23" s="54" customFormat="1" ht="36.75" customHeight="1" x14ac:dyDescent="0.2">
      <c r="A124" s="55" t="s">
        <v>287</v>
      </c>
      <c r="B124" s="104">
        <v>102</v>
      </c>
      <c r="C124" s="1">
        <v>10084634605</v>
      </c>
      <c r="D124" s="2" t="s">
        <v>280</v>
      </c>
      <c r="E124" s="3" t="s">
        <v>281</v>
      </c>
      <c r="F124" s="47" t="s">
        <v>31</v>
      </c>
      <c r="G124" s="105" t="s">
        <v>275</v>
      </c>
      <c r="H124" s="48"/>
      <c r="I124" s="49" t="s">
        <v>287</v>
      </c>
      <c r="J124" s="48">
        <v>0</v>
      </c>
      <c r="K124" s="49"/>
      <c r="L124" s="48">
        <v>0</v>
      </c>
      <c r="M124" s="49"/>
      <c r="N124" s="48">
        <v>0</v>
      </c>
      <c r="O124" s="49"/>
      <c r="P124" s="50"/>
      <c r="Q124" s="51"/>
      <c r="R124" s="52"/>
      <c r="S124" s="106"/>
      <c r="T124" s="53"/>
      <c r="U124" s="96"/>
    </row>
    <row r="125" spans="1:23" s="54" customFormat="1" ht="19.5" thickBot="1" x14ac:dyDescent="0.25">
      <c r="A125" s="107" t="s">
        <v>287</v>
      </c>
      <c r="B125" s="108">
        <v>103</v>
      </c>
      <c r="C125" s="109">
        <v>10083380271</v>
      </c>
      <c r="D125" s="110" t="s">
        <v>282</v>
      </c>
      <c r="E125" s="111" t="s">
        <v>283</v>
      </c>
      <c r="F125" s="112" t="s">
        <v>31</v>
      </c>
      <c r="G125" s="113" t="s">
        <v>275</v>
      </c>
      <c r="H125" s="114"/>
      <c r="I125" s="115" t="s">
        <v>287</v>
      </c>
      <c r="J125" s="114">
        <v>0</v>
      </c>
      <c r="K125" s="115"/>
      <c r="L125" s="114">
        <v>0</v>
      </c>
      <c r="M125" s="115"/>
      <c r="N125" s="114">
        <v>0</v>
      </c>
      <c r="O125" s="115"/>
      <c r="P125" s="116"/>
      <c r="Q125" s="117"/>
      <c r="R125" s="118"/>
      <c r="S125" s="119"/>
      <c r="T125" s="120"/>
      <c r="U125" s="96"/>
    </row>
    <row r="126" spans="1:23" ht="7.5" customHeight="1" thickTop="1" thickBot="1" x14ac:dyDescent="0.25">
      <c r="A126" s="56"/>
      <c r="B126" s="57"/>
      <c r="C126" s="57"/>
      <c r="D126" s="58"/>
      <c r="E126" s="59"/>
      <c r="F126" s="60"/>
      <c r="G126" s="59"/>
      <c r="H126" s="61"/>
      <c r="I126" s="62"/>
      <c r="J126" s="61"/>
      <c r="K126" s="62"/>
      <c r="L126" s="61"/>
      <c r="M126" s="62"/>
      <c r="N126" s="61"/>
      <c r="O126" s="62"/>
      <c r="P126" s="63"/>
      <c r="Q126" s="64"/>
      <c r="R126" s="61"/>
      <c r="S126" s="61"/>
      <c r="T126" s="61"/>
    </row>
    <row r="127" spans="1:23" ht="15.75" thickTop="1" x14ac:dyDescent="0.2">
      <c r="A127" s="161" t="s">
        <v>4</v>
      </c>
      <c r="B127" s="162"/>
      <c r="C127" s="162"/>
      <c r="D127" s="162"/>
      <c r="E127" s="162"/>
      <c r="F127" s="162"/>
      <c r="G127" s="162"/>
      <c r="H127" s="162" t="s">
        <v>5</v>
      </c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3"/>
    </row>
    <row r="128" spans="1:23" ht="15" x14ac:dyDescent="0.2">
      <c r="A128" s="65"/>
      <c r="B128" s="7"/>
      <c r="C128" s="66"/>
      <c r="D128" s="7"/>
      <c r="E128" s="7"/>
      <c r="F128" s="7"/>
      <c r="G128" s="67"/>
      <c r="H128" s="68" t="s">
        <v>32</v>
      </c>
      <c r="I128" s="69"/>
      <c r="J128" s="70"/>
      <c r="K128" s="98">
        <v>21</v>
      </c>
      <c r="L128" s="71"/>
      <c r="M128" s="8"/>
      <c r="Q128" s="75"/>
      <c r="S128" s="123" t="s">
        <v>30</v>
      </c>
      <c r="T128" s="124">
        <f>COUNTIF(F23:F125,"ЗМС")</f>
        <v>4</v>
      </c>
      <c r="U128" s="76"/>
      <c r="V128" s="77"/>
      <c r="W128" s="77"/>
    </row>
    <row r="129" spans="1:23" ht="15" x14ac:dyDescent="0.2">
      <c r="A129" s="78"/>
      <c r="B129" s="79"/>
      <c r="C129" s="80"/>
      <c r="D129" s="79"/>
      <c r="E129" s="79"/>
      <c r="F129" s="79"/>
      <c r="G129" s="81"/>
      <c r="H129" s="68" t="s">
        <v>25</v>
      </c>
      <c r="I129" s="69"/>
      <c r="J129" s="70"/>
      <c r="K129" s="121">
        <f>K130+K135</f>
        <v>103</v>
      </c>
      <c r="L129" s="77"/>
      <c r="M129" s="73"/>
      <c r="Q129" s="75"/>
      <c r="S129" s="125" t="s">
        <v>20</v>
      </c>
      <c r="T129" s="124">
        <f>COUNTIF(F23:F125,"МСМК")</f>
        <v>5</v>
      </c>
      <c r="U129" s="76"/>
      <c r="V129" s="77"/>
      <c r="W129" s="77"/>
    </row>
    <row r="130" spans="1:23" ht="15" x14ac:dyDescent="0.2">
      <c r="A130" s="82"/>
      <c r="B130" s="79"/>
      <c r="C130" s="83"/>
      <c r="D130" s="79"/>
      <c r="E130" s="79"/>
      <c r="F130" s="79"/>
      <c r="G130" s="81"/>
      <c r="H130" s="68" t="s">
        <v>26</v>
      </c>
      <c r="I130" s="69"/>
      <c r="J130" s="70"/>
      <c r="K130" s="121">
        <f>K131+K132+K134+K133</f>
        <v>99</v>
      </c>
      <c r="L130" s="77"/>
      <c r="M130" s="73"/>
      <c r="Q130" s="75"/>
      <c r="S130" s="125" t="s">
        <v>22</v>
      </c>
      <c r="T130" s="124">
        <f>COUNTIF(F23:F125,"МС")</f>
        <v>44</v>
      </c>
      <c r="U130" s="76"/>
      <c r="V130" s="77"/>
      <c r="W130" s="77"/>
    </row>
    <row r="131" spans="1:23" ht="15" x14ac:dyDescent="0.2">
      <c r="A131" s="78"/>
      <c r="B131" s="79"/>
      <c r="C131" s="83"/>
      <c r="D131" s="79"/>
      <c r="E131" s="79"/>
      <c r="F131" s="79"/>
      <c r="G131" s="81"/>
      <c r="H131" s="68" t="s">
        <v>27</v>
      </c>
      <c r="I131" s="69"/>
      <c r="J131" s="70"/>
      <c r="K131" s="121">
        <f>COUNT(A23:A125)</f>
        <v>66</v>
      </c>
      <c r="L131" s="77"/>
      <c r="M131" s="73"/>
      <c r="Q131" s="75"/>
      <c r="S131" s="125" t="s">
        <v>31</v>
      </c>
      <c r="T131" s="124">
        <f>COUNTIF(F23:F125,"КМС")</f>
        <v>49</v>
      </c>
      <c r="U131" s="76"/>
      <c r="V131" s="77"/>
      <c r="W131" s="77"/>
    </row>
    <row r="132" spans="1:23" ht="15" x14ac:dyDescent="0.2">
      <c r="A132" s="78"/>
      <c r="B132" s="79"/>
      <c r="C132" s="83"/>
      <c r="D132" s="79"/>
      <c r="E132" s="79"/>
      <c r="F132" s="79"/>
      <c r="G132" s="81"/>
      <c r="H132" s="68" t="s">
        <v>38</v>
      </c>
      <c r="I132" s="69"/>
      <c r="J132" s="70"/>
      <c r="K132" s="121">
        <f>COUNTIF(A23:A125,"ЛИМ")</f>
        <v>0</v>
      </c>
      <c r="L132" s="77"/>
      <c r="M132" s="73"/>
      <c r="Q132" s="75"/>
      <c r="S132" s="126" t="s">
        <v>34</v>
      </c>
      <c r="T132" s="124">
        <f>COUNTIF(F23:F125,"1 СР")</f>
        <v>1</v>
      </c>
      <c r="U132" s="76"/>
      <c r="V132" s="77"/>
      <c r="W132" s="77"/>
    </row>
    <row r="133" spans="1:23" ht="15" x14ac:dyDescent="0.2">
      <c r="A133" s="84"/>
      <c r="B133" s="4"/>
      <c r="C133" s="4"/>
      <c r="D133" s="79"/>
      <c r="E133" s="79"/>
      <c r="F133" s="79"/>
      <c r="G133" s="81"/>
      <c r="H133" s="68" t="s">
        <v>28</v>
      </c>
      <c r="I133" s="69"/>
      <c r="J133" s="70"/>
      <c r="K133" s="122">
        <f>COUNTIF(A23:A125,"НФ")</f>
        <v>33</v>
      </c>
      <c r="L133" s="77"/>
      <c r="M133" s="73"/>
      <c r="Q133" s="75"/>
      <c r="S133" s="125" t="s">
        <v>288</v>
      </c>
      <c r="T133" s="124">
        <f>COUNTIF(F23:F125,"2 СР")</f>
        <v>0</v>
      </c>
      <c r="U133" s="76"/>
      <c r="V133" s="77"/>
      <c r="W133" s="77"/>
    </row>
    <row r="134" spans="1:23" ht="15" x14ac:dyDescent="0.2">
      <c r="A134" s="82"/>
      <c r="B134" s="79"/>
      <c r="C134" s="79"/>
      <c r="D134" s="79"/>
      <c r="E134" s="79"/>
      <c r="F134" s="79"/>
      <c r="G134" s="81"/>
      <c r="H134" s="68" t="s">
        <v>36</v>
      </c>
      <c r="I134" s="69"/>
      <c r="J134" s="70"/>
      <c r="K134" s="121">
        <f>COUNTIF(A23:A125,"ДСКВ")</f>
        <v>0</v>
      </c>
      <c r="L134" s="77"/>
      <c r="M134" s="73"/>
      <c r="Q134" s="75"/>
      <c r="R134" s="77"/>
      <c r="S134" s="125" t="s">
        <v>289</v>
      </c>
      <c r="T134" s="124">
        <f>COUNTIF(F23:F125,"3 СР")</f>
        <v>0</v>
      </c>
      <c r="U134" s="76"/>
      <c r="V134" s="77"/>
      <c r="W134" s="77"/>
    </row>
    <row r="135" spans="1:23" ht="15" x14ac:dyDescent="0.2">
      <c r="A135" s="82"/>
      <c r="B135" s="79"/>
      <c r="C135" s="79"/>
      <c r="D135" s="79"/>
      <c r="E135" s="79"/>
      <c r="F135" s="79"/>
      <c r="G135" s="81"/>
      <c r="H135" s="68" t="s">
        <v>29</v>
      </c>
      <c r="I135" s="69"/>
      <c r="J135" s="97"/>
      <c r="K135" s="121">
        <f>COUNTIF(A23:A125,"НС")</f>
        <v>4</v>
      </c>
      <c r="L135" s="77"/>
      <c r="M135" s="73"/>
      <c r="N135" s="77"/>
      <c r="O135" s="73"/>
      <c r="Q135" s="75"/>
      <c r="R135" s="77"/>
      <c r="S135" s="68"/>
      <c r="T135" s="85"/>
      <c r="U135" s="76"/>
      <c r="V135" s="77"/>
      <c r="W135" s="77"/>
    </row>
    <row r="136" spans="1:23" ht="5.25" customHeight="1" x14ac:dyDescent="0.2">
      <c r="A136" s="86"/>
      <c r="B136" s="87"/>
      <c r="C136" s="87"/>
      <c r="D136" s="87"/>
      <c r="E136" s="87"/>
      <c r="F136" s="87"/>
      <c r="G136" s="36"/>
      <c r="H136" s="88"/>
      <c r="I136" s="69"/>
      <c r="J136" s="36"/>
      <c r="K136" s="89"/>
      <c r="L136" s="36"/>
      <c r="M136" s="89"/>
      <c r="N136" s="36"/>
      <c r="O136" s="89"/>
      <c r="P136" s="90"/>
      <c r="Q136" s="33"/>
      <c r="R136" s="91"/>
      <c r="S136" s="91"/>
      <c r="T136" s="85"/>
      <c r="U136" s="76"/>
      <c r="V136" s="77"/>
      <c r="W136" s="77"/>
    </row>
    <row r="137" spans="1:23" ht="15.75" x14ac:dyDescent="0.2">
      <c r="A137" s="164" t="s">
        <v>3</v>
      </c>
      <c r="B137" s="165"/>
      <c r="C137" s="165"/>
      <c r="D137" s="165"/>
      <c r="E137" s="165"/>
      <c r="F137" s="165"/>
      <c r="G137" s="165" t="s">
        <v>11</v>
      </c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6"/>
    </row>
    <row r="138" spans="1:23" x14ac:dyDescent="0.2">
      <c r="A138" s="167"/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9"/>
      <c r="Q138" s="169"/>
      <c r="R138" s="169"/>
      <c r="S138" s="169"/>
      <c r="T138" s="170"/>
    </row>
    <row r="139" spans="1:23" x14ac:dyDescent="0.2">
      <c r="A139" s="100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92"/>
      <c r="Q139" s="93"/>
      <c r="R139" s="101"/>
      <c r="S139" s="101"/>
      <c r="T139" s="102"/>
    </row>
    <row r="140" spans="1:23" x14ac:dyDescent="0.2">
      <c r="A140" s="100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92"/>
      <c r="Q140" s="93"/>
      <c r="R140" s="101"/>
      <c r="S140" s="101"/>
      <c r="T140" s="102"/>
    </row>
    <row r="141" spans="1:23" x14ac:dyDescent="0.2">
      <c r="A141" s="100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92"/>
      <c r="Q141" s="93"/>
      <c r="R141" s="101"/>
      <c r="S141" s="101"/>
      <c r="T141" s="102"/>
    </row>
    <row r="142" spans="1:23" x14ac:dyDescent="0.2">
      <c r="A142" s="100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92"/>
      <c r="Q142" s="93"/>
      <c r="R142" s="101"/>
      <c r="S142" s="101"/>
      <c r="T142" s="102"/>
    </row>
    <row r="143" spans="1:23" x14ac:dyDescent="0.2">
      <c r="A143" s="167"/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71"/>
    </row>
    <row r="144" spans="1:23" x14ac:dyDescent="0.2">
      <c r="A144" s="167"/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72"/>
      <c r="Q144" s="172"/>
      <c r="R144" s="172"/>
      <c r="S144" s="172"/>
      <c r="T144" s="173"/>
    </row>
    <row r="145" spans="1:20" ht="16.5" thickBot="1" x14ac:dyDescent="0.25">
      <c r="A145" s="147"/>
      <c r="B145" s="148"/>
      <c r="C145" s="148"/>
      <c r="D145" s="148"/>
      <c r="E145" s="148"/>
      <c r="F145" s="148"/>
      <c r="G145" s="148" t="s">
        <v>56</v>
      </c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60"/>
    </row>
    <row r="146" spans="1:20" ht="13.5" thickTop="1" x14ac:dyDescent="0.2"/>
  </sheetData>
  <sheetProtection formatCells="0" formatColumns="0" formatRows="0" sort="0" autoFilter="0" pivotTables="0"/>
  <sortState ref="A105:AL112">
    <sortCondition ref="I105:I112"/>
  </sortState>
  <mergeCells count="45">
    <mergeCell ref="G145:O145"/>
    <mergeCell ref="P145:T145"/>
    <mergeCell ref="A127:G127"/>
    <mergeCell ref="H127:T127"/>
    <mergeCell ref="A137:F137"/>
    <mergeCell ref="G137:O137"/>
    <mergeCell ref="P137:T137"/>
    <mergeCell ref="A138:E138"/>
    <mergeCell ref="F138:T138"/>
    <mergeCell ref="A143:E143"/>
    <mergeCell ref="F143:T143"/>
    <mergeCell ref="A144:E144"/>
    <mergeCell ref="F144:T144"/>
    <mergeCell ref="A145:F145"/>
    <mergeCell ref="A7:T7"/>
    <mergeCell ref="A5:T5"/>
    <mergeCell ref="A8:T8"/>
    <mergeCell ref="H22:I22"/>
    <mergeCell ref="J22:K22"/>
    <mergeCell ref="L22:M22"/>
    <mergeCell ref="N22:O22"/>
    <mergeCell ref="H21:O21"/>
    <mergeCell ref="P21:P22"/>
    <mergeCell ref="Q21:Q22"/>
    <mergeCell ref="R21:R22"/>
    <mergeCell ref="F21:F22"/>
    <mergeCell ref="A12:T12"/>
    <mergeCell ref="S21:S22"/>
    <mergeCell ref="T21:T22"/>
    <mergeCell ref="G21:G22"/>
    <mergeCell ref="A21:A22"/>
    <mergeCell ref="B21:B22"/>
    <mergeCell ref="C21:C22"/>
    <mergeCell ref="D21:D22"/>
    <mergeCell ref="E21:E22"/>
    <mergeCell ref="H15:T15"/>
    <mergeCell ref="A9:T9"/>
    <mergeCell ref="A10:T10"/>
    <mergeCell ref="A11:T11"/>
    <mergeCell ref="A15:G15"/>
    <mergeCell ref="A1:T1"/>
    <mergeCell ref="A2:T2"/>
    <mergeCell ref="A3:T3"/>
    <mergeCell ref="A4:T4"/>
    <mergeCell ref="A6:T6"/>
  </mergeCells>
  <conditionalFormatting sqref="B1:B1048576">
    <cfRule type="duplicateValues" dxfId="1" priority="2"/>
  </conditionalFormatting>
  <conditionalFormatting sqref="H23:H125 J23:J125 L23:L125 N23:N125">
    <cfRule type="cellIs" dxfId="0" priority="1" operator="equal">
      <formula>0</formula>
    </cfRule>
  </conditionalFormatting>
  <printOptions horizontalCentered="1"/>
  <pageMargins left="0.19685039370078741" right="0.19685039370078741" top="0.59055118110236227" bottom="0.59055118110236227" header="0.15748031496062992" footer="0.11811023622047245"/>
  <pageSetup paperSize="256" scale="64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Итоговый протокол</vt:lpstr>
      <vt:lpstr>'Итоговый протокол'!Заголовки_для_печати</vt:lpstr>
      <vt:lpstr>'Итоговый протокол'!Область_печати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2022-04-03T17:29:21Z</cp:lastPrinted>
  <dcterms:created xsi:type="dcterms:W3CDTF">1996-10-08T23:32:33Z</dcterms:created>
  <dcterms:modified xsi:type="dcterms:W3CDTF">2022-04-05T12:59:50Z</dcterms:modified>
</cp:coreProperties>
</file>