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terinamaksimova/Desktop/ПР/"/>
    </mc:Choice>
  </mc:AlternateContent>
  <xr:revisionPtr revIDLastSave="0" documentId="13_ncr:1_{820F16D0-30D4-274C-A661-34E553F9F5BD}" xr6:coauthVersionLast="47" xr6:coauthVersionMax="47" xr10:uidLastSave="{00000000-0000-0000-0000-000000000000}"/>
  <bookViews>
    <workbookView xWindow="680" yWindow="1000" windowWidth="27840" windowHeight="15600" xr2:uid="{F844318A-A8B8-E445-9A22-E3380D0F1377}"/>
  </bookViews>
  <sheets>
    <sheet name="парная 3 км Ю Ф все" sheetId="2" r:id="rId1"/>
    <sheet name="Лист1" sheetId="1" r:id="rId2"/>
  </sheets>
  <externalReferences>
    <externalReference r:id="rId3"/>
  </externalReferences>
  <definedNames>
    <definedName name="_xlnm.Print_Area" localSheetId="0">'парная 3 км Ю Ф все'!$A$1:$S$103</definedName>
    <definedName name="ччччч" localSheetId="0">#REF!</definedName>
    <definedName name="чччч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2" l="1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Q80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Q77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Q74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Q71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Q68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Q65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Q62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Q59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Q56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Q53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Q50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Q47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Q44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Q41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Q38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Q35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Q32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Q29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Q26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Q23" i="2"/>
  <c r="G23" i="2"/>
  <c r="F23" i="2"/>
  <c r="E23" i="2"/>
  <c r="D23" i="2"/>
  <c r="C23" i="2"/>
</calcChain>
</file>

<file path=xl/sharedStrings.xml><?xml version="1.0" encoding="utf-8"?>
<sst xmlns="http://schemas.openxmlformats.org/spreadsheetml/2006/main" count="112" uniqueCount="71">
  <si>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</si>
  <si>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</si>
  <si>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</si>
  <si>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</si>
  <si>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</si>
  <si>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</si>
  <si>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парная гонка преследования 3 км</t>
  </si>
  <si>
    <t>КВАЛИФИКАЦИЯ</t>
  </si>
  <si>
    <t>МЕСТО ПРОВЕДЕНИЯ: г. Тула</t>
  </si>
  <si>
    <t>НАЧАЛО ГОНКИ:</t>
  </si>
  <si>
    <t>№ ВРВС: 0080411811С</t>
  </si>
  <si>
    <t>ДАТА ПРОВЕДЕНИЯ: 13 мая 2023 года</t>
  </si>
  <si>
    <t>ОКОНЧАНИЕ ГОНКИ:</t>
  </si>
  <si>
    <t>№ ЕКП 2023: 26272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</si>
  <si>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</si>
  <si>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</si>
  <si>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</si>
  <si>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Тульский велотрек</t>
  </si>
  <si>
    <t xml:space="preserve"> </t>
  </si>
  <si>
    <t>ГЛАВНЫЙ СУДЬЯ:</t>
  </si>
  <si>
    <t>Гниденко В. Н. (ВК, Тула)</t>
  </si>
  <si>
    <t>ПОКРЫТИЕ ТРЕКА: бетон</t>
  </si>
  <si>
    <t>ГЛАВНЫЙ СЕКРЕТАРЬ:</t>
  </si>
  <si>
    <t>Максимова Е. Г. (ВК, Тула)</t>
  </si>
  <si>
    <t>ДЛИНА ТРЕКА: 333 м</t>
  </si>
  <si>
    <t>СУДЬЯ НА ФИНИШЕ:</t>
  </si>
  <si>
    <t>Копылов С. В. (ВК, Тула)</t>
  </si>
  <si>
    <t>ДИСТАНЦИЯ: ДЛИНА КРУГА/КРУГОВ</t>
  </si>
  <si>
    <t>0,333/9</t>
  </si>
  <si>
    <t>UCI ID</t>
  </si>
  <si>
    <t>ФАМИЛИЯ ИМЯ</t>
  </si>
  <si>
    <t>ДАТА РОЖД.</t>
  </si>
  <si>
    <t>РАЗРЯД,
ЗВАНИЕ</t>
  </si>
  <si>
    <t>ТЕРРИТ.  ПРИНАД.</t>
  </si>
  <si>
    <t>РЕЗУЛЬТАТ  НА ОТРЕЗКЕ</t>
  </si>
  <si>
    <t>РЕЗ - Т</t>
  </si>
  <si>
    <t>СКОРОСТЬ км/ч</t>
  </si>
  <si>
    <t>ВЫПОЛНЕНИЕ НТУ ЕВСК</t>
  </si>
  <si>
    <t>ПРИМЕЧАНИЕ</t>
  </si>
  <si>
    <t>0-1000 м</t>
  </si>
  <si>
    <t>1000-2000 м</t>
  </si>
  <si>
    <t>2000-3000 м</t>
  </si>
  <si>
    <t>3000-4000 м</t>
  </si>
  <si>
    <t>КМС</t>
  </si>
  <si>
    <t>финал</t>
  </si>
  <si>
    <t>3 СР</t>
  </si>
  <si>
    <t>2 СР</t>
  </si>
  <si>
    <t>квал</t>
  </si>
  <si>
    <t>2,29,876</t>
  </si>
  <si>
    <t>2,36,622</t>
  </si>
  <si>
    <t>1 сп.юн.р.</t>
  </si>
  <si>
    <t>ПОГОДНЫЕ УСЛОВИЯ</t>
  </si>
  <si>
    <t>СТАТИСТИКА ГОНКИ</t>
  </si>
  <si>
    <t>Температура: +19</t>
  </si>
  <si>
    <t>Субъектов РФ</t>
  </si>
  <si>
    <t>Влажность: 48 %</t>
  </si>
  <si>
    <t>Заявлено</t>
  </si>
  <si>
    <t>1 СР</t>
  </si>
  <si>
    <t>Осадки: 0мм</t>
  </si>
  <si>
    <t>Стартовало</t>
  </si>
  <si>
    <t>Ветер: 3 м /c</t>
  </si>
  <si>
    <t>Финишировало</t>
  </si>
  <si>
    <t>Н. финишировало</t>
  </si>
  <si>
    <t>Дисквалифицировано</t>
  </si>
  <si>
    <t>Н. стартовало</t>
  </si>
  <si>
    <t>ГЛАВНЫЙ СУДЬЯ</t>
  </si>
  <si>
    <t>ГЛАВНЫЙ СЕКРЕТАРЬ</t>
  </si>
  <si>
    <t>СУДЬЯ НА ФИНИШЕ</t>
  </si>
  <si>
    <t>ЮНОШИ 15-16 лет</t>
  </si>
  <si>
    <t>Место</t>
  </si>
  <si>
    <t>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</si>
</sst>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:ss.00"/>
    <numFmt numFmtId="165" formatCode="0.0"/>
    <numFmt numFmtId="166" formatCode="m:ss.00"/>
    <numFmt numFmtId="167" formatCode="m:ss.000"/>
    <numFmt numFmtId="168" formatCode="0.000"/>
    <numFmt numFmtId="169" formatCode="yyyy"/>
  </numFmts>
  <fonts count="43"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</font>
    <font>
      <sz val="16"/>
      <color rgb="FF000000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charset val="204"/>
    </font>
    <font>
      <b/>
      <sz val="16"/>
      <color rgb="FFFF0000"/>
      <name val="Calibri"/>
      <family val="2"/>
      <charset val="204"/>
    </font>
    <font>
      <sz val="16"/>
      <name val="Calibri"/>
      <family val="2"/>
      <charset val="204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charset val="204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rgb="FFFF0000"/>
      <name val="Calibri"/>
      <family val="2"/>
    </font>
    <font>
      <b/>
      <sz val="12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7"/>
      <color theme="1"/>
      <name val="Calibri"/>
      <family val="2"/>
    </font>
    <font>
      <sz val="7"/>
      <name val="Calibri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mo"/>
    </font>
    <font>
      <sz val="7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6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5">
    <xf numFmtId="0" fontId="0" fillId="0" borderId="0" xfId="0"/>
    <xf numFmtId="0" fontId="4" fillId="0" borderId="0" xfId="1" applyFont="1"/>
    <xf numFmtId="0" fontId="5" fillId="0" borderId="0" xfId="1" applyFont="1"/>
    <xf numFmtId="0" fontId="8" fillId="0" borderId="0" xfId="1" applyFont="1"/>
    <xf numFmtId="0" fontId="1" fillId="0" borderId="0" xfId="1"/>
    <xf numFmtId="14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19" fillId="2" borderId="0" xfId="1" applyNumberFormat="1" applyFont="1" applyFill="1" applyAlignment="1">
      <alignment horizontal="center" vertical="center"/>
    </xf>
    <xf numFmtId="0" fontId="20" fillId="0" borderId="5" xfId="1" applyFont="1" applyBorder="1" applyAlignment="1">
      <alignment horizontal="right" vertical="center"/>
    </xf>
    <xf numFmtId="0" fontId="15" fillId="0" borderId="12" xfId="1" applyFont="1" applyBorder="1" applyAlignment="1">
      <alignment vertical="center"/>
    </xf>
    <xf numFmtId="0" fontId="15" fillId="0" borderId="13" xfId="1" applyFont="1" applyBorder="1" applyAlignment="1">
      <alignment horizontal="center" vertical="center"/>
    </xf>
    <xf numFmtId="0" fontId="15" fillId="0" borderId="13" xfId="1" applyFont="1" applyBorder="1" applyAlignment="1">
      <alignment vertical="center"/>
    </xf>
    <xf numFmtId="0" fontId="16" fillId="0" borderId="13" xfId="1" applyFont="1" applyBorder="1" applyAlignment="1">
      <alignment horizontal="right" vertical="center"/>
    </xf>
    <xf numFmtId="0" fontId="15" fillId="0" borderId="16" xfId="1" applyFont="1" applyBorder="1" applyAlignment="1">
      <alignment vertical="center"/>
    </xf>
    <xf numFmtId="0" fontId="15" fillId="0" borderId="17" xfId="1" applyFont="1" applyBorder="1" applyAlignment="1">
      <alignment horizontal="center" vertical="center"/>
    </xf>
    <xf numFmtId="0" fontId="16" fillId="0" borderId="17" xfId="1" applyFont="1" applyBorder="1" applyAlignment="1">
      <alignment horizontal="right" vertical="center"/>
    </xf>
    <xf numFmtId="14" fontId="13" fillId="0" borderId="17" xfId="1" applyNumberFormat="1" applyFont="1" applyBorder="1" applyAlignment="1">
      <alignment vertical="center"/>
    </xf>
    <xf numFmtId="0" fontId="15" fillId="0" borderId="17" xfId="1" applyFont="1" applyBorder="1" applyAlignment="1">
      <alignment vertical="center"/>
    </xf>
    <xf numFmtId="0" fontId="13" fillId="0" borderId="17" xfId="1" applyFont="1" applyBorder="1" applyAlignment="1">
      <alignment horizontal="right" vertical="center"/>
    </xf>
    <xf numFmtId="0" fontId="15" fillId="0" borderId="20" xfId="1" applyFont="1" applyBorder="1" applyAlignment="1">
      <alignment vertical="center"/>
    </xf>
    <xf numFmtId="0" fontId="13" fillId="0" borderId="21" xfId="1" applyFont="1" applyBorder="1" applyAlignment="1">
      <alignment horizontal="center" vertical="center"/>
    </xf>
    <xf numFmtId="0" fontId="13" fillId="0" borderId="21" xfId="1" applyFont="1" applyBorder="1" applyAlignment="1">
      <alignment vertical="center"/>
    </xf>
    <xf numFmtId="14" fontId="13" fillId="0" borderId="21" xfId="1" applyNumberFormat="1" applyFont="1" applyBorder="1" applyAlignment="1">
      <alignment vertical="center"/>
    </xf>
    <xf numFmtId="0" fontId="13" fillId="0" borderId="21" xfId="1" applyFont="1" applyBorder="1" applyAlignment="1">
      <alignment horizontal="right" vertical="center"/>
    </xf>
    <xf numFmtId="164" fontId="24" fillId="0" borderId="22" xfId="1" applyNumberFormat="1" applyFont="1" applyBorder="1" applyAlignment="1">
      <alignment horizontal="left" vertical="center"/>
    </xf>
    <xf numFmtId="164" fontId="24" fillId="0" borderId="21" xfId="1" applyNumberFormat="1" applyFont="1" applyBorder="1" applyAlignment="1">
      <alignment horizontal="left" vertical="center"/>
    </xf>
    <xf numFmtId="165" fontId="25" fillId="0" borderId="21" xfId="1" applyNumberFormat="1" applyFont="1" applyBorder="1" applyAlignment="1">
      <alignment horizontal="center" vertical="center"/>
    </xf>
    <xf numFmtId="49" fontId="16" fillId="0" borderId="23" xfId="1" applyNumberFormat="1" applyFont="1" applyBorder="1" applyAlignment="1">
      <alignment horizontal="right" vertical="center"/>
    </xf>
    <xf numFmtId="0" fontId="13" fillId="0" borderId="24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14" fontId="13" fillId="0" borderId="0" xfId="1" applyNumberFormat="1" applyFont="1" applyAlignment="1">
      <alignment vertical="center"/>
    </xf>
    <xf numFmtId="164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vertical="center"/>
    </xf>
    <xf numFmtId="0" fontId="13" fillId="0" borderId="5" xfId="1" applyFont="1" applyBorder="1" applyAlignment="1">
      <alignment vertical="center"/>
    </xf>
    <xf numFmtId="0" fontId="28" fillId="0" borderId="0" xfId="1" applyFont="1"/>
    <xf numFmtId="0" fontId="28" fillId="0" borderId="0" xfId="1" applyFont="1" applyAlignment="1">
      <alignment horizontal="center"/>
    </xf>
    <xf numFmtId="0" fontId="29" fillId="0" borderId="38" xfId="1" applyFont="1" applyBorder="1" applyAlignment="1">
      <alignment horizontal="center" vertical="center" wrapText="1"/>
    </xf>
    <xf numFmtId="0" fontId="29" fillId="0" borderId="35" xfId="1" applyFont="1" applyBorder="1" applyAlignment="1">
      <alignment horizontal="center" vertical="center"/>
    </xf>
    <xf numFmtId="0" fontId="30" fillId="0" borderId="39" xfId="1" applyFont="1" applyBorder="1" applyAlignment="1">
      <alignment horizontal="center" vertical="center"/>
    </xf>
    <xf numFmtId="0" fontId="30" fillId="0" borderId="39" xfId="1" applyFont="1" applyBorder="1" applyAlignment="1">
      <alignment horizontal="left" vertical="center"/>
    </xf>
    <xf numFmtId="14" fontId="30" fillId="0" borderId="39" xfId="1" applyNumberFormat="1" applyFont="1" applyBorder="1" applyAlignment="1">
      <alignment horizontal="center" vertical="center"/>
    </xf>
    <xf numFmtId="0" fontId="29" fillId="0" borderId="39" xfId="1" applyFont="1" applyBorder="1" applyAlignment="1">
      <alignment horizontal="center" vertical="center" wrapText="1"/>
    </xf>
    <xf numFmtId="166" fontId="31" fillId="0" borderId="18" xfId="1" applyNumberFormat="1" applyFont="1" applyBorder="1" applyAlignment="1">
      <alignment horizontal="center" vertical="center"/>
    </xf>
    <xf numFmtId="1" fontId="31" fillId="0" borderId="35" xfId="1" applyNumberFormat="1" applyFont="1" applyBorder="1" applyAlignment="1">
      <alignment horizontal="center" vertical="center"/>
    </xf>
    <xf numFmtId="168" fontId="29" fillId="0" borderId="42" xfId="1" applyNumberFormat="1" applyFont="1" applyBorder="1" applyAlignment="1">
      <alignment horizontal="center" vertical="center"/>
    </xf>
    <xf numFmtId="0" fontId="29" fillId="0" borderId="43" xfId="1" applyFont="1" applyBorder="1" applyAlignment="1">
      <alignment horizontal="center" vertical="center"/>
    </xf>
    <xf numFmtId="0" fontId="29" fillId="0" borderId="44" xfId="1" applyFont="1" applyBorder="1" applyAlignment="1">
      <alignment horizontal="center" vertical="center"/>
    </xf>
    <xf numFmtId="0" fontId="13" fillId="0" borderId="0" xfId="1" applyFont="1"/>
    <xf numFmtId="0" fontId="25" fillId="0" borderId="0" xfId="2" applyFont="1" applyAlignment="1">
      <alignment horizontal="center" vertical="center"/>
    </xf>
    <xf numFmtId="0" fontId="32" fillId="0" borderId="0" xfId="1" applyFont="1" applyAlignment="1">
      <alignment horizontal="center"/>
    </xf>
    <xf numFmtId="0" fontId="29" fillId="0" borderId="45" xfId="1" applyFont="1" applyBorder="1" applyAlignment="1">
      <alignment horizontal="center" vertical="center" wrapText="1"/>
    </xf>
    <xf numFmtId="166" fontId="29" fillId="0" borderId="18" xfId="1" applyNumberFormat="1" applyFont="1" applyBorder="1" applyAlignment="1">
      <alignment horizontal="center" vertical="center"/>
    </xf>
    <xf numFmtId="1" fontId="29" fillId="0" borderId="35" xfId="1" applyNumberFormat="1" applyFont="1" applyBorder="1" applyAlignment="1">
      <alignment horizontal="center" vertical="center"/>
    </xf>
    <xf numFmtId="167" fontId="29" fillId="0" borderId="39" xfId="1" applyNumberFormat="1" applyFont="1" applyBorder="1" applyAlignment="1">
      <alignment horizontal="center" vertical="center"/>
    </xf>
    <xf numFmtId="168" fontId="29" fillId="0" borderId="39" xfId="1" applyNumberFormat="1" applyFont="1" applyBorder="1" applyAlignment="1">
      <alignment horizontal="center" vertical="center"/>
    </xf>
    <xf numFmtId="0" fontId="29" fillId="0" borderId="46" xfId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33" fillId="0" borderId="47" xfId="2" applyFont="1" applyBorder="1" applyAlignment="1">
      <alignment horizontal="center" vertical="center"/>
    </xf>
    <xf numFmtId="0" fontId="29" fillId="0" borderId="47" xfId="2" applyFont="1" applyBorder="1" applyAlignment="1">
      <alignment horizontal="center" vertical="center"/>
    </xf>
    <xf numFmtId="0" fontId="33" fillId="0" borderId="47" xfId="2" applyFont="1" applyBorder="1" applyAlignment="1">
      <alignment vertical="center"/>
    </xf>
    <xf numFmtId="168" fontId="29" fillId="0" borderId="9" xfId="1" applyNumberFormat="1" applyFont="1" applyBorder="1" applyAlignment="1">
      <alignment horizontal="center" vertical="center"/>
    </xf>
    <xf numFmtId="0" fontId="29" fillId="0" borderId="9" xfId="1" applyFont="1" applyBorder="1" applyAlignment="1">
      <alignment horizontal="center" vertical="center"/>
    </xf>
    <xf numFmtId="167" fontId="29" fillId="0" borderId="18" xfId="1" applyNumberFormat="1" applyFont="1" applyBorder="1" applyAlignment="1">
      <alignment horizontal="center" vertical="center"/>
    </xf>
    <xf numFmtId="0" fontId="29" fillId="0" borderId="48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 wrapText="1"/>
    </xf>
    <xf numFmtId="0" fontId="13" fillId="0" borderId="35" xfId="1" applyFont="1" applyBorder="1" applyAlignment="1">
      <alignment horizontal="center" vertical="center"/>
    </xf>
    <xf numFmtId="0" fontId="28" fillId="0" borderId="39" xfId="1" applyFont="1" applyBorder="1" applyAlignment="1">
      <alignment horizontal="center" vertical="center"/>
    </xf>
    <xf numFmtId="0" fontId="28" fillId="0" borderId="39" xfId="1" applyFont="1" applyBorder="1" applyAlignment="1">
      <alignment horizontal="left" vertical="center"/>
    </xf>
    <xf numFmtId="14" fontId="28" fillId="0" borderId="39" xfId="1" applyNumberFormat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166" fontId="13" fillId="0" borderId="18" xfId="1" applyNumberFormat="1" applyFont="1" applyBorder="1" applyAlignment="1">
      <alignment horizontal="center" vertical="center"/>
    </xf>
    <xf numFmtId="1" fontId="13" fillId="0" borderId="35" xfId="1" applyNumberFormat="1" applyFont="1" applyBorder="1" applyAlignment="1">
      <alignment horizontal="center" vertical="center"/>
    </xf>
    <xf numFmtId="167" fontId="13" fillId="0" borderId="39" xfId="1" applyNumberFormat="1" applyFont="1" applyBorder="1" applyAlignment="1">
      <alignment horizontal="center" vertical="center"/>
    </xf>
    <xf numFmtId="168" fontId="13" fillId="0" borderId="34" xfId="1" applyNumberFormat="1" applyFont="1" applyBorder="1" applyAlignment="1">
      <alignment horizontal="center" vertical="center"/>
    </xf>
    <xf numFmtId="168" fontId="13" fillId="0" borderId="14" xfId="1" applyNumberFormat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 wrapText="1"/>
    </xf>
    <xf numFmtId="168" fontId="13" fillId="0" borderId="39" xfId="1" applyNumberFormat="1" applyFont="1" applyBorder="1" applyAlignment="1">
      <alignment horizontal="center" vertical="center"/>
    </xf>
    <xf numFmtId="168" fontId="13" fillId="0" borderId="18" xfId="1" applyNumberFormat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/>
    </xf>
    <xf numFmtId="0" fontId="13" fillId="0" borderId="42" xfId="1" applyFont="1" applyBorder="1"/>
    <xf numFmtId="0" fontId="13" fillId="0" borderId="42" xfId="1" applyFont="1" applyBorder="1" applyAlignment="1">
      <alignment horizontal="center" vertical="center"/>
    </xf>
    <xf numFmtId="166" fontId="13" fillId="0" borderId="40" xfId="1" applyNumberFormat="1" applyFont="1" applyBorder="1"/>
    <xf numFmtId="1" fontId="13" fillId="0" borderId="41" xfId="1" applyNumberFormat="1" applyFont="1" applyBorder="1"/>
    <xf numFmtId="167" fontId="13" fillId="0" borderId="42" xfId="1" applyNumberFormat="1" applyFont="1" applyBorder="1" applyAlignment="1">
      <alignment horizontal="center" vertical="center"/>
    </xf>
    <xf numFmtId="2" fontId="13" fillId="0" borderId="42" xfId="1" applyNumberFormat="1" applyFont="1" applyBorder="1" applyAlignment="1">
      <alignment horizontal="center" vertical="center"/>
    </xf>
    <xf numFmtId="2" fontId="13" fillId="0" borderId="40" xfId="1" applyNumberFormat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left"/>
    </xf>
    <xf numFmtId="0" fontId="34" fillId="0" borderId="2" xfId="1" applyFont="1" applyBorder="1" applyAlignment="1">
      <alignment vertical="center" wrapText="1"/>
    </xf>
    <xf numFmtId="14" fontId="25" fillId="0" borderId="2" xfId="1" applyNumberFormat="1" applyFont="1" applyBorder="1" applyAlignment="1">
      <alignment horizontal="center" vertical="center" wrapText="1"/>
    </xf>
    <xf numFmtId="169" fontId="25" fillId="0" borderId="2" xfId="1" applyNumberFormat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164" fontId="25" fillId="0" borderId="2" xfId="1" applyNumberFormat="1" applyFont="1" applyBorder="1" applyAlignment="1">
      <alignment horizontal="center" vertical="center" wrapText="1"/>
    </xf>
    <xf numFmtId="2" fontId="25" fillId="0" borderId="2" xfId="1" applyNumberFormat="1" applyFont="1" applyBorder="1" applyAlignment="1">
      <alignment vertical="center" wrapText="1"/>
    </xf>
    <xf numFmtId="0" fontId="25" fillId="0" borderId="3" xfId="1" applyFont="1" applyBorder="1" applyAlignment="1">
      <alignment vertical="center" wrapText="1"/>
    </xf>
    <xf numFmtId="0" fontId="15" fillId="3" borderId="9" xfId="1" applyFont="1" applyFill="1" applyBorder="1" applyAlignment="1">
      <alignment vertical="center"/>
    </xf>
    <xf numFmtId="0" fontId="36" fillId="0" borderId="12" xfId="1" applyFont="1" applyBorder="1" applyAlignment="1">
      <alignment vertical="center"/>
    </xf>
    <xf numFmtId="0" fontId="36" fillId="0" borderId="13" xfId="1" applyFont="1" applyBorder="1" applyAlignment="1">
      <alignment vertical="center"/>
    </xf>
    <xf numFmtId="49" fontId="37" fillId="0" borderId="13" xfId="1" applyNumberFormat="1" applyFont="1" applyBorder="1" applyAlignment="1">
      <alignment horizontal="left" vertical="center"/>
    </xf>
    <xf numFmtId="0" fontId="37" fillId="0" borderId="13" xfId="1" applyFont="1" applyBorder="1" applyAlignment="1">
      <alignment vertical="center"/>
    </xf>
    <xf numFmtId="14" fontId="37" fillId="0" borderId="53" xfId="1" applyNumberFormat="1" applyFont="1" applyBorder="1" applyAlignment="1">
      <alignment horizontal="center" vertical="center" wrapText="1"/>
    </xf>
    <xf numFmtId="0" fontId="37" fillId="0" borderId="0" xfId="1" applyFont="1" applyAlignment="1">
      <alignment vertical="center"/>
    </xf>
    <xf numFmtId="0" fontId="36" fillId="0" borderId="14" xfId="1" applyFont="1" applyBorder="1" applyAlignment="1">
      <alignment horizontal="left" vertical="center"/>
    </xf>
    <xf numFmtId="0" fontId="36" fillId="0" borderId="33" xfId="1" applyFont="1" applyBorder="1" applyAlignment="1">
      <alignment horizontal="right" vertical="center"/>
    </xf>
    <xf numFmtId="0" fontId="38" fillId="0" borderId="53" xfId="1" applyFont="1" applyBorder="1" applyAlignment="1">
      <alignment horizontal="right" vertical="center"/>
    </xf>
    <xf numFmtId="0" fontId="39" fillId="0" borderId="0" xfId="1" applyFont="1"/>
    <xf numFmtId="0" fontId="38" fillId="0" borderId="0" xfId="1" applyFont="1" applyAlignment="1">
      <alignment horizontal="right" vertical="center"/>
    </xf>
    <xf numFmtId="49" fontId="13" fillId="0" borderId="9" xfId="1" applyNumberFormat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0" fontId="1" fillId="0" borderId="5" xfId="1" applyBorder="1"/>
    <xf numFmtId="0" fontId="40" fillId="0" borderId="0" xfId="2" applyFont="1" applyAlignment="1">
      <alignment horizontal="center" vertical="center"/>
    </xf>
    <xf numFmtId="0" fontId="36" fillId="0" borderId="16" xfId="1" applyFont="1" applyBorder="1" applyAlignment="1">
      <alignment vertical="center"/>
    </xf>
    <xf numFmtId="0" fontId="36" fillId="0" borderId="17" xfId="1" applyFont="1" applyBorder="1" applyAlignment="1">
      <alignment vertical="center"/>
    </xf>
    <xf numFmtId="9" fontId="37" fillId="0" borderId="17" xfId="1" applyNumberFormat="1" applyFont="1" applyBorder="1" applyAlignment="1">
      <alignment horizontal="left" vertical="center"/>
    </xf>
    <xf numFmtId="0" fontId="37" fillId="0" borderId="17" xfId="1" applyFont="1" applyBorder="1" applyAlignment="1">
      <alignment vertical="center"/>
    </xf>
    <xf numFmtId="14" fontId="37" fillId="0" borderId="53" xfId="1" applyNumberFormat="1" applyFont="1" applyBorder="1" applyAlignment="1">
      <alignment vertical="center"/>
    </xf>
    <xf numFmtId="49" fontId="36" fillId="0" borderId="18" xfId="1" applyNumberFormat="1" applyFont="1" applyBorder="1" applyAlignment="1">
      <alignment horizontal="left" vertical="center"/>
    </xf>
    <xf numFmtId="0" fontId="36" fillId="0" borderId="35" xfId="1" applyFont="1" applyBorder="1" applyAlignment="1">
      <alignment horizontal="right" vertical="center"/>
    </xf>
    <xf numFmtId="0" fontId="40" fillId="0" borderId="0" xfId="2" applyFont="1"/>
    <xf numFmtId="0" fontId="37" fillId="0" borderId="17" xfId="1" applyFont="1" applyBorder="1" applyAlignment="1">
      <alignment horizontal="left" vertical="center"/>
    </xf>
    <xf numFmtId="0" fontId="13" fillId="0" borderId="0" xfId="1" applyFont="1" applyAlignment="1">
      <alignment horizontal="right" vertical="center"/>
    </xf>
    <xf numFmtId="2" fontId="13" fillId="0" borderId="9" xfId="1" applyNumberFormat="1" applyFont="1" applyBorder="1" applyAlignment="1">
      <alignment vertical="center"/>
    </xf>
    <xf numFmtId="0" fontId="41" fillId="0" borderId="5" xfId="1" applyFont="1" applyBorder="1"/>
    <xf numFmtId="2" fontId="13" fillId="0" borderId="54" xfId="1" applyNumberFormat="1" applyFont="1" applyBorder="1" applyAlignment="1">
      <alignment vertical="center"/>
    </xf>
    <xf numFmtId="0" fontId="13" fillId="0" borderId="54" xfId="1" applyFont="1" applyBorder="1" applyAlignment="1">
      <alignment vertical="center"/>
    </xf>
    <xf numFmtId="0" fontId="37" fillId="0" borderId="16" xfId="1" applyFont="1" applyBorder="1" applyAlignment="1">
      <alignment vertical="center"/>
    </xf>
    <xf numFmtId="0" fontId="37" fillId="0" borderId="35" xfId="1" applyFont="1" applyBorder="1" applyAlignment="1">
      <alignment vertical="center"/>
    </xf>
    <xf numFmtId="0" fontId="37" fillId="0" borderId="20" xfId="1" applyFont="1" applyBorder="1" applyAlignment="1">
      <alignment vertical="center"/>
    </xf>
    <xf numFmtId="0" fontId="37" fillId="0" borderId="21" xfId="1" applyFont="1" applyBorder="1" applyAlignment="1">
      <alignment vertical="center"/>
    </xf>
    <xf numFmtId="14" fontId="37" fillId="0" borderId="55" xfId="1" applyNumberFormat="1" applyFont="1" applyBorder="1" applyAlignment="1">
      <alignment vertical="center"/>
    </xf>
    <xf numFmtId="0" fontId="37" fillId="0" borderId="56" xfId="1" applyFont="1" applyBorder="1" applyAlignment="1">
      <alignment vertical="center"/>
    </xf>
    <xf numFmtId="49" fontId="36" fillId="0" borderId="22" xfId="1" applyNumberFormat="1" applyFont="1" applyBorder="1" applyAlignment="1">
      <alignment horizontal="left" vertical="center"/>
    </xf>
    <xf numFmtId="0" fontId="36" fillId="0" borderId="57" xfId="1" applyFont="1" applyBorder="1" applyAlignment="1">
      <alignment horizontal="right" vertical="center"/>
    </xf>
    <xf numFmtId="0" fontId="38" fillId="0" borderId="55" xfId="1" applyFont="1" applyBorder="1" applyAlignment="1">
      <alignment horizontal="right" vertical="center"/>
    </xf>
    <xf numFmtId="0" fontId="8" fillId="0" borderId="56" xfId="1" applyFont="1" applyBorder="1"/>
    <xf numFmtId="0" fontId="13" fillId="0" borderId="56" xfId="1" applyFont="1" applyBorder="1" applyAlignment="1">
      <alignment horizontal="right" vertical="center"/>
    </xf>
    <xf numFmtId="0" fontId="13" fillId="0" borderId="56" xfId="1" applyFont="1" applyBorder="1" applyAlignment="1">
      <alignment vertical="center"/>
    </xf>
    <xf numFmtId="0" fontId="41" fillId="0" borderId="58" xfId="1" applyFont="1" applyBorder="1"/>
    <xf numFmtId="0" fontId="13" fillId="0" borderId="4" xfId="1" applyFont="1" applyBorder="1" applyAlignment="1">
      <alignment vertical="center"/>
    </xf>
    <xf numFmtId="0" fontId="35" fillId="0" borderId="61" xfId="1" applyFont="1" applyBorder="1"/>
    <xf numFmtId="0" fontId="42" fillId="0" borderId="0" xfId="1" applyFont="1"/>
    <xf numFmtId="0" fontId="13" fillId="0" borderId="62" xfId="1" applyFont="1" applyBorder="1" applyAlignment="1">
      <alignment horizontal="center" vertical="center"/>
    </xf>
    <xf numFmtId="0" fontId="13" fillId="0" borderId="56" xfId="1" applyFont="1" applyBorder="1" applyAlignment="1">
      <alignment horizontal="center" vertical="center"/>
    </xf>
    <xf numFmtId="0" fontId="35" fillId="0" borderId="56" xfId="1" applyFont="1" applyBorder="1"/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14" fontId="13" fillId="0" borderId="2" xfId="1" applyNumberFormat="1" applyFont="1" applyBorder="1" applyAlignment="1">
      <alignment horizontal="center" vertical="center"/>
    </xf>
    <xf numFmtId="164" fontId="13" fillId="0" borderId="2" xfId="1" applyNumberFormat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14" fontId="13" fillId="0" borderId="0" xfId="1" applyNumberFormat="1" applyFont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14" fontId="13" fillId="0" borderId="56" xfId="1" applyNumberFormat="1" applyFont="1" applyBorder="1" applyAlignment="1">
      <alignment horizontal="center" vertical="center"/>
    </xf>
    <xf numFmtId="164" fontId="13" fillId="0" borderId="56" xfId="1" applyNumberFormat="1" applyFont="1" applyBorder="1" applyAlignment="1">
      <alignment horizontal="center" vertical="center"/>
    </xf>
    <xf numFmtId="2" fontId="13" fillId="0" borderId="56" xfId="1" applyNumberFormat="1" applyFont="1" applyBorder="1" applyAlignment="1">
      <alignment vertical="center"/>
    </xf>
    <xf numFmtId="0" fontId="13" fillId="0" borderId="58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/>
    <xf numFmtId="0" fontId="6" fillId="0" borderId="0" xfId="1" applyFont="1" applyAlignment="1">
      <alignment horizontal="center" vertical="center"/>
    </xf>
    <xf numFmtId="0" fontId="7" fillId="0" borderId="0" xfId="1" applyFont="1"/>
    <xf numFmtId="0" fontId="9" fillId="0" borderId="0" xfId="1" applyFont="1" applyAlignment="1">
      <alignment horizontal="center" vertical="center"/>
    </xf>
    <xf numFmtId="0" fontId="17" fillId="0" borderId="4" xfId="1" applyFont="1" applyBorder="1" applyAlignment="1">
      <alignment horizontal="left" vertical="center"/>
    </xf>
    <xf numFmtId="0" fontId="18" fillId="0" borderId="0" xfId="1" applyFont="1"/>
    <xf numFmtId="0" fontId="15" fillId="3" borderId="9" xfId="1" applyFont="1" applyFill="1" applyBorder="1" applyAlignment="1">
      <alignment horizontal="center" vertical="center"/>
    </xf>
    <xf numFmtId="0" fontId="13" fillId="0" borderId="9" xfId="1" applyFont="1" applyBorder="1"/>
    <xf numFmtId="164" fontId="17" fillId="3" borderId="9" xfId="1" applyNumberFormat="1" applyFont="1" applyFill="1" applyBorder="1" applyAlignment="1">
      <alignment horizontal="center" vertical="center"/>
    </xf>
    <xf numFmtId="0" fontId="18" fillId="0" borderId="9" xfId="1" applyFont="1" applyBorder="1"/>
    <xf numFmtId="0" fontId="18" fillId="0" borderId="10" xfId="1" applyFont="1" applyBorder="1"/>
    <xf numFmtId="0" fontId="18" fillId="0" borderId="11" xfId="1" applyFont="1" applyBorder="1"/>
    <xf numFmtId="164" fontId="21" fillId="0" borderId="14" xfId="1" applyNumberFormat="1" applyFont="1" applyBorder="1" applyAlignment="1">
      <alignment horizontal="left" vertical="center"/>
    </xf>
    <xf numFmtId="0" fontId="22" fillId="0" borderId="13" xfId="1" applyFont="1" applyBorder="1"/>
    <xf numFmtId="0" fontId="22" fillId="0" borderId="15" xfId="1" applyFont="1" applyBorder="1"/>
    <xf numFmtId="164" fontId="23" fillId="0" borderId="18" xfId="1" applyNumberFormat="1" applyFont="1" applyBorder="1" applyAlignment="1">
      <alignment horizontal="left" vertical="center"/>
    </xf>
    <xf numFmtId="0" fontId="18" fillId="0" borderId="17" xfId="1" applyFont="1" applyBorder="1"/>
    <xf numFmtId="0" fontId="18" fillId="0" borderId="19" xfId="1" applyFont="1" applyBorder="1"/>
    <xf numFmtId="0" fontId="10" fillId="0" borderId="0" xfId="1" applyFont="1" applyAlignment="1">
      <alignment horizontal="center" vertical="center"/>
    </xf>
    <xf numFmtId="0" fontId="11" fillId="0" borderId="0" xfId="1" applyFont="1"/>
    <xf numFmtId="0" fontId="12" fillId="0" borderId="1" xfId="1" applyFont="1" applyBorder="1" applyAlignment="1">
      <alignment horizontal="center" vertical="center"/>
    </xf>
    <xf numFmtId="0" fontId="13" fillId="0" borderId="2" xfId="1" applyFont="1" applyBorder="1"/>
    <xf numFmtId="0" fontId="13" fillId="0" borderId="3" xfId="1" applyFont="1" applyBorder="1"/>
    <xf numFmtId="0" fontId="14" fillId="2" borderId="4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5" fillId="0" borderId="0" xfId="1" applyFont="1"/>
    <xf numFmtId="0" fontId="5" fillId="0" borderId="5" xfId="1" applyFont="1" applyBorder="1"/>
    <xf numFmtId="0" fontId="15" fillId="0" borderId="6" xfId="1" applyFont="1" applyBorder="1" applyAlignment="1">
      <alignment horizontal="center" vertical="center"/>
    </xf>
    <xf numFmtId="0" fontId="16" fillId="0" borderId="7" xfId="1" applyFont="1" applyBorder="1"/>
    <xf numFmtId="0" fontId="16" fillId="0" borderId="8" xfId="1" applyFont="1" applyBorder="1"/>
    <xf numFmtId="2" fontId="26" fillId="3" borderId="27" xfId="1" applyNumberFormat="1" applyFont="1" applyFill="1" applyBorder="1" applyAlignment="1">
      <alignment horizontal="center" vertical="center" wrapText="1"/>
    </xf>
    <xf numFmtId="0" fontId="27" fillId="0" borderId="36" xfId="1" applyFont="1" applyBorder="1"/>
    <xf numFmtId="0" fontId="26" fillId="3" borderId="31" xfId="1" applyFont="1" applyFill="1" applyBorder="1" applyAlignment="1">
      <alignment horizontal="center" vertical="center" wrapText="1"/>
    </xf>
    <xf numFmtId="0" fontId="27" fillId="0" borderId="37" xfId="1" applyFont="1" applyBorder="1"/>
    <xf numFmtId="0" fontId="26" fillId="3" borderId="3" xfId="1" applyFont="1" applyFill="1" applyBorder="1" applyAlignment="1">
      <alignment horizontal="center" vertical="center" wrapText="1"/>
    </xf>
    <xf numFmtId="0" fontId="27" fillId="0" borderId="15" xfId="1" applyFont="1" applyBorder="1"/>
    <xf numFmtId="0" fontId="26" fillId="3" borderId="18" xfId="1" applyFont="1" applyFill="1" applyBorder="1" applyAlignment="1">
      <alignment horizontal="center" vertical="center"/>
    </xf>
    <xf numFmtId="0" fontId="27" fillId="0" borderId="35" xfId="1" applyFont="1" applyBorder="1"/>
    <xf numFmtId="0" fontId="26" fillId="3" borderId="25" xfId="1" applyFont="1" applyFill="1" applyBorder="1" applyAlignment="1">
      <alignment horizontal="center" vertical="center" wrapText="1"/>
    </xf>
    <xf numFmtId="0" fontId="27" fillId="0" borderId="32" xfId="1" applyFont="1" applyBorder="1" applyAlignment="1">
      <alignment wrapText="1"/>
    </xf>
    <xf numFmtId="0" fontId="26" fillId="3" borderId="26" xfId="1" applyFont="1" applyFill="1" applyBorder="1" applyAlignment="1">
      <alignment horizontal="center" vertical="center" wrapText="1"/>
    </xf>
    <xf numFmtId="0" fontId="27" fillId="0" borderId="33" xfId="1" applyFont="1" applyBorder="1"/>
    <xf numFmtId="0" fontId="26" fillId="3" borderId="27" xfId="1" applyFont="1" applyFill="1" applyBorder="1" applyAlignment="1">
      <alignment horizontal="center" vertical="center" wrapText="1"/>
    </xf>
    <xf numFmtId="0" fontId="27" fillId="0" borderId="34" xfId="1" applyFont="1" applyBorder="1"/>
    <xf numFmtId="14" fontId="26" fillId="3" borderId="27" xfId="1" applyNumberFormat="1" applyFont="1" applyFill="1" applyBorder="1" applyAlignment="1">
      <alignment horizontal="center" vertical="center" wrapText="1"/>
    </xf>
    <xf numFmtId="0" fontId="26" fillId="3" borderId="28" xfId="1" applyFont="1" applyFill="1" applyBorder="1" applyAlignment="1">
      <alignment horizontal="center" vertical="center" wrapText="1"/>
    </xf>
    <xf numFmtId="0" fontId="27" fillId="0" borderId="29" xfId="1" applyFont="1" applyBorder="1" applyAlignment="1">
      <alignment wrapText="1"/>
    </xf>
    <xf numFmtId="0" fontId="27" fillId="0" borderId="30" xfId="1" applyFont="1" applyBorder="1" applyAlignment="1">
      <alignment wrapText="1"/>
    </xf>
    <xf numFmtId="164" fontId="26" fillId="3" borderId="27" xfId="1" applyNumberFormat="1" applyFont="1" applyFill="1" applyBorder="1" applyAlignment="1">
      <alignment horizontal="center" vertical="center" wrapText="1"/>
    </xf>
    <xf numFmtId="0" fontId="29" fillId="0" borderId="44" xfId="1" applyFont="1" applyBorder="1" applyAlignment="1">
      <alignment horizontal="center" vertical="center"/>
    </xf>
    <xf numFmtId="0" fontId="29" fillId="0" borderId="15" xfId="1" applyFont="1" applyBorder="1" applyAlignment="1">
      <alignment horizontal="center" vertical="center"/>
    </xf>
    <xf numFmtId="0" fontId="29" fillId="0" borderId="38" xfId="1" applyFont="1" applyBorder="1" applyAlignment="1">
      <alignment horizontal="center" vertical="center" wrapText="1"/>
    </xf>
    <xf numFmtId="0" fontId="29" fillId="0" borderId="32" xfId="1" applyFont="1" applyBorder="1" applyAlignment="1">
      <alignment horizontal="center" vertical="center" wrapText="1"/>
    </xf>
    <xf numFmtId="166" fontId="31" fillId="0" borderId="40" xfId="1" applyNumberFormat="1" applyFont="1" applyBorder="1" applyAlignment="1">
      <alignment horizontal="center" vertical="center"/>
    </xf>
    <xf numFmtId="166" fontId="31" fillId="0" borderId="41" xfId="1" applyNumberFormat="1" applyFont="1" applyBorder="1" applyAlignment="1">
      <alignment horizontal="center" vertical="center"/>
    </xf>
    <xf numFmtId="166" fontId="31" fillId="0" borderId="14" xfId="1" applyNumberFormat="1" applyFont="1" applyBorder="1" applyAlignment="1">
      <alignment horizontal="center" vertical="center"/>
    </xf>
    <xf numFmtId="166" fontId="31" fillId="0" borderId="33" xfId="1" applyNumberFormat="1" applyFont="1" applyBorder="1" applyAlignment="1">
      <alignment horizontal="center" vertical="center"/>
    </xf>
    <xf numFmtId="167" fontId="31" fillId="0" borderId="42" xfId="1" applyNumberFormat="1" applyFont="1" applyBorder="1" applyAlignment="1">
      <alignment horizontal="center" vertical="center"/>
    </xf>
    <xf numFmtId="167" fontId="31" fillId="0" borderId="34" xfId="1" applyNumberFormat="1" applyFont="1" applyBorder="1" applyAlignment="1">
      <alignment horizontal="center" vertical="center"/>
    </xf>
    <xf numFmtId="168" fontId="29" fillId="0" borderId="42" xfId="1" applyNumberFormat="1" applyFont="1" applyBorder="1" applyAlignment="1">
      <alignment horizontal="center" vertical="center"/>
    </xf>
    <xf numFmtId="168" fontId="29" fillId="0" borderId="34" xfId="1" applyNumberFormat="1" applyFont="1" applyBorder="1" applyAlignment="1">
      <alignment horizontal="center" vertical="center"/>
    </xf>
    <xf numFmtId="0" fontId="29" fillId="0" borderId="43" xfId="1" applyFont="1" applyBorder="1" applyAlignment="1">
      <alignment horizontal="center" vertical="center"/>
    </xf>
    <xf numFmtId="0" fontId="29" fillId="0" borderId="37" xfId="1" applyFont="1" applyBorder="1" applyAlignment="1">
      <alignment horizontal="center" vertical="center"/>
    </xf>
    <xf numFmtId="166" fontId="29" fillId="0" borderId="40" xfId="1" applyNumberFormat="1" applyFont="1" applyBorder="1" applyAlignment="1">
      <alignment horizontal="center" vertical="center"/>
    </xf>
    <xf numFmtId="166" fontId="29" fillId="0" borderId="14" xfId="1" applyNumberFormat="1" applyFont="1" applyBorder="1" applyAlignment="1">
      <alignment horizontal="center" vertical="center"/>
    </xf>
    <xf numFmtId="167" fontId="29" fillId="0" borderId="42" xfId="1" applyNumberFormat="1" applyFont="1" applyBorder="1" applyAlignment="1">
      <alignment horizontal="center" vertical="center"/>
    </xf>
    <xf numFmtId="167" fontId="29" fillId="0" borderId="34" xfId="1" applyNumberFormat="1" applyFont="1" applyBorder="1" applyAlignment="1">
      <alignment horizontal="center" vertical="center"/>
    </xf>
    <xf numFmtId="166" fontId="29" fillId="0" borderId="41" xfId="1" applyNumberFormat="1" applyFont="1" applyBorder="1" applyAlignment="1">
      <alignment horizontal="center" vertical="center"/>
    </xf>
    <xf numFmtId="166" fontId="29" fillId="0" borderId="33" xfId="1" applyNumberFormat="1" applyFont="1" applyBorder="1" applyAlignment="1">
      <alignment horizontal="center" vertical="center"/>
    </xf>
    <xf numFmtId="0" fontId="29" fillId="0" borderId="8" xfId="1" applyFont="1" applyBorder="1" applyAlignment="1">
      <alignment horizontal="center" vertical="center"/>
    </xf>
    <xf numFmtId="167" fontId="29" fillId="0" borderId="40" xfId="1" applyNumberFormat="1" applyFont="1" applyBorder="1" applyAlignment="1">
      <alignment horizontal="center" vertical="center"/>
    </xf>
    <xf numFmtId="167" fontId="29" fillId="0" borderId="14" xfId="1" applyNumberFormat="1" applyFont="1" applyBorder="1" applyAlignment="1">
      <alignment horizontal="center" vertical="center"/>
    </xf>
    <xf numFmtId="168" fontId="29" fillId="0" borderId="9" xfId="1" applyNumberFormat="1" applyFont="1" applyBorder="1" applyAlignment="1">
      <alignment horizontal="center" vertical="center"/>
    </xf>
    <xf numFmtId="0" fontId="29" fillId="0" borderId="9" xfId="1" applyFont="1" applyBorder="1" applyAlignment="1">
      <alignment horizontal="center" vertical="center"/>
    </xf>
    <xf numFmtId="0" fontId="29" fillId="0" borderId="49" xfId="1" applyFont="1" applyBorder="1" applyAlignment="1">
      <alignment horizontal="center" vertical="center"/>
    </xf>
    <xf numFmtId="0" fontId="13" fillId="0" borderId="62" xfId="1" applyFont="1" applyBorder="1" applyAlignment="1">
      <alignment horizontal="center" vertical="center"/>
    </xf>
    <xf numFmtId="0" fontId="1" fillId="0" borderId="56" xfId="1" applyBorder="1"/>
    <xf numFmtId="0" fontId="13" fillId="0" borderId="56" xfId="1" applyFont="1" applyBorder="1" applyAlignment="1">
      <alignment horizontal="center" vertical="center"/>
    </xf>
    <xf numFmtId="0" fontId="35" fillId="0" borderId="56" xfId="1" applyFont="1" applyBorder="1"/>
    <xf numFmtId="0" fontId="35" fillId="0" borderId="0" xfId="1" applyFont="1"/>
    <xf numFmtId="0" fontId="13" fillId="0" borderId="38" xfId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 wrapText="1"/>
    </xf>
    <xf numFmtId="0" fontId="35" fillId="0" borderId="9" xfId="1" applyFont="1" applyBorder="1"/>
    <xf numFmtId="0" fontId="35" fillId="0" borderId="10" xfId="1" applyFont="1" applyBorder="1"/>
    <xf numFmtId="0" fontId="35" fillId="0" borderId="11" xfId="1" applyFont="1" applyBorder="1"/>
    <xf numFmtId="0" fontId="15" fillId="3" borderId="59" xfId="1" applyFont="1" applyFill="1" applyBorder="1" applyAlignment="1">
      <alignment horizontal="center" vertical="center"/>
    </xf>
    <xf numFmtId="0" fontId="35" fillId="0" borderId="60" xfId="1" applyFont="1" applyBorder="1"/>
    <xf numFmtId="0" fontId="15" fillId="3" borderId="60" xfId="1" applyFont="1" applyFill="1" applyBorder="1" applyAlignment="1">
      <alignment horizontal="center" vertical="center"/>
    </xf>
    <xf numFmtId="0" fontId="35" fillId="0" borderId="61" xfId="1" applyFont="1" applyBorder="1"/>
  </cellXfs>
  <cellStyles count="3">
    <cellStyle name="Обычный" xfId="0" builtinId="0"/>
    <cellStyle name="Обычный 2" xfId="1" xr:uid="{2DC0A4E8-3325-8F4D-8BE2-8F3E45D6AE62}"/>
    <cellStyle name="Обычный 5" xfId="2" xr:uid="{0B30C817-CB64-0040-8A6B-E32FA524E0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209549</xdr:colOff>
      <xdr:row>0</xdr:row>
      <xdr:rowOff>142875</xdr:rowOff>
    </xdr:from>
    <xdr:ext cx="876301" cy="733425"/>
    <xdr:pic>
      <xdr:nvPicPr>
        <xdr:cNvPr id="2" name="image2.jpg">
          <a:extLst>
            <a:ext uri="{FF2B5EF4-FFF2-40B4-BE49-F238E27FC236}">
              <a16:creationId xmlns:a16="http://schemas.microsoft.com/office/drawing/2014/main" id="{8AFC52CB-12EA-2145-892E-AF84E8766B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49" y="142875"/>
          <a:ext cx="876301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193771</xdr:colOff>
      <xdr:row>2</xdr:row>
      <xdr:rowOff>80338</xdr:rowOff>
    </xdr:from>
    <xdr:ext cx="990600" cy="590550"/>
    <xdr:pic>
      <xdr:nvPicPr>
        <xdr:cNvPr id="3" name="image1.jpg">
          <a:extLst>
            <a:ext uri="{FF2B5EF4-FFF2-40B4-BE49-F238E27FC236}">
              <a16:creationId xmlns:a16="http://schemas.microsoft.com/office/drawing/2014/main" id="{DE3A37A6-A4DF-754C-9796-B7D2DA248B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81671" y="283538"/>
          <a:ext cx="990600" cy="5905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232833</xdr:colOff>
      <xdr:row>97</xdr:row>
      <xdr:rowOff>54353</xdr:rowOff>
    </xdr:from>
    <xdr:to>
      <xdr:col>15</xdr:col>
      <xdr:colOff>398509</xdr:colOff>
      <xdr:row>100</xdr:row>
      <xdr:rowOff>91925</xdr:rowOff>
    </xdr:to>
    <xdr:pic>
      <xdr:nvPicPr>
        <xdr:cNvPr id="4" name="Рисунок 8">
          <a:extLst>
            <a:ext uri="{FF2B5EF4-FFF2-40B4-BE49-F238E27FC236}">
              <a16:creationId xmlns:a16="http://schemas.microsoft.com/office/drawing/2014/main" id="{15E4FA78-C48C-F14F-9318-67E04EFD7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7933" y="15370553"/>
          <a:ext cx="978476" cy="494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289984</xdr:colOff>
      <xdr:row>93</xdr:row>
      <xdr:rowOff>35328</xdr:rowOff>
    </xdr:from>
    <xdr:to>
      <xdr:col>6</xdr:col>
      <xdr:colOff>254002</xdr:colOff>
      <xdr:row>102</xdr:row>
      <xdr:rowOff>93179</xdr:rowOff>
    </xdr:to>
    <xdr:pic>
      <xdr:nvPicPr>
        <xdr:cNvPr id="5" name="Рисунок 9" descr="C:\Users\Judge\Desktop\Максимова.jpg">
          <a:extLst>
            <a:ext uri="{FF2B5EF4-FFF2-40B4-BE49-F238E27FC236}">
              <a16:creationId xmlns:a16="http://schemas.microsoft.com/office/drawing/2014/main" id="{2A295246-6A5E-5C46-9970-E23F93A6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684" y="14830828"/>
          <a:ext cx="929218" cy="134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88900</xdr:colOff>
      <xdr:row>96</xdr:row>
      <xdr:rowOff>46566</xdr:rowOff>
    </xdr:from>
    <xdr:to>
      <xdr:col>3</xdr:col>
      <xdr:colOff>316179</xdr:colOff>
      <xdr:row>101</xdr:row>
      <xdr:rowOff>54903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462C6FF-155A-C942-8CB7-FC2E7EF9CB1D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5210366"/>
          <a:ext cx="1167079" cy="770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katerinamaksimova/Desktop/&#1055;&#1056;%20&#1058;&#1059;&#1051;&#1040;%2012-16%20&#1052;&#1040;&#1071;.xlsx" TargetMode="External"/><Relationship Id="rId1" Type="http://schemas.openxmlformats.org/officeDocument/2006/relationships/externalLinkPath" Target="/Users/ekaterinamaksimova/Desktop/&#1055;&#1056;%20&#1058;&#1059;&#1051;&#1040;%2012-16%20&#1052;&#1040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принт д"/>
      <sheetName val="спринт м)"/>
      <sheetName val="спринт д над"/>
      <sheetName val="спринт м над"/>
      <sheetName val="над"/>
      <sheetName val="спринт д 1 4"/>
      <sheetName val="спринт д 1 4рег"/>
      <sheetName val="спринт д 1 4 (2)"/>
      <sheetName val="спринт м 1 4"/>
      <sheetName val="над рег 1 4"/>
      <sheetName val="ст 200 д (2)"/>
      <sheetName val="ст 200 ю (2)"/>
      <sheetName val="ст очки д "/>
      <sheetName val="ст очки м"/>
      <sheetName val="Д ОЧКИ"/>
      <sheetName val="Ю ОЧКИ "/>
      <sheetName val="преследка"/>
      <sheetName val="ст 200 д"/>
      <sheetName val="ст 200 ю"/>
      <sheetName val="ст 200 д РГ"/>
      <sheetName val="ст 200 ю РГ"/>
      <sheetName val="кейрин Д"/>
      <sheetName val="кейрин"/>
      <sheetName val="Кейрин.табл муж ф"/>
      <sheetName val="Кейрин.табл жен"/>
      <sheetName val="ст выб ю РГ"/>
      <sheetName val="ст выб д РГ"/>
      <sheetName val="ст выб ю"/>
      <sheetName val="ст выб д"/>
      <sheetName val="ст 500 Д"/>
      <sheetName val="ст 500 Ю"/>
      <sheetName val="старт 3км Д"/>
      <sheetName val="старт 3км Ю (2)"/>
      <sheetName val="тех 3 км д"/>
      <sheetName val="тех 3 км ю"/>
      <sheetName val="ст выб д 2"/>
      <sheetName val="ст выб ю 1"/>
      <sheetName val="ст выб ю РГ (2)"/>
      <sheetName val="ст выб д РГ (2)"/>
      <sheetName val="парная 3 км Ю Ф"/>
      <sheetName val="ст выб д 1"/>
      <sheetName val="ст выб ю 2"/>
      <sheetName val="ст скретч Д"/>
      <sheetName val="ст скретч Ю"/>
      <sheetName val="мой список М (2)"/>
      <sheetName val="мой списокД"/>
      <sheetName val="мой список М"/>
      <sheetName val="мой список РС"/>
      <sheetName val="спис ВС РЕГИОНЫ  РС"/>
      <sheetName val="спис ВС РЕГИОНЫ "/>
      <sheetName val="спис ПР РЕГИОНЫ"/>
      <sheetName val="спис ПР"/>
      <sheetName val="спис ВС"/>
      <sheetName val="спис РС"/>
      <sheetName val="парная 3 км Д"/>
      <sheetName val="парная 3 км Ю"/>
      <sheetName val="500схД"/>
      <sheetName val="500схЮ "/>
      <sheetName val="Скретч Д"/>
      <sheetName val="Скретч Ю"/>
      <sheetName val="парная 3 км Д Ф"/>
      <sheetName val="парная 3 км Д Ф все"/>
      <sheetName val="парная 3 км Ю1"/>
      <sheetName val="парная 3 км Ю Ф все"/>
      <sheetName val="кейрин Д "/>
      <sheetName val="кейрин М"/>
      <sheetName val="Д выб кв1"/>
      <sheetName val="Д выб кв2"/>
      <sheetName val="Ю выб кв1"/>
      <sheetName val="Ю выб кв2"/>
      <sheetName val="кейрин Д  (2)"/>
      <sheetName val="кейрин М (2)"/>
      <sheetName val="Д выб РГ  (2)"/>
      <sheetName val="Ю выб РГ (2)"/>
      <sheetName val="Д выб кв2 (2)"/>
      <sheetName val="Ю выб кв2 (2)"/>
      <sheetName val="кейрин Д  (3)"/>
      <sheetName val="кейрин М (3)"/>
      <sheetName val="кейрин ф Д"/>
      <sheetName val="кейрин ф Ю"/>
      <sheetName val="200схД"/>
      <sheetName val="200схЮ"/>
      <sheetName val="200схД РС"/>
      <sheetName val="200схЮ РС"/>
      <sheetName val="финалл д"/>
      <sheetName val="финал м"/>
      <sheetName val="финал д регион"/>
      <sheetName val="финал м рег"/>
      <sheetName val="спринтФД"/>
      <sheetName val="спринтФМ "/>
      <sheetName val="спринтФМ  РС"/>
      <sheetName val="спринтФД  РС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">
          <cell r="B7" t="str">
            <v>№ гонщ</v>
          </cell>
          <cell r="C7" t="str">
            <v>UCI</v>
          </cell>
          <cell r="D7" t="str">
            <v>ФИ</v>
          </cell>
          <cell r="E7" t="str">
            <v>Дата</v>
          </cell>
          <cell r="F7" t="str">
            <v>разряд</v>
          </cell>
          <cell r="G7" t="str">
            <v>область</v>
          </cell>
        </row>
        <row r="9">
          <cell r="B9">
            <v>1</v>
          </cell>
          <cell r="C9">
            <v>10131028691</v>
          </cell>
          <cell r="D9" t="str">
            <v>Зыбин Артем</v>
          </cell>
          <cell r="E9">
            <v>39747</v>
          </cell>
          <cell r="F9" t="str">
            <v>КМС</v>
          </cell>
          <cell r="G9" t="str">
            <v>Тульская область</v>
          </cell>
        </row>
        <row r="10">
          <cell r="B10">
            <v>2</v>
          </cell>
          <cell r="C10">
            <v>10204006717</v>
          </cell>
          <cell r="D10" t="str">
            <v>Сидоров Григорий</v>
          </cell>
          <cell r="E10">
            <v>39260</v>
          </cell>
          <cell r="F10" t="str">
            <v>КМС</v>
          </cell>
          <cell r="G10" t="str">
            <v>Тульская область</v>
          </cell>
        </row>
        <row r="11">
          <cell r="B11">
            <v>3</v>
          </cell>
          <cell r="C11">
            <v>10091275667</v>
          </cell>
          <cell r="D11" t="str">
            <v>Исаев Павел</v>
          </cell>
          <cell r="E11">
            <v>39330</v>
          </cell>
          <cell r="F11" t="str">
            <v>1 СР</v>
          </cell>
          <cell r="G11" t="str">
            <v>Тульская область</v>
          </cell>
        </row>
        <row r="12">
          <cell r="B12">
            <v>4</v>
          </cell>
          <cell r="C12">
            <v>10094202643</v>
          </cell>
          <cell r="D12" t="str">
            <v>Гербут Дмитрий</v>
          </cell>
          <cell r="E12">
            <v>39402</v>
          </cell>
          <cell r="F12" t="str">
            <v>КМС</v>
          </cell>
          <cell r="G12" t="str">
            <v>Тульская область</v>
          </cell>
        </row>
        <row r="13">
          <cell r="B13">
            <v>5</v>
          </cell>
          <cell r="C13">
            <v>10104452210</v>
          </cell>
          <cell r="D13" t="str">
            <v>Дачкин Егор</v>
          </cell>
          <cell r="E13">
            <v>39285</v>
          </cell>
          <cell r="F13" t="str">
            <v>1 СР</v>
          </cell>
          <cell r="G13" t="str">
            <v>Тульская область</v>
          </cell>
        </row>
        <row r="14">
          <cell r="B14">
            <v>6</v>
          </cell>
          <cell r="C14">
            <v>10101388222</v>
          </cell>
          <cell r="D14" t="str">
            <v>Смирнов Роман</v>
          </cell>
          <cell r="E14">
            <v>39390</v>
          </cell>
          <cell r="F14" t="str">
            <v>1 СР</v>
          </cell>
          <cell r="G14" t="str">
            <v>Тульская область</v>
          </cell>
        </row>
        <row r="15">
          <cell r="B15">
            <v>7</v>
          </cell>
          <cell r="D15" t="str">
            <v>Гостев Андрей</v>
          </cell>
          <cell r="E15">
            <v>39431</v>
          </cell>
          <cell r="F15" t="str">
            <v>3 СР</v>
          </cell>
          <cell r="G15" t="str">
            <v>Тульская область</v>
          </cell>
        </row>
        <row r="16">
          <cell r="B16">
            <v>8</v>
          </cell>
          <cell r="C16">
            <v>10132250184</v>
          </cell>
          <cell r="D16" t="str">
            <v>Янчук Роман</v>
          </cell>
          <cell r="E16">
            <v>39759</v>
          </cell>
          <cell r="F16" t="str">
            <v>3 СР</v>
          </cell>
          <cell r="G16" t="str">
            <v>Тульская область</v>
          </cell>
        </row>
        <row r="17">
          <cell r="B17">
            <v>9</v>
          </cell>
          <cell r="C17">
            <v>10141993331</v>
          </cell>
          <cell r="D17" t="str">
            <v>Шишкин Иван</v>
          </cell>
          <cell r="E17">
            <v>39651</v>
          </cell>
          <cell r="F17" t="str">
            <v>3 СР</v>
          </cell>
          <cell r="G17" t="str">
            <v>Тульская область</v>
          </cell>
        </row>
        <row r="18">
          <cell r="B18">
            <v>10</v>
          </cell>
          <cell r="C18">
            <v>10132853810</v>
          </cell>
          <cell r="D18" t="str">
            <v>Никишин Александр</v>
          </cell>
          <cell r="E18">
            <v>39671</v>
          </cell>
          <cell r="F18" t="str">
            <v>2 СР</v>
          </cell>
          <cell r="G18" t="str">
            <v>Тульская область</v>
          </cell>
        </row>
        <row r="19">
          <cell r="B19">
            <v>11</v>
          </cell>
          <cell r="C19">
            <v>10100863008</v>
          </cell>
          <cell r="D19" t="str">
            <v>Пученкин Артём</v>
          </cell>
          <cell r="E19">
            <v>39432</v>
          </cell>
          <cell r="F19" t="str">
            <v>1 СР</v>
          </cell>
          <cell r="G19" t="str">
            <v>Тульская область</v>
          </cell>
        </row>
        <row r="20">
          <cell r="B20">
            <v>12</v>
          </cell>
          <cell r="C20">
            <v>10142530063</v>
          </cell>
          <cell r="D20" t="str">
            <v>Ростовцев Лев</v>
          </cell>
          <cell r="E20">
            <v>39303</v>
          </cell>
          <cell r="F20" t="str">
            <v>3 СР</v>
          </cell>
          <cell r="G20" t="str">
            <v>Тульская область</v>
          </cell>
        </row>
        <row r="21">
          <cell r="B21">
            <v>13</v>
          </cell>
          <cell r="C21">
            <v>10142423666</v>
          </cell>
          <cell r="D21" t="str">
            <v>Луганский Даниил</v>
          </cell>
          <cell r="E21">
            <v>39090</v>
          </cell>
          <cell r="F21" t="str">
            <v>2 СР</v>
          </cell>
          <cell r="G21" t="str">
            <v>Тульская область</v>
          </cell>
        </row>
        <row r="22">
          <cell r="B22">
            <v>14</v>
          </cell>
          <cell r="C22">
            <v>10142401943</v>
          </cell>
          <cell r="D22" t="str">
            <v>Казак Иван</v>
          </cell>
          <cell r="E22">
            <v>39667</v>
          </cell>
          <cell r="F22" t="str">
            <v>3 СР</v>
          </cell>
          <cell r="G22" t="str">
            <v>Тульская область</v>
          </cell>
        </row>
        <row r="23">
          <cell r="B23">
            <v>15</v>
          </cell>
          <cell r="C23">
            <v>10129677664</v>
          </cell>
          <cell r="D23" t="str">
            <v>Кунин Андрей</v>
          </cell>
          <cell r="E23">
            <v>39402</v>
          </cell>
          <cell r="F23" t="str">
            <v>2 СР</v>
          </cell>
          <cell r="G23" t="str">
            <v>Тульская область</v>
          </cell>
        </row>
        <row r="24">
          <cell r="B24">
            <v>16</v>
          </cell>
          <cell r="C24">
            <v>10142405377</v>
          </cell>
          <cell r="D24" t="str">
            <v>Казаков Владислав</v>
          </cell>
          <cell r="E24">
            <v>40085</v>
          </cell>
          <cell r="F24" t="str">
            <v>3 СР</v>
          </cell>
          <cell r="G24" t="str">
            <v>Тульская область</v>
          </cell>
        </row>
        <row r="25">
          <cell r="B25">
            <v>17</v>
          </cell>
          <cell r="C25">
            <v>10127039769</v>
          </cell>
          <cell r="D25" t="str">
            <v>Бондарчук Даниил</v>
          </cell>
          <cell r="E25">
            <v>39265</v>
          </cell>
          <cell r="F25" t="str">
            <v>КМС</v>
          </cell>
          <cell r="G25" t="str">
            <v>Донецкая Народная Республика</v>
          </cell>
        </row>
        <row r="26">
          <cell r="B26">
            <v>18</v>
          </cell>
          <cell r="C26">
            <v>10126142925</v>
          </cell>
          <cell r="D26" t="str">
            <v xml:space="preserve">Токаренко Павел </v>
          </cell>
          <cell r="E26">
            <v>39275</v>
          </cell>
          <cell r="F26" t="str">
            <v>КМС</v>
          </cell>
          <cell r="G26" t="str">
            <v>Донецкая Народная Республика</v>
          </cell>
        </row>
        <row r="27">
          <cell r="B27">
            <v>19</v>
          </cell>
          <cell r="C27">
            <v>10104584168</v>
          </cell>
          <cell r="D27" t="str">
            <v>Комков Владислав</v>
          </cell>
          <cell r="E27">
            <v>39323</v>
          </cell>
          <cell r="F27" t="str">
            <v>1 СР</v>
          </cell>
          <cell r="G27" t="str">
            <v xml:space="preserve">Санкт - Петербург </v>
          </cell>
        </row>
        <row r="28">
          <cell r="B28">
            <v>20</v>
          </cell>
          <cell r="C28">
            <v>10116910545</v>
          </cell>
          <cell r="D28" t="str">
            <v>Барыбин Данила</v>
          </cell>
          <cell r="E28">
            <v>39549</v>
          </cell>
          <cell r="F28" t="str">
            <v>1 СР</v>
          </cell>
          <cell r="G28" t="str">
            <v xml:space="preserve">Санкт - Петербург </v>
          </cell>
        </row>
        <row r="29">
          <cell r="B29">
            <v>21</v>
          </cell>
          <cell r="C29">
            <v>10133902223</v>
          </cell>
          <cell r="D29" t="str">
            <v>Пушкарев Ярослав</v>
          </cell>
          <cell r="E29">
            <v>39552</v>
          </cell>
          <cell r="F29" t="str">
            <v>1 СР</v>
          </cell>
          <cell r="G29" t="str">
            <v xml:space="preserve">Санкт - Петербург </v>
          </cell>
        </row>
        <row r="31">
          <cell r="B31">
            <v>22</v>
          </cell>
          <cell r="C31">
            <v>10119497011</v>
          </cell>
          <cell r="D31" t="str">
            <v>Цветков Артем</v>
          </cell>
          <cell r="E31">
            <v>39295</v>
          </cell>
          <cell r="F31" t="str">
            <v>КМС</v>
          </cell>
          <cell r="G31" t="str">
            <v xml:space="preserve">Санкт - Петербург </v>
          </cell>
        </row>
        <row r="32">
          <cell r="B32">
            <v>23</v>
          </cell>
          <cell r="C32">
            <v>10142424474</v>
          </cell>
          <cell r="D32" t="str">
            <v>Раев Фома</v>
          </cell>
          <cell r="E32">
            <v>40048</v>
          </cell>
          <cell r="F32" t="str">
            <v>1 СР</v>
          </cell>
          <cell r="G32" t="str">
            <v xml:space="preserve">Санкт - Петербург </v>
          </cell>
        </row>
        <row r="33">
          <cell r="B33">
            <v>24</v>
          </cell>
          <cell r="C33">
            <v>10142216936</v>
          </cell>
          <cell r="D33" t="str">
            <v>Мокеев Захар</v>
          </cell>
          <cell r="E33">
            <v>39466</v>
          </cell>
          <cell r="F33" t="str">
            <v>1 СР</v>
          </cell>
          <cell r="G33" t="str">
            <v xml:space="preserve">Санкт - Петербург </v>
          </cell>
        </row>
        <row r="35">
          <cell r="B35">
            <v>25</v>
          </cell>
          <cell r="C35">
            <v>10129852668</v>
          </cell>
          <cell r="D35" t="str">
            <v>Петричин Лев</v>
          </cell>
          <cell r="E35">
            <v>39727</v>
          </cell>
          <cell r="F35" t="str">
            <v>КМС</v>
          </cell>
          <cell r="G35" t="str">
            <v>Москва</v>
          </cell>
        </row>
        <row r="36">
          <cell r="B36">
            <v>26</v>
          </cell>
          <cell r="C36">
            <v>10104651866</v>
          </cell>
          <cell r="D36" t="str">
            <v xml:space="preserve">Нагорнов Богдан </v>
          </cell>
          <cell r="E36">
            <v>39156</v>
          </cell>
          <cell r="F36" t="str">
            <v>КМС</v>
          </cell>
          <cell r="G36" t="str">
            <v>Москва</v>
          </cell>
        </row>
        <row r="37">
          <cell r="B37">
            <v>27</v>
          </cell>
          <cell r="C37">
            <v>10115982577</v>
          </cell>
          <cell r="D37" t="str">
            <v>Сергеев Федор</v>
          </cell>
          <cell r="E37">
            <v>39313</v>
          </cell>
          <cell r="F37" t="str">
            <v>КМС</v>
          </cell>
          <cell r="G37" t="str">
            <v>Москва</v>
          </cell>
        </row>
        <row r="38">
          <cell r="B38">
            <v>28</v>
          </cell>
          <cell r="C38">
            <v>10120897776</v>
          </cell>
          <cell r="D38" t="str">
            <v>Бондаренко Александр</v>
          </cell>
          <cell r="E38">
            <v>39157</v>
          </cell>
          <cell r="F38" t="str">
            <v>КМС</v>
          </cell>
          <cell r="G38" t="str">
            <v>Москва</v>
          </cell>
        </row>
        <row r="39">
          <cell r="B39">
            <v>29</v>
          </cell>
          <cell r="C39">
            <v>10104182428</v>
          </cell>
          <cell r="D39" t="str">
            <v xml:space="preserve">Ворганов Максим </v>
          </cell>
          <cell r="E39">
            <v>39345</v>
          </cell>
          <cell r="F39" t="str">
            <v>КМС</v>
          </cell>
          <cell r="G39" t="str">
            <v>Москва</v>
          </cell>
        </row>
        <row r="40">
          <cell r="B40">
            <v>30</v>
          </cell>
          <cell r="C40">
            <v>10132956163</v>
          </cell>
          <cell r="D40" t="str">
            <v>Савостиков Никита</v>
          </cell>
          <cell r="E40">
            <v>39675</v>
          </cell>
          <cell r="F40" t="str">
            <v>1 СР</v>
          </cell>
          <cell r="G40" t="str">
            <v>Москва</v>
          </cell>
        </row>
        <row r="41">
          <cell r="B41">
            <v>31</v>
          </cell>
          <cell r="C41">
            <v>10132956365</v>
          </cell>
          <cell r="D41" t="str">
            <v xml:space="preserve">Стеблецов Владимир </v>
          </cell>
          <cell r="E41">
            <v>39710</v>
          </cell>
          <cell r="F41" t="str">
            <v>1 СР</v>
          </cell>
          <cell r="G41" t="str">
            <v>Москва</v>
          </cell>
        </row>
        <row r="42">
          <cell r="B42">
            <v>32</v>
          </cell>
          <cell r="C42">
            <v>10127853963</v>
          </cell>
          <cell r="D42" t="str">
            <v xml:space="preserve">Инюткин Роман </v>
          </cell>
          <cell r="E42">
            <v>39635</v>
          </cell>
          <cell r="F42" t="str">
            <v>КМС</v>
          </cell>
          <cell r="G42" t="str">
            <v>Москва</v>
          </cell>
        </row>
        <row r="43">
          <cell r="B43">
            <v>33</v>
          </cell>
          <cell r="C43">
            <v>10127853963</v>
          </cell>
          <cell r="D43" t="str">
            <v xml:space="preserve">Вычегжанин Егор </v>
          </cell>
          <cell r="E43">
            <v>39572</v>
          </cell>
          <cell r="F43" t="str">
            <v>1 СР</v>
          </cell>
          <cell r="G43" t="str">
            <v>Москва</v>
          </cell>
        </row>
        <row r="46">
          <cell r="B46">
            <v>34</v>
          </cell>
          <cell r="C46">
            <v>10128264494</v>
          </cell>
          <cell r="D46" t="str">
            <v>Михайловский Владимир</v>
          </cell>
          <cell r="E46">
            <v>39568</v>
          </cell>
          <cell r="F46" t="str">
            <v>2 СР</v>
          </cell>
          <cell r="G46" t="str">
            <v xml:space="preserve">Московская область </v>
          </cell>
        </row>
        <row r="47">
          <cell r="B47">
            <v>35</v>
          </cell>
          <cell r="C47">
            <v>10135837669</v>
          </cell>
          <cell r="D47" t="str">
            <v xml:space="preserve">Аркилович Роман </v>
          </cell>
          <cell r="E47">
            <v>39120</v>
          </cell>
          <cell r="F47" t="str">
            <v>2 СР</v>
          </cell>
          <cell r="G47" t="str">
            <v xml:space="preserve">Московская область </v>
          </cell>
        </row>
        <row r="48">
          <cell r="B48">
            <v>36</v>
          </cell>
          <cell r="C48">
            <v>10130345853</v>
          </cell>
          <cell r="D48" t="str">
            <v>Никишин Тимофей</v>
          </cell>
          <cell r="E48">
            <v>39742</v>
          </cell>
          <cell r="F48" t="str">
            <v>2 СР</v>
          </cell>
          <cell r="G48" t="str">
            <v xml:space="preserve">Московская область </v>
          </cell>
        </row>
        <row r="49">
          <cell r="B49">
            <v>37</v>
          </cell>
          <cell r="C49">
            <v>10139215996</v>
          </cell>
          <cell r="D49" t="str">
            <v>Закускин Андрей</v>
          </cell>
          <cell r="E49">
            <v>39552</v>
          </cell>
          <cell r="F49" t="str">
            <v>2 СР</v>
          </cell>
          <cell r="G49" t="str">
            <v xml:space="preserve">Московская область </v>
          </cell>
        </row>
        <row r="50">
          <cell r="B50">
            <v>38</v>
          </cell>
          <cell r="C50">
            <v>10117352095</v>
          </cell>
          <cell r="D50" t="str">
            <v>Саргсян Адам</v>
          </cell>
          <cell r="E50">
            <v>39313</v>
          </cell>
          <cell r="F50" t="str">
            <v>КМС</v>
          </cell>
          <cell r="G50" t="str">
            <v xml:space="preserve">Московская область </v>
          </cell>
        </row>
        <row r="51">
          <cell r="B51">
            <v>39</v>
          </cell>
          <cell r="C51">
            <v>10141014136</v>
          </cell>
          <cell r="D51" t="str">
            <v>Семенов Арсений</v>
          </cell>
          <cell r="E51">
            <v>39582</v>
          </cell>
          <cell r="F51" t="str">
            <v>2 СР</v>
          </cell>
          <cell r="G51" t="str">
            <v xml:space="preserve">Московская область </v>
          </cell>
        </row>
        <row r="53">
          <cell r="B53">
            <v>40</v>
          </cell>
          <cell r="C53">
            <v>10117968350</v>
          </cell>
          <cell r="D53" t="str">
            <v>Курьянов Никита</v>
          </cell>
          <cell r="E53">
            <v>39728</v>
          </cell>
          <cell r="F53" t="str">
            <v>1 СР</v>
          </cell>
          <cell r="G53" t="str">
            <v xml:space="preserve">Санкт - Петербург </v>
          </cell>
        </row>
        <row r="54">
          <cell r="B54">
            <v>41</v>
          </cell>
          <cell r="C54">
            <v>10106037350</v>
          </cell>
          <cell r="D54" t="str">
            <v xml:space="preserve">Хворостов Богдан </v>
          </cell>
          <cell r="E54">
            <v>39137</v>
          </cell>
          <cell r="F54" t="str">
            <v>КМС</v>
          </cell>
          <cell r="G54" t="str">
            <v xml:space="preserve">Санкт - Петербург </v>
          </cell>
        </row>
        <row r="55">
          <cell r="B55">
            <v>42</v>
          </cell>
          <cell r="C55">
            <v>10114922954</v>
          </cell>
          <cell r="D55" t="str">
            <v xml:space="preserve">Колоколов Максим </v>
          </cell>
          <cell r="E55">
            <v>39203</v>
          </cell>
          <cell r="F55" t="str">
            <v>КМС</v>
          </cell>
          <cell r="G55" t="str">
            <v xml:space="preserve">Санкт - Петербург </v>
          </cell>
        </row>
        <row r="56">
          <cell r="B56">
            <v>43</v>
          </cell>
          <cell r="C56">
            <v>10116165463</v>
          </cell>
          <cell r="D56" t="str">
            <v>Грамарчук Трофим</v>
          </cell>
          <cell r="E56">
            <v>39120</v>
          </cell>
          <cell r="F56" t="str">
            <v>КМС</v>
          </cell>
          <cell r="G56" t="str">
            <v xml:space="preserve">Санкт - Петербург </v>
          </cell>
        </row>
        <row r="57">
          <cell r="B57">
            <v>44</v>
          </cell>
          <cell r="C57">
            <v>10114921540</v>
          </cell>
          <cell r="D57" t="str">
            <v xml:space="preserve">Волков Никита </v>
          </cell>
          <cell r="E57">
            <v>39736</v>
          </cell>
          <cell r="F57" t="str">
            <v>1 СР</v>
          </cell>
          <cell r="G57" t="str">
            <v xml:space="preserve">Санкт - Петербург </v>
          </cell>
        </row>
        <row r="59">
          <cell r="B59">
            <v>45</v>
          </cell>
          <cell r="C59">
            <v>10129851355</v>
          </cell>
          <cell r="D59" t="str">
            <v>Коновалов Глеб</v>
          </cell>
          <cell r="E59">
            <v>39843</v>
          </cell>
          <cell r="F59" t="str">
            <v>2 СР</v>
          </cell>
          <cell r="G59" t="str">
            <v>Москва</v>
          </cell>
        </row>
        <row r="60">
          <cell r="B60">
            <v>46</v>
          </cell>
          <cell r="C60">
            <v>10130180347</v>
          </cell>
          <cell r="D60" t="str">
            <v>Башаров Эльдар</v>
          </cell>
          <cell r="E60">
            <v>39353</v>
          </cell>
          <cell r="F60" t="str">
            <v>2 СР</v>
          </cell>
          <cell r="G60" t="str">
            <v>Москва</v>
          </cell>
        </row>
        <row r="61">
          <cell r="B61">
            <v>47</v>
          </cell>
          <cell r="C61">
            <v>10114021561</v>
          </cell>
          <cell r="D61" t="str">
            <v>Болдырев Матвей</v>
          </cell>
          <cell r="E61">
            <v>39320</v>
          </cell>
          <cell r="F61" t="str">
            <v>КМС</v>
          </cell>
          <cell r="G61" t="str">
            <v>Москва</v>
          </cell>
        </row>
        <row r="62">
          <cell r="B62">
            <v>77</v>
          </cell>
          <cell r="C62">
            <v>10113386213</v>
          </cell>
          <cell r="D62" t="str">
            <v>Бортник Иван</v>
          </cell>
          <cell r="E62">
            <v>39330</v>
          </cell>
          <cell r="F62" t="str">
            <v>КМС</v>
          </cell>
          <cell r="G62" t="str">
            <v>Москва</v>
          </cell>
        </row>
        <row r="63">
          <cell r="B63">
            <v>49</v>
          </cell>
          <cell r="C63">
            <v>10104083913</v>
          </cell>
          <cell r="D63" t="str">
            <v>Высокосов Александр</v>
          </cell>
          <cell r="E63">
            <v>39116</v>
          </cell>
          <cell r="F63" t="str">
            <v>2 СР</v>
          </cell>
          <cell r="G63" t="str">
            <v>Москва</v>
          </cell>
        </row>
        <row r="64">
          <cell r="B64">
            <v>50</v>
          </cell>
          <cell r="C64">
            <v>10104085933</v>
          </cell>
          <cell r="D64" t="str">
            <v>Зеленев Тимофей</v>
          </cell>
          <cell r="E64">
            <v>39106</v>
          </cell>
          <cell r="F64" t="str">
            <v>1 СР</v>
          </cell>
          <cell r="G64" t="str">
            <v>Москва</v>
          </cell>
        </row>
        <row r="65">
          <cell r="B65">
            <v>51</v>
          </cell>
          <cell r="C65">
            <v>10130175495</v>
          </cell>
          <cell r="D65" t="str">
            <v>Зудочкин Даниил</v>
          </cell>
          <cell r="E65">
            <v>39512</v>
          </cell>
          <cell r="F65" t="str">
            <v>2 СР</v>
          </cell>
          <cell r="G65" t="str">
            <v>Москва</v>
          </cell>
        </row>
        <row r="66">
          <cell r="B66">
            <v>52</v>
          </cell>
          <cell r="C66">
            <v>10103841615</v>
          </cell>
          <cell r="D66" t="str">
            <v>Кадетов Лев</v>
          </cell>
          <cell r="E66">
            <v>39344</v>
          </cell>
          <cell r="F66" t="str">
            <v>1 СР</v>
          </cell>
          <cell r="G66" t="str">
            <v>Москва</v>
          </cell>
        </row>
        <row r="67">
          <cell r="B67">
            <v>53</v>
          </cell>
          <cell r="C67">
            <v>10113107135</v>
          </cell>
          <cell r="D67" t="str">
            <v>Кусков Давид</v>
          </cell>
          <cell r="E67">
            <v>39483</v>
          </cell>
          <cell r="F67" t="str">
            <v>2 СР</v>
          </cell>
          <cell r="G67" t="str">
            <v>Москва</v>
          </cell>
        </row>
        <row r="68">
          <cell r="B68">
            <v>54</v>
          </cell>
          <cell r="C68">
            <v>10104081990</v>
          </cell>
          <cell r="D68" t="str">
            <v>Мастюгин Максим</v>
          </cell>
          <cell r="E68">
            <v>39148</v>
          </cell>
          <cell r="F68" t="str">
            <v>1 СР</v>
          </cell>
          <cell r="G68" t="str">
            <v>Москва</v>
          </cell>
        </row>
        <row r="69">
          <cell r="B69">
            <v>55</v>
          </cell>
          <cell r="C69">
            <v>10115495961</v>
          </cell>
          <cell r="D69" t="str">
            <v>Нафиков Роман</v>
          </cell>
          <cell r="E69">
            <v>39575</v>
          </cell>
          <cell r="F69" t="str">
            <v>3 СР</v>
          </cell>
          <cell r="G69" t="str">
            <v>Москва</v>
          </cell>
        </row>
        <row r="70">
          <cell r="B70">
            <v>56</v>
          </cell>
          <cell r="C70">
            <v>10130166910</v>
          </cell>
          <cell r="D70" t="str">
            <v>Пащенко Дмитрий</v>
          </cell>
          <cell r="E70">
            <v>39496</v>
          </cell>
          <cell r="F70" t="str">
            <v>3 СР</v>
          </cell>
          <cell r="G70" t="str">
            <v>Москва</v>
          </cell>
        </row>
        <row r="71">
          <cell r="B71">
            <v>57</v>
          </cell>
          <cell r="C71">
            <v>10116167281</v>
          </cell>
          <cell r="D71" t="str">
            <v>Полхонов Булат</v>
          </cell>
          <cell r="E71">
            <v>39712</v>
          </cell>
          <cell r="F71" t="str">
            <v>3 СР</v>
          </cell>
          <cell r="G71" t="str">
            <v>Москва</v>
          </cell>
        </row>
        <row r="72">
          <cell r="B72">
            <v>58</v>
          </cell>
          <cell r="C72">
            <v>10135578395</v>
          </cell>
          <cell r="D72" t="str">
            <v>Прокофьев Степан</v>
          </cell>
          <cell r="E72">
            <v>39548</v>
          </cell>
          <cell r="F72" t="str">
            <v>3 СР</v>
          </cell>
          <cell r="G72" t="str">
            <v>Москва</v>
          </cell>
        </row>
        <row r="73">
          <cell r="B73">
            <v>59</v>
          </cell>
          <cell r="C73">
            <v>10104125642</v>
          </cell>
          <cell r="D73" t="str">
            <v>Султанов Матвей</v>
          </cell>
          <cell r="E73">
            <v>39175</v>
          </cell>
          <cell r="F73" t="str">
            <v>1 СР</v>
          </cell>
          <cell r="G73" t="str">
            <v>Москва</v>
          </cell>
        </row>
        <row r="74">
          <cell r="B74">
            <v>60</v>
          </cell>
          <cell r="C74">
            <v>10130167314</v>
          </cell>
          <cell r="D74" t="str">
            <v>Тарасов Сергей</v>
          </cell>
          <cell r="E74">
            <v>39604</v>
          </cell>
          <cell r="F74" t="str">
            <v>2 СР</v>
          </cell>
          <cell r="G74" t="str">
            <v>Москва</v>
          </cell>
        </row>
        <row r="75">
          <cell r="B75">
            <v>61</v>
          </cell>
          <cell r="C75">
            <v>10129902885</v>
          </cell>
          <cell r="D75" t="str">
            <v xml:space="preserve">Бортник Степан </v>
          </cell>
          <cell r="E75">
            <v>40113</v>
          </cell>
          <cell r="F75" t="str">
            <v>3 СР</v>
          </cell>
          <cell r="G75" t="str">
            <v>Москва</v>
          </cell>
        </row>
        <row r="76">
          <cell r="B76">
            <v>62</v>
          </cell>
          <cell r="C76">
            <v>10129837817</v>
          </cell>
          <cell r="D76" t="str">
            <v>Ситдиков Амир</v>
          </cell>
          <cell r="E76">
            <v>39858</v>
          </cell>
          <cell r="F76" t="str">
            <v>3 СР</v>
          </cell>
          <cell r="G76" t="str">
            <v>Москва</v>
          </cell>
        </row>
        <row r="78">
          <cell r="B78">
            <v>63</v>
          </cell>
          <cell r="C78">
            <v>10138326327</v>
          </cell>
          <cell r="D78" t="str">
            <v>Дупак Ярослав</v>
          </cell>
          <cell r="E78">
            <v>39489</v>
          </cell>
          <cell r="F78" t="str">
            <v>1 СР</v>
          </cell>
          <cell r="G78" t="str">
            <v>Республика Адыгея</v>
          </cell>
        </row>
        <row r="79">
          <cell r="B79">
            <v>64</v>
          </cell>
          <cell r="C79">
            <v>10129061608</v>
          </cell>
          <cell r="D79" t="str">
            <v>Соколовский Кирилл</v>
          </cell>
          <cell r="E79">
            <v>39562</v>
          </cell>
          <cell r="F79" t="str">
            <v>1 СР</v>
          </cell>
          <cell r="G79" t="str">
            <v>Республика Адыгея</v>
          </cell>
        </row>
        <row r="80">
          <cell r="B80">
            <v>65</v>
          </cell>
          <cell r="C80">
            <v>10104119881</v>
          </cell>
          <cell r="D80" t="str">
            <v>Дыхныч Евгений</v>
          </cell>
          <cell r="E80">
            <v>39089</v>
          </cell>
          <cell r="F80" t="str">
            <v>2 СР</v>
          </cell>
          <cell r="G80" t="str">
            <v>Республика Адыгея</v>
          </cell>
        </row>
        <row r="81">
          <cell r="B81">
            <v>66</v>
          </cell>
          <cell r="C81">
            <v>10136817470</v>
          </cell>
          <cell r="D81" t="str">
            <v>Ларичев Вадим</v>
          </cell>
          <cell r="E81">
            <v>39472</v>
          </cell>
          <cell r="F81" t="str">
            <v>2 СР</v>
          </cell>
          <cell r="G81" t="str">
            <v>Республика Адыгея</v>
          </cell>
        </row>
        <row r="82">
          <cell r="B82">
            <v>67</v>
          </cell>
          <cell r="C82">
            <v>10105423321</v>
          </cell>
          <cell r="D82" t="str">
            <v>Чеужев Эльдар</v>
          </cell>
          <cell r="E82">
            <v>39107</v>
          </cell>
          <cell r="F82" t="str">
            <v>1 СР</v>
          </cell>
          <cell r="G82" t="str">
            <v>Республика Адыгея</v>
          </cell>
        </row>
        <row r="84">
          <cell r="B84">
            <v>68</v>
          </cell>
          <cell r="C84">
            <v>10141963726</v>
          </cell>
          <cell r="D84" t="str">
            <v>Власов Сергей</v>
          </cell>
          <cell r="E84">
            <v>39567</v>
          </cell>
          <cell r="F84" t="str">
            <v>2 СР</v>
          </cell>
          <cell r="G84" t="str">
            <v>Воронежская область</v>
          </cell>
        </row>
        <row r="86">
          <cell r="B86">
            <v>69</v>
          </cell>
          <cell r="C86">
            <v>0</v>
          </cell>
          <cell r="D86" t="str">
            <v xml:space="preserve">Пинчук Александр </v>
          </cell>
          <cell r="E86">
            <v>39542</v>
          </cell>
          <cell r="F86" t="str">
            <v>1 сп.юн.р.</v>
          </cell>
          <cell r="G86" t="str">
            <v>Москва</v>
          </cell>
        </row>
        <row r="87">
          <cell r="B87">
            <v>70</v>
          </cell>
          <cell r="C87">
            <v>1011268094</v>
          </cell>
          <cell r="D87" t="str">
            <v>Григорьев Сократ</v>
          </cell>
          <cell r="E87">
            <v>39226</v>
          </cell>
          <cell r="F87" t="str">
            <v>1 СР</v>
          </cell>
          <cell r="G87" t="str">
            <v>Москва</v>
          </cell>
        </row>
        <row r="88">
          <cell r="B88">
            <v>71</v>
          </cell>
          <cell r="C88">
            <v>10120491562</v>
          </cell>
          <cell r="D88" t="str">
            <v>Буслаев Артем</v>
          </cell>
          <cell r="E88">
            <v>39238</v>
          </cell>
          <cell r="F88" t="str">
            <v>2 СР</v>
          </cell>
          <cell r="G88" t="str">
            <v>Москва</v>
          </cell>
        </row>
        <row r="89">
          <cell r="B89">
            <v>72</v>
          </cell>
          <cell r="C89">
            <v>10123421871</v>
          </cell>
          <cell r="D89" t="str">
            <v>Богомолов Кирилл</v>
          </cell>
          <cell r="E89">
            <v>39107</v>
          </cell>
          <cell r="F89" t="str">
            <v>2 СР</v>
          </cell>
          <cell r="G89" t="str">
            <v>Москва</v>
          </cell>
        </row>
        <row r="90">
          <cell r="B90">
            <v>73</v>
          </cell>
          <cell r="C90">
            <v>10130333830</v>
          </cell>
          <cell r="D90" t="str">
            <v>Лапшин Никита</v>
          </cell>
          <cell r="E90">
            <v>39249</v>
          </cell>
          <cell r="F90" t="str">
            <v>3 СР</v>
          </cell>
          <cell r="G90" t="str">
            <v>Москва</v>
          </cell>
        </row>
        <row r="91">
          <cell r="B91">
            <v>74</v>
          </cell>
          <cell r="C91">
            <v>10099853905</v>
          </cell>
          <cell r="D91" t="str">
            <v>Васильев Тимофей</v>
          </cell>
          <cell r="E91">
            <v>39183</v>
          </cell>
          <cell r="F91" t="str">
            <v>1 СР</v>
          </cell>
          <cell r="G91" t="str">
            <v>Москва</v>
          </cell>
        </row>
        <row r="92">
          <cell r="B92">
            <v>75</v>
          </cell>
          <cell r="C92">
            <v>10090059834</v>
          </cell>
          <cell r="D92" t="str">
            <v>Кирильцев Тимур</v>
          </cell>
          <cell r="E92">
            <v>39363</v>
          </cell>
          <cell r="F92" t="str">
            <v>КМС</v>
          </cell>
          <cell r="G92" t="str">
            <v>Москва</v>
          </cell>
        </row>
        <row r="93">
          <cell r="B93">
            <v>76</v>
          </cell>
          <cell r="C93">
            <v>10130112447</v>
          </cell>
          <cell r="D93" t="str">
            <v>Куртаков Владимир</v>
          </cell>
          <cell r="E93">
            <v>40267</v>
          </cell>
          <cell r="F93" t="str">
            <v>3 СР</v>
          </cell>
          <cell r="G93" t="str">
            <v>Москва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52D3C-4D6F-8C42-AC29-E1A91B40507D}">
  <sheetPr>
    <pageSetUpPr fitToPage="1"/>
  </sheetPr>
  <dimension ref="A1:AE1041"/>
  <sheetViews>
    <sheetView tabSelected="1" view="pageBreakPreview" zoomScaleNormal="100" zoomScaleSheetLayoutView="100" workbookViewId="0">
      <selection activeCell="B23" sqref="B23"/>
    </sheetView>
  </sheetViews>
  <sheetFormatPr baseColWidth="10" defaultColWidth="12" defaultRowHeight="15" customHeight="1"/>
  <cols>
    <col min="1" max="1" width="4.1640625" style="4" customWidth="1"/>
    <col min="2" max="2" width="4" style="4" customWidth="1"/>
    <col min="3" max="3" width="8.33203125" style="4" customWidth="1"/>
    <col min="4" max="4" width="14.1640625" style="4" customWidth="1"/>
    <col min="5" max="5" width="7.1640625" style="4" customWidth="1"/>
    <col min="6" max="6" width="5.5" style="4" customWidth="1"/>
    <col min="7" max="7" width="11" style="4" customWidth="1"/>
    <col min="8" max="8" width="5.1640625" style="4" customWidth="1"/>
    <col min="9" max="9" width="0.33203125" style="4" hidden="1" customWidth="1"/>
    <col min="10" max="10" width="5.5" style="4" customWidth="1"/>
    <col min="11" max="11" width="1" style="4" hidden="1" customWidth="1"/>
    <col min="12" max="12" width="7.33203125" style="4" hidden="1" customWidth="1"/>
    <col min="13" max="13" width="3.1640625" style="4" hidden="1" customWidth="1"/>
    <col min="14" max="14" width="6.5" style="4" hidden="1" customWidth="1"/>
    <col min="15" max="15" width="0.5" style="4" hidden="1" customWidth="1"/>
    <col min="16" max="16" width="6" style="4" customWidth="1"/>
    <col min="17" max="18" width="4.33203125" style="4" customWidth="1"/>
    <col min="19" max="19" width="8.1640625" style="4" customWidth="1"/>
    <col min="20" max="31" width="7.33203125" style="4" customWidth="1"/>
    <col min="32" max="16384" width="12" style="4"/>
  </cols>
  <sheetData>
    <row r="1" spans="1:31" s="2" customFormat="1" ht="15" customHeight="1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.5" customHeigh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2" customFormat="1" ht="15" customHeight="1">
      <c r="A3" s="163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4.5" customHeight="1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5.25" customHeight="1">
      <c r="A5" s="165" t="s">
        <v>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2" customFormat="1" ht="15" customHeight="1">
      <c r="A6" s="167" t="s">
        <v>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15" customHeight="1">
      <c r="A7" s="167" t="s">
        <v>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8.25" customHeight="1" thickBot="1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2.75" customHeight="1" thickTop="1">
      <c r="A9" s="184" t="s">
        <v>5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 customHeight="1">
      <c r="A10" s="187" t="s">
        <v>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9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.75" customHeight="1">
      <c r="A11" s="190" t="s">
        <v>68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3" customHeight="1">
      <c r="A12" s="193" t="s">
        <v>7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.75" customHeight="1">
      <c r="A13" s="168" t="s">
        <v>8</v>
      </c>
      <c r="B13" s="169"/>
      <c r="C13" s="169"/>
      <c r="D13" s="169"/>
      <c r="E13" s="5"/>
      <c r="F13" s="6"/>
      <c r="G13" s="7" t="s">
        <v>9</v>
      </c>
      <c r="H13" s="8"/>
      <c r="I13" s="8"/>
      <c r="J13" s="8"/>
      <c r="K13" s="8"/>
      <c r="L13" s="8"/>
      <c r="M13" s="8"/>
      <c r="N13" s="8"/>
      <c r="O13" s="8"/>
      <c r="P13" s="8"/>
      <c r="S13" s="9" t="s">
        <v>10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.75" customHeight="1">
      <c r="A14" s="168" t="s">
        <v>11</v>
      </c>
      <c r="B14" s="169"/>
      <c r="C14" s="169"/>
      <c r="D14" s="169"/>
      <c r="E14" s="5"/>
      <c r="F14" s="6"/>
      <c r="G14" s="7" t="s">
        <v>12</v>
      </c>
      <c r="H14" s="8"/>
      <c r="I14" s="8"/>
      <c r="J14" s="8"/>
      <c r="K14" s="8"/>
      <c r="L14" s="8"/>
      <c r="M14" s="8"/>
      <c r="N14" s="8"/>
      <c r="O14" s="8"/>
      <c r="P14" s="8"/>
      <c r="S14" s="9" t="s">
        <v>13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customHeight="1">
      <c r="A15" s="170" t="s">
        <v>14</v>
      </c>
      <c r="B15" s="171"/>
      <c r="C15" s="171"/>
      <c r="D15" s="171"/>
      <c r="E15" s="171"/>
      <c r="F15" s="171"/>
      <c r="G15" s="171"/>
      <c r="H15" s="172" t="s">
        <v>15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4"/>
      <c r="S15" s="17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2.75" customHeight="1">
      <c r="A16" s="10" t="s">
        <v>16</v>
      </c>
      <c r="B16" s="11"/>
      <c r="C16" s="11"/>
      <c r="D16" s="12"/>
      <c r="E16" s="13" t="s">
        <v>2</v>
      </c>
      <c r="F16" s="12"/>
      <c r="G16" s="13"/>
      <c r="H16" s="176" t="s">
        <v>17</v>
      </c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8"/>
      <c r="T16" s="3" t="s">
        <v>18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2.75" customHeight="1">
      <c r="A17" s="14" t="s">
        <v>19</v>
      </c>
      <c r="B17" s="15"/>
      <c r="C17" s="15"/>
      <c r="D17" s="16"/>
      <c r="E17" s="17"/>
      <c r="F17" s="18"/>
      <c r="G17" s="19" t="s">
        <v>20</v>
      </c>
      <c r="H17" s="179" t="s">
        <v>21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2.75" customHeight="1">
      <c r="A18" s="14" t="s">
        <v>22</v>
      </c>
      <c r="B18" s="15"/>
      <c r="C18" s="15"/>
      <c r="D18" s="16"/>
      <c r="E18" s="17"/>
      <c r="F18" s="18"/>
      <c r="G18" s="19" t="s">
        <v>23</v>
      </c>
      <c r="H18" s="179" t="s">
        <v>24</v>
      </c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2.75" customHeight="1" thickBot="1">
      <c r="A19" s="20" t="s">
        <v>25</v>
      </c>
      <c r="B19" s="21"/>
      <c r="C19" s="21"/>
      <c r="D19" s="22"/>
      <c r="E19" s="23"/>
      <c r="F19" s="22"/>
      <c r="G19" s="24" t="s">
        <v>26</v>
      </c>
      <c r="H19" s="25" t="s">
        <v>27</v>
      </c>
      <c r="I19" s="26"/>
      <c r="J19" s="26"/>
      <c r="K19" s="26"/>
      <c r="L19" s="26"/>
      <c r="M19" s="26"/>
      <c r="N19" s="26"/>
      <c r="O19" s="26"/>
      <c r="P19" s="26"/>
      <c r="Q19" s="27">
        <v>3</v>
      </c>
      <c r="R19" s="27"/>
      <c r="S19" s="28" t="s">
        <v>28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8.25" customHeight="1" thickTop="1" thickBot="1">
      <c r="A20" s="29"/>
      <c r="B20" s="30"/>
      <c r="C20" s="30"/>
      <c r="D20" s="31"/>
      <c r="E20" s="32"/>
      <c r="F20" s="31"/>
      <c r="G20" s="31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4"/>
      <c r="S20" s="3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26" customHeight="1" thickTop="1">
      <c r="A21" s="204" t="s">
        <v>69</v>
      </c>
      <c r="B21" s="206" t="s">
        <v>70</v>
      </c>
      <c r="C21" s="208" t="s">
        <v>29</v>
      </c>
      <c r="D21" s="208" t="s">
        <v>30</v>
      </c>
      <c r="E21" s="210" t="s">
        <v>31</v>
      </c>
      <c r="F21" s="208" t="s">
        <v>32</v>
      </c>
      <c r="G21" s="208" t="s">
        <v>33</v>
      </c>
      <c r="H21" s="211" t="s">
        <v>34</v>
      </c>
      <c r="I21" s="212"/>
      <c r="J21" s="212"/>
      <c r="K21" s="212"/>
      <c r="L21" s="212"/>
      <c r="M21" s="212"/>
      <c r="N21" s="212"/>
      <c r="O21" s="213"/>
      <c r="P21" s="214" t="s">
        <v>35</v>
      </c>
      <c r="Q21" s="196" t="s">
        <v>36</v>
      </c>
      <c r="R21" s="198" t="s">
        <v>37</v>
      </c>
      <c r="S21" s="200" t="s">
        <v>38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ht="12.75" customHeight="1">
      <c r="A22" s="205"/>
      <c r="B22" s="207"/>
      <c r="C22" s="209"/>
      <c r="D22" s="209"/>
      <c r="E22" s="209"/>
      <c r="F22" s="209"/>
      <c r="G22" s="209"/>
      <c r="H22" s="202" t="s">
        <v>39</v>
      </c>
      <c r="I22" s="203"/>
      <c r="J22" s="202" t="s">
        <v>40</v>
      </c>
      <c r="K22" s="203"/>
      <c r="L22" s="202" t="s">
        <v>41</v>
      </c>
      <c r="M22" s="203"/>
      <c r="N22" s="202" t="s">
        <v>42</v>
      </c>
      <c r="O22" s="203"/>
      <c r="P22" s="209"/>
      <c r="Q22" s="197"/>
      <c r="R22" s="199"/>
      <c r="S22" s="201"/>
      <c r="T22" s="36"/>
      <c r="U22" s="36"/>
      <c r="V22" s="36"/>
      <c r="W22" s="37"/>
      <c r="X22" s="36"/>
      <c r="Y22" s="36"/>
      <c r="Z22" s="36"/>
      <c r="AA22" s="36"/>
      <c r="AB22" s="36"/>
      <c r="AC22" s="36"/>
      <c r="AD22" s="36"/>
      <c r="AE22" s="36"/>
    </row>
    <row r="23" spans="1:31" ht="12" customHeight="1">
      <c r="A23" s="217">
        <v>1</v>
      </c>
      <c r="B23" s="39">
        <v>47</v>
      </c>
      <c r="C23" s="40">
        <f>IF(ISBLANK($B23),"",VLOOKUP($B23,'[1]мой список М'!$B$1:$F$518,2,0))</f>
        <v>10114021561</v>
      </c>
      <c r="D23" s="41" t="str">
        <f>IF(ISBLANK($B23),"",VLOOKUP($B23,'[1]мой список М'!$B$1:$F$518,3,0))</f>
        <v>Болдырев Матвей</v>
      </c>
      <c r="E23" s="42">
        <f>IF(ISBLANK($B23),"",VLOOKUP($B23,'[1]мой список М'!$B$1:$F$518,4,0))</f>
        <v>39320</v>
      </c>
      <c r="F23" s="40" t="str">
        <f>IF(ISBLANK($B23),"",VLOOKUP($B23,'[1]мой список М'!$B$1:$G$518,5,0))</f>
        <v>КМС</v>
      </c>
      <c r="G23" s="43" t="str">
        <f>IF(ISBLANK($B23),"",VLOOKUP($B23,'[1]мой список М'!$B$1:$G$518,6,0))</f>
        <v>Москва</v>
      </c>
      <c r="H23" s="219">
        <v>8.3474537037037035E-4</v>
      </c>
      <c r="I23" s="220"/>
      <c r="J23" s="219">
        <v>1.6369675925925926E-3</v>
      </c>
      <c r="K23" s="220"/>
      <c r="L23" s="44"/>
      <c r="M23" s="45"/>
      <c r="N23" s="44"/>
      <c r="O23" s="45"/>
      <c r="P23" s="223">
        <v>2.4489467592592592E-3</v>
      </c>
      <c r="Q23" s="225">
        <f>$Q$19/((P23*24))</f>
        <v>51.042350972876662</v>
      </c>
      <c r="R23" s="227" t="s">
        <v>43</v>
      </c>
      <c r="S23" s="215" t="s">
        <v>44</v>
      </c>
      <c r="T23" s="49"/>
      <c r="U23" s="50"/>
      <c r="V23" s="51"/>
      <c r="W23" s="49"/>
      <c r="X23" s="49"/>
      <c r="Y23" s="49"/>
      <c r="Z23" s="49"/>
      <c r="AA23" s="49"/>
      <c r="AB23" s="49"/>
      <c r="AC23" s="49"/>
      <c r="AD23" s="49"/>
      <c r="AE23" s="49"/>
    </row>
    <row r="24" spans="1:31" ht="12" customHeight="1">
      <c r="A24" s="218"/>
      <c r="B24" s="39">
        <v>59</v>
      </c>
      <c r="C24" s="40">
        <f>IF(ISBLANK($B24),"",VLOOKUP($B24,'[1]мой список М'!$B$1:$F$518,2,0))</f>
        <v>10104125642</v>
      </c>
      <c r="D24" s="41" t="str">
        <f>IF(ISBLANK($B24),"",VLOOKUP($B24,'[1]мой список М'!$B$1:$F$518,3,0))</f>
        <v>Султанов Матвей</v>
      </c>
      <c r="E24" s="42">
        <f>IF(ISBLANK($B24),"",VLOOKUP($B24,'[1]мой список М'!$B$1:$F$518,4,0))</f>
        <v>39175</v>
      </c>
      <c r="F24" s="40" t="str">
        <f>IF(ISBLANK($B24),"",VLOOKUP($B24,'[1]мой список М'!$B$1:$G$518,5,0))</f>
        <v>1 СР</v>
      </c>
      <c r="G24" s="43" t="str">
        <f>IF(ISBLANK($B24),"",VLOOKUP($B24,'[1]мой список М'!$B$1:$G$518,6,0))</f>
        <v>Москва</v>
      </c>
      <c r="H24" s="221"/>
      <c r="I24" s="222"/>
      <c r="J24" s="221"/>
      <c r="K24" s="222"/>
      <c r="L24" s="44"/>
      <c r="M24" s="45"/>
      <c r="N24" s="44"/>
      <c r="O24" s="45"/>
      <c r="P24" s="224"/>
      <c r="Q24" s="226"/>
      <c r="R24" s="228"/>
      <c r="S24" s="216"/>
      <c r="T24" s="49"/>
    </row>
    <row r="25" spans="1:31" ht="12" customHeight="1">
      <c r="A25" s="52"/>
      <c r="B25" s="39"/>
      <c r="C25" s="40" t="str">
        <f>IF(ISBLANK($B25),"",VLOOKUP($B25,'[1]мой список М'!$B$1:$F$518,2,0))</f>
        <v/>
      </c>
      <c r="D25" s="41" t="str">
        <f>IF(ISBLANK($B25),"",VLOOKUP($B25,'[1]мой список М'!$B$1:$F$518,3,0))</f>
        <v/>
      </c>
      <c r="E25" s="42" t="str">
        <f>IF(ISBLANK($B25),"",VLOOKUP($B25,'[1]мой список М'!$B$1:$F$518,4,0))</f>
        <v/>
      </c>
      <c r="F25" s="40" t="str">
        <f>IF(ISBLANK($B25),"",VLOOKUP($B25,'[1]мой список М'!$B$1:$G$518,5,0))</f>
        <v/>
      </c>
      <c r="G25" s="43" t="str">
        <f>IF(ISBLANK($B25),"",VLOOKUP($B25,'[1]мой список М'!$B$1:$G$518,6,0))</f>
        <v/>
      </c>
      <c r="H25" s="53"/>
      <c r="I25" s="54"/>
      <c r="J25" s="53"/>
      <c r="K25" s="54"/>
      <c r="L25" s="53"/>
      <c r="M25" s="54"/>
      <c r="N25" s="53"/>
      <c r="O25" s="54"/>
      <c r="P25" s="55"/>
      <c r="Q25" s="56"/>
      <c r="R25" s="57"/>
      <c r="S25" s="58"/>
      <c r="T25" s="49"/>
    </row>
    <row r="26" spans="1:31" ht="12" customHeight="1">
      <c r="A26" s="217">
        <v>2</v>
      </c>
      <c r="B26" s="39">
        <v>41</v>
      </c>
      <c r="C26" s="40">
        <f>IF(ISBLANK($B26),"",VLOOKUP($B26,'[1]мой список М'!$B$1:$F$518,2,0))</f>
        <v>10106037350</v>
      </c>
      <c r="D26" s="41" t="str">
        <f>IF(ISBLANK($B26),"",VLOOKUP($B26,'[1]мой список М'!$B$1:$F$518,3,0))</f>
        <v xml:space="preserve">Хворостов Богдан </v>
      </c>
      <c r="E26" s="42">
        <f>IF(ISBLANK($B26),"",VLOOKUP($B26,'[1]мой список М'!$B$1:$F$518,4,0))</f>
        <v>39137</v>
      </c>
      <c r="F26" s="40" t="str">
        <f>IF(ISBLANK($B26),"",VLOOKUP($B26,'[1]мой список М'!$B$1:$G$518,5,0))</f>
        <v>КМС</v>
      </c>
      <c r="G26" s="43" t="str">
        <f>IF(ISBLANK($B26),"",VLOOKUP($B26,'[1]мой список М'!$B$1:$G$518,6,0))</f>
        <v xml:space="preserve">Санкт - Петербург </v>
      </c>
      <c r="H26" s="219">
        <v>8.3738425925925918E-4</v>
      </c>
      <c r="I26" s="220"/>
      <c r="J26" s="219">
        <v>1.6642013888888887E-3</v>
      </c>
      <c r="K26" s="220"/>
      <c r="L26" s="44"/>
      <c r="M26" s="45"/>
      <c r="N26" s="44"/>
      <c r="O26" s="45"/>
      <c r="P26" s="223">
        <v>2.5019675925925925E-3</v>
      </c>
      <c r="Q26" s="225">
        <f>$Q$19/((P26*24))</f>
        <v>49.960679095156586</v>
      </c>
      <c r="R26" s="227" t="s">
        <v>43</v>
      </c>
      <c r="S26" s="215" t="s">
        <v>44</v>
      </c>
      <c r="T26" s="49"/>
    </row>
    <row r="27" spans="1:31" ht="12" customHeight="1">
      <c r="A27" s="218"/>
      <c r="B27" s="39">
        <v>42</v>
      </c>
      <c r="C27" s="40">
        <f>IF(ISBLANK($B27),"",VLOOKUP($B27,'[1]мой список М'!$B$1:$F$518,2,0))</f>
        <v>10114922954</v>
      </c>
      <c r="D27" s="41" t="str">
        <f>IF(ISBLANK($B27),"",VLOOKUP($B27,'[1]мой список М'!$B$1:$F$518,3,0))</f>
        <v xml:space="preserve">Колоколов Максим </v>
      </c>
      <c r="E27" s="42">
        <f>IF(ISBLANK($B27),"",VLOOKUP($B27,'[1]мой список М'!$B$1:$F$518,4,0))</f>
        <v>39203</v>
      </c>
      <c r="F27" s="40" t="str">
        <f>IF(ISBLANK($B27),"",VLOOKUP($B27,'[1]мой список М'!$B$1:$G$518,5,0))</f>
        <v>КМС</v>
      </c>
      <c r="G27" s="43" t="str">
        <f>IF(ISBLANK($B27),"",VLOOKUP($B27,'[1]мой список М'!$B$1:$G$518,6,0))</f>
        <v xml:space="preserve">Санкт - Петербург </v>
      </c>
      <c r="H27" s="221"/>
      <c r="I27" s="222"/>
      <c r="J27" s="221"/>
      <c r="K27" s="222"/>
      <c r="L27" s="44"/>
      <c r="M27" s="45"/>
      <c r="N27" s="44"/>
      <c r="O27" s="45"/>
      <c r="P27" s="224"/>
      <c r="Q27" s="226"/>
      <c r="R27" s="228"/>
      <c r="S27" s="216"/>
      <c r="T27" s="49"/>
    </row>
    <row r="28" spans="1:31" ht="12" customHeight="1">
      <c r="A28" s="52"/>
      <c r="B28" s="39"/>
      <c r="C28" s="40" t="str">
        <f>IF(ISBLANK($B28),"",VLOOKUP($B28,'[1]мой список М'!$B$1:$F$518,2,0))</f>
        <v/>
      </c>
      <c r="D28" s="41" t="str">
        <f>IF(ISBLANK($B28),"",VLOOKUP($B28,'[1]мой список М'!$B$1:$F$518,3,0))</f>
        <v/>
      </c>
      <c r="E28" s="42" t="str">
        <f>IF(ISBLANK($B28),"",VLOOKUP($B28,'[1]мой список М'!$B$1:$F$518,4,0))</f>
        <v/>
      </c>
      <c r="F28" s="40" t="str">
        <f>IF(ISBLANK($B28),"",VLOOKUP($B28,'[1]мой список М'!$B$1:$G$518,5,0))</f>
        <v/>
      </c>
      <c r="G28" s="43" t="str">
        <f>IF(ISBLANK($B28),"",VLOOKUP($B28,'[1]мой список М'!$B$1:$G$518,6,0))</f>
        <v/>
      </c>
      <c r="H28" s="53"/>
      <c r="I28" s="54"/>
      <c r="J28" s="53"/>
      <c r="K28" s="54"/>
      <c r="L28" s="53"/>
      <c r="M28" s="54"/>
      <c r="N28" s="53"/>
      <c r="O28" s="54"/>
      <c r="P28" s="55"/>
      <c r="Q28" s="56"/>
      <c r="R28" s="57"/>
      <c r="S28" s="58"/>
      <c r="T28" s="49"/>
    </row>
    <row r="29" spans="1:31" ht="12" customHeight="1">
      <c r="A29" s="217">
        <v>3</v>
      </c>
      <c r="B29" s="59">
        <v>27</v>
      </c>
      <c r="C29" s="40">
        <f>IF(ISBLANK($B29),"",VLOOKUP($B29,'[1]мой список М'!$B$1:$F$518,2,0))</f>
        <v>10115982577</v>
      </c>
      <c r="D29" s="41" t="str">
        <f>IF(ISBLANK($B29),"",VLOOKUP($B29,'[1]мой список М'!$B$1:$F$518,3,0))</f>
        <v>Сергеев Федор</v>
      </c>
      <c r="E29" s="42">
        <f>IF(ISBLANK($B29),"",VLOOKUP($B29,'[1]мой список М'!$B$1:$F$518,4,0))</f>
        <v>39313</v>
      </c>
      <c r="F29" s="40" t="str">
        <f>IF(ISBLANK($B29),"",VLOOKUP($B29,'[1]мой список М'!$B$1:$G$518,5,0))</f>
        <v>КМС</v>
      </c>
      <c r="G29" s="43" t="str">
        <f>IF(ISBLANK($B29),"",VLOOKUP($B29,'[1]мой список М'!$B$1:$G$518,6,0))</f>
        <v>Москва</v>
      </c>
      <c r="H29" s="219">
        <v>8.6263888888888892E-4</v>
      </c>
      <c r="I29" s="220"/>
      <c r="J29" s="219">
        <v>1.6923611111111108E-3</v>
      </c>
      <c r="K29" s="220"/>
      <c r="L29" s="44"/>
      <c r="M29" s="45"/>
      <c r="N29" s="44"/>
      <c r="O29" s="45"/>
      <c r="P29" s="223">
        <v>2.5037037037037037E-3</v>
      </c>
      <c r="Q29" s="225">
        <f>$Q$19/((P29*24))</f>
        <v>49.926035502958584</v>
      </c>
      <c r="R29" s="227" t="s">
        <v>43</v>
      </c>
      <c r="S29" s="215" t="s">
        <v>44</v>
      </c>
      <c r="T29" s="49"/>
    </row>
    <row r="30" spans="1:31" ht="12" customHeight="1">
      <c r="A30" s="218"/>
      <c r="B30" s="59">
        <v>77</v>
      </c>
      <c r="C30" s="40">
        <f>IF(ISBLANK($B30),"",VLOOKUP($B30,'[1]мой список М'!$B$1:$F$518,2,0))</f>
        <v>10113386213</v>
      </c>
      <c r="D30" s="41" t="str">
        <f>IF(ISBLANK($B30),"",VLOOKUP($B30,'[1]мой список М'!$B$1:$F$518,3,0))</f>
        <v>Бортник Иван</v>
      </c>
      <c r="E30" s="42">
        <f>IF(ISBLANK($B30),"",VLOOKUP($B30,'[1]мой список М'!$B$1:$F$518,4,0))</f>
        <v>39330</v>
      </c>
      <c r="F30" s="40" t="str">
        <f>IF(ISBLANK($B30),"",VLOOKUP($B30,'[1]мой список М'!$B$1:$G$518,5,0))</f>
        <v>КМС</v>
      </c>
      <c r="G30" s="43" t="str">
        <f>IF(ISBLANK($B30),"",VLOOKUP($B30,'[1]мой список М'!$B$1:$G$518,6,0))</f>
        <v>Москва</v>
      </c>
      <c r="H30" s="221"/>
      <c r="I30" s="222"/>
      <c r="J30" s="221"/>
      <c r="K30" s="222"/>
      <c r="L30" s="44"/>
      <c r="M30" s="45"/>
      <c r="N30" s="44"/>
      <c r="O30" s="45"/>
      <c r="P30" s="224"/>
      <c r="Q30" s="226"/>
      <c r="R30" s="228"/>
      <c r="S30" s="216"/>
      <c r="T30" s="49"/>
    </row>
    <row r="31" spans="1:31" ht="12" customHeight="1">
      <c r="A31" s="52"/>
      <c r="B31" s="59"/>
      <c r="C31" s="40" t="str">
        <f>IF(ISBLANK($B31),"",VLOOKUP($B31,'[1]мой список М'!$B$1:$F$518,2,0))</f>
        <v/>
      </c>
      <c r="D31" s="41" t="str">
        <f>IF(ISBLANK($B31),"",VLOOKUP($B31,'[1]мой список М'!$B$1:$F$518,3,0))</f>
        <v/>
      </c>
      <c r="E31" s="42" t="str">
        <f>IF(ISBLANK($B31),"",VLOOKUP($B31,'[1]мой список М'!$B$1:$F$518,4,0))</f>
        <v/>
      </c>
      <c r="F31" s="40" t="str">
        <f>IF(ISBLANK($B31),"",VLOOKUP($B31,'[1]мой список М'!$B$1:$G$518,5,0))</f>
        <v/>
      </c>
      <c r="G31" s="43" t="str">
        <f>IF(ISBLANK($B31),"",VLOOKUP($B31,'[1]мой список М'!$B$1:$G$518,6,0))</f>
        <v/>
      </c>
      <c r="H31" s="53"/>
      <c r="I31" s="54"/>
      <c r="J31" s="53"/>
      <c r="K31" s="54"/>
      <c r="L31" s="53"/>
      <c r="M31" s="54"/>
      <c r="N31" s="53"/>
      <c r="O31" s="54"/>
      <c r="P31" s="55"/>
      <c r="Q31" s="56"/>
      <c r="R31" s="57"/>
      <c r="S31" s="58"/>
      <c r="T31" s="49"/>
    </row>
    <row r="32" spans="1:31" ht="12" customHeight="1">
      <c r="A32" s="217">
        <v>4</v>
      </c>
      <c r="B32" s="60">
        <v>4</v>
      </c>
      <c r="C32" s="40">
        <f>IF(ISBLANK($B32),"",VLOOKUP($B32,'[1]мой список М'!$B$1:$F$518,2,0))</f>
        <v>10094202643</v>
      </c>
      <c r="D32" s="41" t="str">
        <f>IF(ISBLANK($B32),"",VLOOKUP($B32,'[1]мой список М'!$B$1:$F$518,3,0))</f>
        <v>Гербут Дмитрий</v>
      </c>
      <c r="E32" s="42">
        <f>IF(ISBLANK($B32),"",VLOOKUP($B32,'[1]мой список М'!$B$1:$F$518,4,0))</f>
        <v>39402</v>
      </c>
      <c r="F32" s="40" t="str">
        <f>IF(ISBLANK($B32),"",VLOOKUP($B32,'[1]мой список М'!$B$1:$G$518,5,0))</f>
        <v>КМС</v>
      </c>
      <c r="G32" s="43" t="str">
        <f>IF(ISBLANK($B32),"",VLOOKUP($B32,'[1]мой список М'!$B$1:$G$518,6,0))</f>
        <v>Тульская область</v>
      </c>
      <c r="H32" s="219">
        <v>8.575578703703704E-4</v>
      </c>
      <c r="I32" s="220"/>
      <c r="J32" s="219">
        <v>1.6811574074074073E-3</v>
      </c>
      <c r="K32" s="220"/>
      <c r="L32" s="44"/>
      <c r="M32" s="45"/>
      <c r="N32" s="44"/>
      <c r="O32" s="45"/>
      <c r="P32" s="223">
        <v>2.5477314814814815E-3</v>
      </c>
      <c r="Q32" s="225">
        <f>$Q$19/((P32*24))</f>
        <v>49.063255256128365</v>
      </c>
      <c r="R32" s="227" t="s">
        <v>45</v>
      </c>
      <c r="S32" s="215" t="s">
        <v>44</v>
      </c>
      <c r="T32" s="49"/>
    </row>
    <row r="33" spans="1:20" ht="12" customHeight="1">
      <c r="A33" s="218"/>
      <c r="B33" s="60">
        <v>3</v>
      </c>
      <c r="C33" s="40">
        <f>IF(ISBLANK($B33),"",VLOOKUP($B33,'[1]мой список М'!$B$1:$F$518,2,0))</f>
        <v>10091275667</v>
      </c>
      <c r="D33" s="41" t="str">
        <f>IF(ISBLANK($B33),"",VLOOKUP($B33,'[1]мой список М'!$B$1:$F$518,3,0))</f>
        <v>Исаев Павел</v>
      </c>
      <c r="E33" s="42">
        <f>IF(ISBLANK($B33),"",VLOOKUP($B33,'[1]мой список М'!$B$1:$F$518,4,0))</f>
        <v>39330</v>
      </c>
      <c r="F33" s="40" t="str">
        <f>IF(ISBLANK($B33),"",VLOOKUP($B33,'[1]мой список М'!$B$1:$G$518,5,0))</f>
        <v>1 СР</v>
      </c>
      <c r="G33" s="43" t="str">
        <f>IF(ISBLANK($B33),"",VLOOKUP($B33,'[1]мой список М'!$B$1:$G$518,6,0))</f>
        <v>Тульская область</v>
      </c>
      <c r="H33" s="221"/>
      <c r="I33" s="222"/>
      <c r="J33" s="221"/>
      <c r="K33" s="222"/>
      <c r="L33" s="44"/>
      <c r="M33" s="45"/>
      <c r="N33" s="44"/>
      <c r="O33" s="45"/>
      <c r="P33" s="224"/>
      <c r="Q33" s="226"/>
      <c r="R33" s="228"/>
      <c r="S33" s="216"/>
      <c r="T33" s="49"/>
    </row>
    <row r="34" spans="1:20" ht="12" customHeight="1">
      <c r="A34" s="52"/>
      <c r="B34" s="39"/>
      <c r="C34" s="40" t="str">
        <f>IF(ISBLANK($B34),"",VLOOKUP($B34,'[1]мой список М'!$B$1:$F$518,2,0))</f>
        <v/>
      </c>
      <c r="D34" s="41" t="str">
        <f>IF(ISBLANK($B34),"",VLOOKUP($B34,'[1]мой список М'!$B$1:$F$518,3,0))</f>
        <v/>
      </c>
      <c r="E34" s="42" t="str">
        <f>IF(ISBLANK($B34),"",VLOOKUP($B34,'[1]мой список М'!$B$1:$F$518,4,0))</f>
        <v/>
      </c>
      <c r="F34" s="40" t="str">
        <f>IF(ISBLANK($B34),"",VLOOKUP($B34,'[1]мой список М'!$B$1:$G$518,5,0))</f>
        <v/>
      </c>
      <c r="G34" s="43" t="str">
        <f>IF(ISBLANK($B34),"",VLOOKUP($B34,'[1]мой список М'!$B$1:$G$518,6,0))</f>
        <v/>
      </c>
      <c r="H34" s="53"/>
      <c r="I34" s="54"/>
      <c r="J34" s="53"/>
      <c r="K34" s="54"/>
      <c r="L34" s="53"/>
      <c r="M34" s="54"/>
      <c r="N34" s="53"/>
      <c r="O34" s="54"/>
      <c r="P34" s="55"/>
      <c r="Q34" s="56"/>
      <c r="R34" s="57"/>
      <c r="S34" s="58"/>
      <c r="T34" s="49"/>
    </row>
    <row r="35" spans="1:20" ht="12" customHeight="1">
      <c r="A35" s="217">
        <v>5</v>
      </c>
      <c r="B35" s="60">
        <v>5</v>
      </c>
      <c r="C35" s="40">
        <f>IF(ISBLANK($B35),"",VLOOKUP($B35,'[1]мой список М'!$B$1:$F$518,2,0))</f>
        <v>10104452210</v>
      </c>
      <c r="D35" s="41" t="str">
        <f>IF(ISBLANK($B35),"",VLOOKUP($B35,'[1]мой список М'!$B$1:$F$518,3,0))</f>
        <v>Дачкин Егор</v>
      </c>
      <c r="E35" s="42">
        <f>IF(ISBLANK($B35),"",VLOOKUP($B35,'[1]мой список М'!$B$1:$F$518,4,0))</f>
        <v>39285</v>
      </c>
      <c r="F35" s="40" t="str">
        <f>IF(ISBLANK($B35),"",VLOOKUP($B35,'[1]мой список М'!$B$1:$G$518,5,0))</f>
        <v>1 СР</v>
      </c>
      <c r="G35" s="43" t="str">
        <f>IF(ISBLANK($B35),"",VLOOKUP($B35,'[1]мой список М'!$B$1:$G$518,6,0))</f>
        <v>Тульская область</v>
      </c>
      <c r="H35" s="229">
        <v>8.5437499999999999E-4</v>
      </c>
      <c r="I35" s="233"/>
      <c r="J35" s="229">
        <v>1.7250578703703705E-3</v>
      </c>
      <c r="K35" s="233"/>
      <c r="L35" s="53"/>
      <c r="M35" s="54"/>
      <c r="N35" s="53"/>
      <c r="O35" s="54"/>
      <c r="P35" s="231">
        <v>2.6174768518518517E-3</v>
      </c>
      <c r="Q35" s="225">
        <f>$Q$19/((P35*24))</f>
        <v>47.75591421622817</v>
      </c>
      <c r="R35" s="227" t="s">
        <v>46</v>
      </c>
      <c r="S35" s="215" t="s">
        <v>47</v>
      </c>
      <c r="T35" s="49"/>
    </row>
    <row r="36" spans="1:20" ht="12" customHeight="1">
      <c r="A36" s="218"/>
      <c r="B36" s="60">
        <v>2</v>
      </c>
      <c r="C36" s="40">
        <f>IF(ISBLANK($B36),"",VLOOKUP($B36,'[1]мой список М'!$B$1:$F$518,2,0))</f>
        <v>10204006717</v>
      </c>
      <c r="D36" s="41" t="str">
        <f>IF(ISBLANK($B36),"",VLOOKUP($B36,'[1]мой список М'!$B$1:$F$518,3,0))</f>
        <v>Сидоров Григорий</v>
      </c>
      <c r="E36" s="42">
        <f>IF(ISBLANK($B36),"",VLOOKUP($B36,'[1]мой список М'!$B$1:$F$518,4,0))</f>
        <v>39260</v>
      </c>
      <c r="F36" s="40" t="str">
        <f>IF(ISBLANK($B36),"",VLOOKUP($B36,'[1]мой список М'!$B$1:$G$518,5,0))</f>
        <v>КМС</v>
      </c>
      <c r="G36" s="43" t="str">
        <f>IF(ISBLANK($B36),"",VLOOKUP($B36,'[1]мой список М'!$B$1:$G$518,6,0))</f>
        <v>Тульская область</v>
      </c>
      <c r="H36" s="230"/>
      <c r="I36" s="234"/>
      <c r="J36" s="230"/>
      <c r="K36" s="234"/>
      <c r="L36" s="53"/>
      <c r="M36" s="54"/>
      <c r="N36" s="53"/>
      <c r="O36" s="54"/>
      <c r="P36" s="232"/>
      <c r="Q36" s="226"/>
      <c r="R36" s="228"/>
      <c r="S36" s="216"/>
      <c r="T36" s="49"/>
    </row>
    <row r="37" spans="1:20" ht="12" customHeight="1">
      <c r="A37" s="52"/>
      <c r="B37" s="39"/>
      <c r="C37" s="40" t="str">
        <f>IF(ISBLANK($B37),"",VLOOKUP($B37,'[1]мой список М'!$B$1:$F$518,2,0))</f>
        <v/>
      </c>
      <c r="D37" s="41" t="str">
        <f>IF(ISBLANK($B37),"",VLOOKUP($B37,'[1]мой список М'!$B$1:$F$518,3,0))</f>
        <v/>
      </c>
      <c r="E37" s="42" t="str">
        <f>IF(ISBLANK($B37),"",VLOOKUP($B37,'[1]мой список М'!$B$1:$F$518,4,0))</f>
        <v/>
      </c>
      <c r="F37" s="40" t="str">
        <f>IF(ISBLANK($B37),"",VLOOKUP($B37,'[1]мой список М'!$B$1:$G$518,5,0))</f>
        <v/>
      </c>
      <c r="G37" s="43" t="str">
        <f>IF(ISBLANK($B37),"",VLOOKUP($B37,'[1]мой список М'!$B$1:$G$518,6,0))</f>
        <v/>
      </c>
      <c r="H37" s="53"/>
      <c r="I37" s="54"/>
      <c r="J37" s="53"/>
      <c r="K37" s="54"/>
      <c r="L37" s="53"/>
      <c r="M37" s="54"/>
      <c r="N37" s="53"/>
      <c r="O37" s="54"/>
      <c r="P37" s="55"/>
      <c r="Q37" s="56"/>
      <c r="R37" s="57"/>
      <c r="S37" s="58"/>
      <c r="T37" s="49"/>
    </row>
    <row r="38" spans="1:20" ht="12" customHeight="1">
      <c r="A38" s="217">
        <v>6</v>
      </c>
      <c r="B38" s="60">
        <v>53</v>
      </c>
      <c r="C38" s="40">
        <f>IF(ISBLANK($B38),"",VLOOKUP($B38,'[1]мой список М'!$B$1:$F$518,2,0))</f>
        <v>10113107135</v>
      </c>
      <c r="D38" s="41" t="str">
        <f>IF(ISBLANK($B38),"",VLOOKUP($B38,'[1]мой список М'!$B$1:$F$518,3,0))</f>
        <v>Кусков Давид</v>
      </c>
      <c r="E38" s="42">
        <f>IF(ISBLANK($B38),"",VLOOKUP($B38,'[1]мой список М'!$B$1:$F$518,4,0))</f>
        <v>39483</v>
      </c>
      <c r="F38" s="40" t="str">
        <f>IF(ISBLANK($B38),"",VLOOKUP($B38,'[1]мой список М'!$B$1:$G$518,5,0))</f>
        <v>2 СР</v>
      </c>
      <c r="G38" s="43" t="str">
        <f>IF(ISBLANK($B38),"",VLOOKUP($B38,'[1]мой список М'!$B$1:$G$518,6,0))</f>
        <v>Москва</v>
      </c>
      <c r="H38" s="229">
        <v>8.7009259259259277E-4</v>
      </c>
      <c r="I38" s="54"/>
      <c r="J38" s="229">
        <v>1.7450115740740742E-3</v>
      </c>
      <c r="K38" s="54"/>
      <c r="L38" s="53"/>
      <c r="M38" s="54"/>
      <c r="N38" s="53"/>
      <c r="O38" s="54"/>
      <c r="P38" s="231">
        <v>2.6254282407407407E-3</v>
      </c>
      <c r="Q38" s="225">
        <f>$Q$19/((P38*24))</f>
        <v>47.611280346680658</v>
      </c>
      <c r="R38" s="227" t="s">
        <v>46</v>
      </c>
      <c r="S38" s="215" t="s">
        <v>47</v>
      </c>
      <c r="T38" s="49"/>
    </row>
    <row r="39" spans="1:20" ht="12" customHeight="1">
      <c r="A39" s="218"/>
      <c r="B39" s="60">
        <v>52</v>
      </c>
      <c r="C39" s="40">
        <f>IF(ISBLANK($B39),"",VLOOKUP($B39,'[1]мой список М'!$B$1:$F$518,2,0))</f>
        <v>10103841615</v>
      </c>
      <c r="D39" s="41" t="str">
        <f>IF(ISBLANK($B39),"",VLOOKUP($B39,'[1]мой список М'!$B$1:$F$518,3,0))</f>
        <v>Кадетов Лев</v>
      </c>
      <c r="E39" s="42">
        <f>IF(ISBLANK($B39),"",VLOOKUP($B39,'[1]мой список М'!$B$1:$F$518,4,0))</f>
        <v>39344</v>
      </c>
      <c r="F39" s="40" t="str">
        <f>IF(ISBLANK($B39),"",VLOOKUP($B39,'[1]мой список М'!$B$1:$G$518,5,0))</f>
        <v>1 СР</v>
      </c>
      <c r="G39" s="43" t="str">
        <f>IF(ISBLANK($B39),"",VLOOKUP($B39,'[1]мой список М'!$B$1:$G$518,6,0))</f>
        <v>Москва</v>
      </c>
      <c r="H39" s="230"/>
      <c r="I39" s="54"/>
      <c r="J39" s="230"/>
      <c r="K39" s="54"/>
      <c r="L39" s="53"/>
      <c r="M39" s="54"/>
      <c r="N39" s="53"/>
      <c r="O39" s="54"/>
      <c r="P39" s="232"/>
      <c r="Q39" s="226"/>
      <c r="R39" s="228"/>
      <c r="S39" s="216"/>
      <c r="T39" s="49"/>
    </row>
    <row r="40" spans="1:20" ht="12" customHeight="1">
      <c r="A40" s="52"/>
      <c r="B40" s="61"/>
      <c r="C40" s="40" t="str">
        <f>IF(ISBLANK($B40),"",VLOOKUP($B40,'[1]мой список М'!$B$1:$F$518,2,0))</f>
        <v/>
      </c>
      <c r="D40" s="41" t="str">
        <f>IF(ISBLANK($B40),"",VLOOKUP($B40,'[1]мой список М'!$B$1:$F$518,3,0))</f>
        <v/>
      </c>
      <c r="E40" s="42" t="str">
        <f>IF(ISBLANK($B40),"",VLOOKUP($B40,'[1]мой список М'!$B$1:$F$518,4,0))</f>
        <v/>
      </c>
      <c r="F40" s="40" t="str">
        <f>IF(ISBLANK($B40),"",VLOOKUP($B40,'[1]мой список М'!$B$1:$G$518,5,0))</f>
        <v/>
      </c>
      <c r="G40" s="43" t="str">
        <f>IF(ISBLANK($B40),"",VLOOKUP($B40,'[1]мой список М'!$B$1:$G$518,6,0))</f>
        <v/>
      </c>
      <c r="H40" s="53"/>
      <c r="I40" s="54"/>
      <c r="J40" s="53"/>
      <c r="K40" s="54"/>
      <c r="L40" s="53"/>
      <c r="M40" s="54"/>
      <c r="N40" s="53"/>
      <c r="O40" s="54"/>
      <c r="P40" s="55"/>
      <c r="Q40" s="56"/>
      <c r="R40" s="57"/>
      <c r="S40" s="58"/>
      <c r="T40" s="49"/>
    </row>
    <row r="41" spans="1:20" ht="12" customHeight="1">
      <c r="A41" s="217">
        <v>7</v>
      </c>
      <c r="B41" s="39">
        <v>38</v>
      </c>
      <c r="C41" s="40">
        <f>IF(ISBLANK($B41),"",VLOOKUP($B41,'[1]мой список М'!$B$1:$F$518,2,0))</f>
        <v>10117352095</v>
      </c>
      <c r="D41" s="41" t="str">
        <f>IF(ISBLANK($B41),"",VLOOKUP($B41,'[1]мой список М'!$B$1:$F$518,3,0))</f>
        <v>Саргсян Адам</v>
      </c>
      <c r="E41" s="42">
        <f>IF(ISBLANK($B41),"",VLOOKUP($B41,'[1]мой список М'!$B$1:$F$518,4,0))</f>
        <v>39313</v>
      </c>
      <c r="F41" s="40" t="str">
        <f>IF(ISBLANK($B41),"",VLOOKUP($B41,'[1]мой список М'!$B$1:$G$518,5,0))</f>
        <v>КМС</v>
      </c>
      <c r="G41" s="43" t="str">
        <f>IF(ISBLANK($B41),"",VLOOKUP($B41,'[1]мой список М'!$B$1:$G$518,6,0))</f>
        <v xml:space="preserve">Московская область </v>
      </c>
      <c r="H41" s="229">
        <v>8.8413194444444444E-4</v>
      </c>
      <c r="I41" s="54"/>
      <c r="J41" s="229" t="s">
        <v>48</v>
      </c>
      <c r="K41" s="54"/>
      <c r="L41" s="53"/>
      <c r="M41" s="54"/>
      <c r="N41" s="53"/>
      <c r="O41" s="54"/>
      <c r="P41" s="231">
        <v>2.6323263888888889E-3</v>
      </c>
      <c r="Q41" s="225">
        <f>$Q$19/((P41*24))</f>
        <v>47.486512511376979</v>
      </c>
      <c r="R41" s="227" t="s">
        <v>46</v>
      </c>
      <c r="S41" s="215" t="s">
        <v>47</v>
      </c>
      <c r="T41" s="49"/>
    </row>
    <row r="42" spans="1:20" ht="12" customHeight="1">
      <c r="A42" s="218"/>
      <c r="B42" s="39">
        <v>39</v>
      </c>
      <c r="C42" s="40">
        <f>IF(ISBLANK($B42),"",VLOOKUP($B42,'[1]мой список М'!$B$1:$F$518,2,0))</f>
        <v>10141014136</v>
      </c>
      <c r="D42" s="41" t="str">
        <f>IF(ISBLANK($B42),"",VLOOKUP($B42,'[1]мой список М'!$B$1:$F$518,3,0))</f>
        <v>Семенов Арсений</v>
      </c>
      <c r="E42" s="42">
        <f>IF(ISBLANK($B42),"",VLOOKUP($B42,'[1]мой список М'!$B$1:$F$518,4,0))</f>
        <v>39582</v>
      </c>
      <c r="F42" s="40" t="str">
        <f>IF(ISBLANK($B42),"",VLOOKUP($B42,'[1]мой список М'!$B$1:$G$518,5,0))</f>
        <v>2 СР</v>
      </c>
      <c r="G42" s="43" t="str">
        <f>IF(ISBLANK($B42),"",VLOOKUP($B42,'[1]мой список М'!$B$1:$G$518,6,0))</f>
        <v xml:space="preserve">Московская область </v>
      </c>
      <c r="H42" s="230"/>
      <c r="I42" s="54"/>
      <c r="J42" s="230"/>
      <c r="K42" s="54"/>
      <c r="L42" s="53"/>
      <c r="M42" s="54"/>
      <c r="N42" s="53"/>
      <c r="O42" s="54"/>
      <c r="P42" s="232"/>
      <c r="Q42" s="226"/>
      <c r="R42" s="228"/>
      <c r="S42" s="216"/>
      <c r="T42" s="49"/>
    </row>
    <row r="43" spans="1:20" ht="12" customHeight="1">
      <c r="A43" s="52"/>
      <c r="B43" s="39"/>
      <c r="C43" s="40" t="str">
        <f>IF(ISBLANK($B43),"",VLOOKUP($B43,'[1]мой список М'!$B$1:$F$518,2,0))</f>
        <v/>
      </c>
      <c r="D43" s="41" t="str">
        <f>IF(ISBLANK($B43),"",VLOOKUP($B43,'[1]мой список М'!$B$1:$F$518,3,0))</f>
        <v/>
      </c>
      <c r="E43" s="42" t="str">
        <f>IF(ISBLANK($B43),"",VLOOKUP($B43,'[1]мой список М'!$B$1:$F$518,4,0))</f>
        <v/>
      </c>
      <c r="F43" s="40" t="str">
        <f>IF(ISBLANK($B43),"",VLOOKUP($B43,'[1]мой список М'!$B$1:$G$518,5,0))</f>
        <v/>
      </c>
      <c r="G43" s="43" t="str">
        <f>IF(ISBLANK($B43),"",VLOOKUP($B43,'[1]мой список М'!$B$1:$G$518,6,0))</f>
        <v/>
      </c>
      <c r="H43" s="53"/>
      <c r="I43" s="54"/>
      <c r="J43" s="53"/>
      <c r="K43" s="54"/>
      <c r="L43" s="53"/>
      <c r="M43" s="54"/>
      <c r="N43" s="53"/>
      <c r="O43" s="54"/>
      <c r="P43" s="55"/>
      <c r="Q43" s="56"/>
      <c r="R43" s="57"/>
      <c r="S43" s="58"/>
      <c r="T43" s="49"/>
    </row>
    <row r="44" spans="1:20" ht="12" customHeight="1">
      <c r="A44" s="217">
        <v>8</v>
      </c>
      <c r="B44" s="39">
        <v>40</v>
      </c>
      <c r="C44" s="40">
        <f>IF(ISBLANK($B44),"",VLOOKUP($B44,'[1]мой список М'!$B$1:$F$518,2,0))</f>
        <v>10117968350</v>
      </c>
      <c r="D44" s="41" t="str">
        <f>IF(ISBLANK($B44),"",VLOOKUP($B44,'[1]мой список М'!$B$1:$F$518,3,0))</f>
        <v>Курьянов Никита</v>
      </c>
      <c r="E44" s="42">
        <f>IF(ISBLANK($B44),"",VLOOKUP($B44,'[1]мой список М'!$B$1:$F$518,4,0))</f>
        <v>39728</v>
      </c>
      <c r="F44" s="40" t="str">
        <f>IF(ISBLANK($B44),"",VLOOKUP($B44,'[1]мой список М'!$B$1:$G$518,5,0))</f>
        <v>1 СР</v>
      </c>
      <c r="G44" s="43" t="str">
        <f>IF(ISBLANK($B44),"",VLOOKUP($B44,'[1]мой список М'!$B$1:$G$518,6,0))</f>
        <v xml:space="preserve">Санкт - Петербург </v>
      </c>
      <c r="H44" s="229">
        <v>8.9835648148148132E-4</v>
      </c>
      <c r="I44" s="233"/>
      <c r="J44" s="229">
        <v>1.7675810185185184E-3</v>
      </c>
      <c r="K44" s="233"/>
      <c r="L44" s="53"/>
      <c r="M44" s="54"/>
      <c r="N44" s="53"/>
      <c r="O44" s="54"/>
      <c r="P44" s="231">
        <v>2.6348379629629625E-3</v>
      </c>
      <c r="Q44" s="225">
        <f>$Q$19/((P44*24))</f>
        <v>47.441247529101695</v>
      </c>
      <c r="R44" s="227" t="s">
        <v>46</v>
      </c>
      <c r="S44" s="215" t="s">
        <v>47</v>
      </c>
      <c r="T44" s="49"/>
    </row>
    <row r="45" spans="1:20" ht="12" customHeight="1">
      <c r="A45" s="218"/>
      <c r="B45" s="39">
        <v>44</v>
      </c>
      <c r="C45" s="40">
        <f>IF(ISBLANK($B45),"",VLOOKUP($B45,'[1]мой список М'!$B$1:$F$518,2,0))</f>
        <v>10114921540</v>
      </c>
      <c r="D45" s="41" t="str">
        <f>IF(ISBLANK($B45),"",VLOOKUP($B45,'[1]мой список М'!$B$1:$F$518,3,0))</f>
        <v xml:space="preserve">Волков Никита </v>
      </c>
      <c r="E45" s="42">
        <f>IF(ISBLANK($B45),"",VLOOKUP($B45,'[1]мой список М'!$B$1:$F$518,4,0))</f>
        <v>39736</v>
      </c>
      <c r="F45" s="40" t="str">
        <f>IF(ISBLANK($B45),"",VLOOKUP($B45,'[1]мой список М'!$B$1:$G$518,5,0))</f>
        <v>1 СР</v>
      </c>
      <c r="G45" s="43" t="str">
        <f>IF(ISBLANK($B45),"",VLOOKUP($B45,'[1]мой список М'!$B$1:$G$518,6,0))</f>
        <v xml:space="preserve">Санкт - Петербург </v>
      </c>
      <c r="H45" s="230"/>
      <c r="I45" s="234"/>
      <c r="J45" s="230"/>
      <c r="K45" s="234"/>
      <c r="L45" s="53"/>
      <c r="M45" s="54"/>
      <c r="N45" s="53"/>
      <c r="O45" s="54"/>
      <c r="P45" s="232"/>
      <c r="Q45" s="226"/>
      <c r="R45" s="228"/>
      <c r="S45" s="216"/>
      <c r="T45" s="49"/>
    </row>
    <row r="46" spans="1:20" ht="12" customHeight="1">
      <c r="A46" s="52"/>
      <c r="B46" s="39"/>
      <c r="C46" s="40" t="str">
        <f>IF(ISBLANK($B46),"",VLOOKUP($B46,'[1]мой список М'!$B$1:$F$518,2,0))</f>
        <v/>
      </c>
      <c r="D46" s="41" t="str">
        <f>IF(ISBLANK($B46),"",VLOOKUP($B46,'[1]мой список М'!$B$1:$F$518,3,0))</f>
        <v/>
      </c>
      <c r="E46" s="42" t="str">
        <f>IF(ISBLANK($B46),"",VLOOKUP($B46,'[1]мой список М'!$B$1:$F$518,4,0))</f>
        <v/>
      </c>
      <c r="F46" s="40" t="str">
        <f>IF(ISBLANK($B46),"",VLOOKUP($B46,'[1]мой список М'!$B$1:$G$518,5,0))</f>
        <v/>
      </c>
      <c r="G46" s="43" t="str">
        <f>IF(ISBLANK($B46),"",VLOOKUP($B46,'[1]мой список М'!$B$1:$G$518,6,0))</f>
        <v/>
      </c>
      <c r="H46" s="53"/>
      <c r="I46" s="54"/>
      <c r="J46" s="53"/>
      <c r="K46" s="54"/>
      <c r="L46" s="53"/>
      <c r="M46" s="54"/>
      <c r="N46" s="53"/>
      <c r="O46" s="54"/>
      <c r="P46" s="55"/>
      <c r="Q46" s="56"/>
      <c r="R46" s="57"/>
      <c r="S46" s="58"/>
      <c r="T46" s="49"/>
    </row>
    <row r="47" spans="1:20" ht="12" customHeight="1">
      <c r="A47" s="217">
        <v>9</v>
      </c>
      <c r="B47" s="39">
        <v>62</v>
      </c>
      <c r="C47" s="40">
        <f>IF(ISBLANK($B47),"",VLOOKUP($B47,'[1]мой список М'!$B$1:$F$518,2,0))</f>
        <v>10129837817</v>
      </c>
      <c r="D47" s="41" t="str">
        <f>IF(ISBLANK($B47),"",VLOOKUP($B47,'[1]мой список М'!$B$1:$F$518,3,0))</f>
        <v>Ситдиков Амир</v>
      </c>
      <c r="E47" s="42">
        <f>IF(ISBLANK($B47),"",VLOOKUP($B47,'[1]мой список М'!$B$1:$F$518,4,0))</f>
        <v>39858</v>
      </c>
      <c r="F47" s="40" t="str">
        <f>IF(ISBLANK($B47),"",VLOOKUP($B47,'[1]мой список М'!$B$1:$G$518,5,0))</f>
        <v>3 СР</v>
      </c>
      <c r="G47" s="43" t="str">
        <f>IF(ISBLANK($B47),"",VLOOKUP($B47,'[1]мой список М'!$B$1:$G$518,6,0))</f>
        <v>Москва</v>
      </c>
      <c r="H47" s="229">
        <v>9.0557870370370369E-4</v>
      </c>
      <c r="I47" s="54"/>
      <c r="J47" s="229">
        <v>1.765474537037037E-3</v>
      </c>
      <c r="K47" s="54"/>
      <c r="L47" s="53"/>
      <c r="M47" s="54"/>
      <c r="N47" s="53"/>
      <c r="O47" s="54"/>
      <c r="P47" s="231">
        <v>2.6395486111111112E-3</v>
      </c>
      <c r="Q47" s="225">
        <f>$Q$19/((P47*24))</f>
        <v>47.356581907154791</v>
      </c>
      <c r="R47" s="227" t="s">
        <v>46</v>
      </c>
      <c r="S47" s="215" t="s">
        <v>47</v>
      </c>
      <c r="T47" s="49"/>
    </row>
    <row r="48" spans="1:20" ht="12" customHeight="1">
      <c r="A48" s="218"/>
      <c r="B48" s="39">
        <v>45</v>
      </c>
      <c r="C48" s="40">
        <f>IF(ISBLANK($B48),"",VLOOKUP($B48,'[1]мой список М'!$B$1:$F$518,2,0))</f>
        <v>10129851355</v>
      </c>
      <c r="D48" s="41" t="str">
        <f>IF(ISBLANK($B48),"",VLOOKUP($B48,'[1]мой список М'!$B$1:$F$518,3,0))</f>
        <v>Коновалов Глеб</v>
      </c>
      <c r="E48" s="42">
        <f>IF(ISBLANK($B48),"",VLOOKUP($B48,'[1]мой список М'!$B$1:$F$518,4,0))</f>
        <v>39843</v>
      </c>
      <c r="F48" s="40" t="str">
        <f>IF(ISBLANK($B48),"",VLOOKUP($B48,'[1]мой список М'!$B$1:$G$518,5,0))</f>
        <v>2 СР</v>
      </c>
      <c r="G48" s="43" t="str">
        <f>IF(ISBLANK($B48),"",VLOOKUP($B48,'[1]мой список М'!$B$1:$G$518,6,0))</f>
        <v>Москва</v>
      </c>
      <c r="H48" s="230"/>
      <c r="I48" s="54"/>
      <c r="J48" s="230"/>
      <c r="K48" s="54"/>
      <c r="L48" s="53"/>
      <c r="M48" s="54"/>
      <c r="N48" s="53"/>
      <c r="O48" s="54"/>
      <c r="P48" s="232"/>
      <c r="Q48" s="226"/>
      <c r="R48" s="228"/>
      <c r="S48" s="216"/>
      <c r="T48" s="49"/>
    </row>
    <row r="49" spans="1:20" ht="12" customHeight="1">
      <c r="A49" s="52"/>
      <c r="B49" s="39"/>
      <c r="C49" s="40" t="str">
        <f>IF(ISBLANK($B49),"",VLOOKUP($B49,'[1]мой список М'!$B$1:$F$518,2,0))</f>
        <v/>
      </c>
      <c r="D49" s="41" t="str">
        <f>IF(ISBLANK($B49),"",VLOOKUP($B49,'[1]мой список М'!$B$1:$F$518,3,0))</f>
        <v/>
      </c>
      <c r="E49" s="42" t="str">
        <f>IF(ISBLANK($B49),"",VLOOKUP($B49,'[1]мой список М'!$B$1:$F$518,4,0))</f>
        <v/>
      </c>
      <c r="F49" s="40" t="str">
        <f>IF(ISBLANK($B49),"",VLOOKUP($B49,'[1]мой список М'!$B$1:$G$518,5,0))</f>
        <v/>
      </c>
      <c r="G49" s="43" t="str">
        <f>IF(ISBLANK($B49),"",VLOOKUP($B49,'[1]мой список М'!$B$1:$G$518,6,0))</f>
        <v/>
      </c>
      <c r="H49" s="53"/>
      <c r="I49" s="54"/>
      <c r="J49" s="53"/>
      <c r="K49" s="54"/>
      <c r="L49" s="53"/>
      <c r="M49" s="54"/>
      <c r="N49" s="53"/>
      <c r="O49" s="54"/>
      <c r="P49" s="55"/>
      <c r="Q49" s="56"/>
      <c r="R49" s="57"/>
      <c r="S49" s="58"/>
      <c r="T49" s="49"/>
    </row>
    <row r="50" spans="1:20" ht="12" customHeight="1">
      <c r="A50" s="217">
        <v>10</v>
      </c>
      <c r="B50" s="60">
        <v>28</v>
      </c>
      <c r="C50" s="40">
        <f>IF(ISBLANK($B50),"",VLOOKUP($B50,'[1]мой список М'!$B$1:$F$518,2,0))</f>
        <v>10120897776</v>
      </c>
      <c r="D50" s="41" t="str">
        <f>IF(ISBLANK($B50),"",VLOOKUP($B50,'[1]мой список М'!$B$1:$F$518,3,0))</f>
        <v>Бондаренко Александр</v>
      </c>
      <c r="E50" s="42">
        <f>IF(ISBLANK($B50),"",VLOOKUP($B50,'[1]мой список М'!$B$1:$F$518,4,0))</f>
        <v>39157</v>
      </c>
      <c r="F50" s="40" t="str">
        <f>IF(ISBLANK($B50),"",VLOOKUP($B50,'[1]мой список М'!$B$1:$G$518,5,0))</f>
        <v>КМС</v>
      </c>
      <c r="G50" s="43" t="str">
        <f>IF(ISBLANK($B50),"",VLOOKUP($B50,'[1]мой список М'!$B$1:$G$518,6,0))</f>
        <v>Москва</v>
      </c>
      <c r="H50" s="229">
        <v>8.7321759259259264E-4</v>
      </c>
      <c r="I50" s="233"/>
      <c r="J50" s="229">
        <v>1.7708680555555557E-3</v>
      </c>
      <c r="K50" s="233"/>
      <c r="L50" s="53"/>
      <c r="M50" s="54"/>
      <c r="N50" s="53"/>
      <c r="O50" s="54"/>
      <c r="P50" s="231">
        <v>2.6716666666666664E-3</v>
      </c>
      <c r="Q50" s="225">
        <f>$Q$19/((P50*24))</f>
        <v>46.787273861509675</v>
      </c>
      <c r="R50" s="227" t="s">
        <v>46</v>
      </c>
      <c r="S50" s="215" t="s">
        <v>47</v>
      </c>
      <c r="T50" s="49"/>
    </row>
    <row r="51" spans="1:20" ht="12" customHeight="1">
      <c r="A51" s="218"/>
      <c r="B51" s="60">
        <v>30</v>
      </c>
      <c r="C51" s="40">
        <f>IF(ISBLANK($B51),"",VLOOKUP($B51,'[1]мой список М'!$B$1:$F$518,2,0))</f>
        <v>10132956163</v>
      </c>
      <c r="D51" s="41" t="str">
        <f>IF(ISBLANK($B51),"",VLOOKUP($B51,'[1]мой список М'!$B$1:$F$518,3,0))</f>
        <v>Савостиков Никита</v>
      </c>
      <c r="E51" s="42">
        <f>IF(ISBLANK($B51),"",VLOOKUP($B51,'[1]мой список М'!$B$1:$F$518,4,0))</f>
        <v>39675</v>
      </c>
      <c r="F51" s="40" t="str">
        <f>IF(ISBLANK($B51),"",VLOOKUP($B51,'[1]мой список М'!$B$1:$G$518,5,0))</f>
        <v>1 СР</v>
      </c>
      <c r="G51" s="43" t="str">
        <f>IF(ISBLANK($B51),"",VLOOKUP($B51,'[1]мой список М'!$B$1:$G$518,6,0))</f>
        <v>Москва</v>
      </c>
      <c r="H51" s="230"/>
      <c r="I51" s="234"/>
      <c r="J51" s="230"/>
      <c r="K51" s="234"/>
      <c r="L51" s="53"/>
      <c r="M51" s="54"/>
      <c r="N51" s="53"/>
      <c r="O51" s="54"/>
      <c r="P51" s="232"/>
      <c r="Q51" s="226"/>
      <c r="R51" s="228"/>
      <c r="S51" s="216"/>
      <c r="T51" s="49"/>
    </row>
    <row r="52" spans="1:20" ht="12" customHeight="1">
      <c r="A52" s="38"/>
      <c r="B52" s="60"/>
      <c r="C52" s="40" t="str">
        <f>IF(ISBLANK($B52),"",VLOOKUP($B52,'[1]мой список М'!$B$1:$F$518,2,0))</f>
        <v/>
      </c>
      <c r="D52" s="41" t="str">
        <f>IF(ISBLANK($B52),"",VLOOKUP($B52,'[1]мой список М'!$B$1:$F$518,3,0))</f>
        <v/>
      </c>
      <c r="E52" s="42" t="str">
        <f>IF(ISBLANK($B52),"",VLOOKUP($B52,'[1]мой список М'!$B$1:$F$518,4,0))</f>
        <v/>
      </c>
      <c r="F52" s="40" t="str">
        <f>IF(ISBLANK($B52),"",VLOOKUP($B52,'[1]мой список М'!$B$1:$G$518,5,0))</f>
        <v/>
      </c>
      <c r="G52" s="43" t="str">
        <f>IF(ISBLANK($B52),"",VLOOKUP($B52,'[1]мой список М'!$B$1:$G$518,6,0))</f>
        <v/>
      </c>
      <c r="H52" s="53"/>
      <c r="I52" s="54"/>
      <c r="J52" s="53"/>
      <c r="K52" s="54"/>
      <c r="L52" s="53"/>
      <c r="M52" s="54"/>
      <c r="N52" s="53"/>
      <c r="O52" s="54"/>
      <c r="P52" s="55"/>
      <c r="Q52" s="56"/>
      <c r="R52" s="57"/>
      <c r="S52" s="58"/>
      <c r="T52" s="49"/>
    </row>
    <row r="53" spans="1:20" ht="12" customHeight="1">
      <c r="A53" s="217">
        <v>11</v>
      </c>
      <c r="B53" s="39">
        <v>32</v>
      </c>
      <c r="C53" s="40">
        <f>IF(ISBLANK($B53),"",VLOOKUP($B53,'[1]мой список М'!$B$1:$F$518,2,0))</f>
        <v>10127853963</v>
      </c>
      <c r="D53" s="41" t="str">
        <f>IF(ISBLANK($B53),"",VLOOKUP($B53,'[1]мой список М'!$B$1:$F$518,3,0))</f>
        <v xml:space="preserve">Инюткин Роман </v>
      </c>
      <c r="E53" s="42">
        <f>IF(ISBLANK($B53),"",VLOOKUP($B53,'[1]мой список М'!$B$1:$F$518,4,0))</f>
        <v>39635</v>
      </c>
      <c r="F53" s="40" t="str">
        <f>IF(ISBLANK($B53),"",VLOOKUP($B53,'[1]мой список М'!$B$1:$G$518,5,0))</f>
        <v>КМС</v>
      </c>
      <c r="G53" s="43" t="str">
        <f>IF(ISBLANK($B53),"",VLOOKUP($B53,'[1]мой список М'!$B$1:$G$518,6,0))</f>
        <v>Москва</v>
      </c>
      <c r="H53" s="229">
        <v>8.9784722222222219E-4</v>
      </c>
      <c r="I53" s="54">
        <v>1.7880671296296297E-3</v>
      </c>
      <c r="J53" s="229">
        <v>1.7880671296296297E-3</v>
      </c>
      <c r="K53" s="54"/>
      <c r="L53" s="53"/>
      <c r="M53" s="54"/>
      <c r="N53" s="53"/>
      <c r="O53" s="54"/>
      <c r="P53" s="231">
        <v>2.6768171296296297E-3</v>
      </c>
      <c r="Q53" s="225">
        <f>$Q$19/((P53*24))</f>
        <v>46.697250483186828</v>
      </c>
      <c r="R53" s="227" t="s">
        <v>46</v>
      </c>
      <c r="S53" s="215" t="s">
        <v>47</v>
      </c>
      <c r="T53" s="49"/>
    </row>
    <row r="54" spans="1:20" ht="12" customHeight="1">
      <c r="A54" s="218"/>
      <c r="B54" s="39">
        <v>29</v>
      </c>
      <c r="C54" s="40">
        <f>IF(ISBLANK($B54),"",VLOOKUP($B54,'[1]мой список М'!$B$1:$F$518,2,0))</f>
        <v>10104182428</v>
      </c>
      <c r="D54" s="41" t="str">
        <f>IF(ISBLANK($B54),"",VLOOKUP($B54,'[1]мой список М'!$B$1:$F$518,3,0))</f>
        <v xml:space="preserve">Ворганов Максим </v>
      </c>
      <c r="E54" s="42">
        <f>IF(ISBLANK($B54),"",VLOOKUP($B54,'[1]мой список М'!$B$1:$F$518,4,0))</f>
        <v>39345</v>
      </c>
      <c r="F54" s="40" t="str">
        <f>IF(ISBLANK($B54),"",VLOOKUP($B54,'[1]мой список М'!$B$1:$G$518,5,0))</f>
        <v>КМС</v>
      </c>
      <c r="G54" s="43" t="str">
        <f>IF(ISBLANK($B54),"",VLOOKUP($B54,'[1]мой список М'!$B$1:$G$518,6,0))</f>
        <v>Москва</v>
      </c>
      <c r="H54" s="230"/>
      <c r="I54" s="54"/>
      <c r="J54" s="230"/>
      <c r="K54" s="54"/>
      <c r="L54" s="53"/>
      <c r="M54" s="54"/>
      <c r="N54" s="53"/>
      <c r="O54" s="54"/>
      <c r="P54" s="232"/>
      <c r="Q54" s="226"/>
      <c r="R54" s="228"/>
      <c r="S54" s="216"/>
      <c r="T54" s="49"/>
    </row>
    <row r="55" spans="1:20" ht="12" customHeight="1">
      <c r="A55" s="38"/>
      <c r="B55" s="39"/>
      <c r="C55" s="40" t="str">
        <f>IF(ISBLANK($B55),"",VLOOKUP($B55,'[1]мой список М'!$B$1:$F$518,2,0))</f>
        <v/>
      </c>
      <c r="D55" s="41" t="str">
        <f>IF(ISBLANK($B55),"",VLOOKUP($B55,'[1]мой список М'!$B$1:$F$518,3,0))</f>
        <v/>
      </c>
      <c r="E55" s="42" t="str">
        <f>IF(ISBLANK($B55),"",VLOOKUP($B55,'[1]мой список М'!$B$1:$F$518,4,0))</f>
        <v/>
      </c>
      <c r="F55" s="40" t="str">
        <f>IF(ISBLANK($B55),"",VLOOKUP($B55,'[1]мой список М'!$B$1:$G$518,5,0))</f>
        <v/>
      </c>
      <c r="G55" s="43" t="str">
        <f>IF(ISBLANK($B55),"",VLOOKUP($B55,'[1]мой список М'!$B$1:$G$518,6,0))</f>
        <v/>
      </c>
      <c r="H55" s="53"/>
      <c r="I55" s="54"/>
      <c r="J55" s="53"/>
      <c r="K55" s="54"/>
      <c r="L55" s="53"/>
      <c r="M55" s="54"/>
      <c r="N55" s="53"/>
      <c r="O55" s="54"/>
      <c r="P55" s="55"/>
      <c r="Q55" s="56"/>
      <c r="R55" s="57"/>
      <c r="S55" s="58"/>
      <c r="T55" s="49"/>
    </row>
    <row r="56" spans="1:20" ht="12" customHeight="1">
      <c r="A56" s="217">
        <v>12</v>
      </c>
      <c r="B56" s="39">
        <v>63</v>
      </c>
      <c r="C56" s="40">
        <f>IF(ISBLANK($B56),"",VLOOKUP($B56,'[1]мой список М'!$B$1:$F$518,2,0))</f>
        <v>10138326327</v>
      </c>
      <c r="D56" s="41" t="str">
        <f>IF(ISBLANK($B56),"",VLOOKUP($B56,'[1]мой список М'!$B$1:$F$518,3,0))</f>
        <v>Дупак Ярослав</v>
      </c>
      <c r="E56" s="42">
        <f>IF(ISBLANK($B56),"",VLOOKUP($B56,'[1]мой список М'!$B$1:$F$518,4,0))</f>
        <v>39489</v>
      </c>
      <c r="F56" s="40" t="str">
        <f>IF(ISBLANK($B56),"",VLOOKUP($B56,'[1]мой список М'!$B$1:$G$518,5,0))</f>
        <v>1 СР</v>
      </c>
      <c r="G56" s="43" t="str">
        <f>IF(ISBLANK($B56),"",VLOOKUP($B56,'[1]мой список М'!$B$1:$G$518,6,0))</f>
        <v>Республика Адыгея</v>
      </c>
      <c r="H56" s="229">
        <v>9.1961805555555547E-4</v>
      </c>
      <c r="I56" s="233"/>
      <c r="J56" s="229">
        <v>1.8041319444444444E-3</v>
      </c>
      <c r="K56" s="233"/>
      <c r="L56" s="229"/>
      <c r="M56" s="233"/>
      <c r="N56" s="53"/>
      <c r="O56" s="54"/>
      <c r="P56" s="231">
        <v>2.6907986111111113E-3</v>
      </c>
      <c r="Q56" s="225">
        <f>$Q$19/((P56*24))</f>
        <v>46.454609974837084</v>
      </c>
      <c r="R56" s="227" t="s">
        <v>45</v>
      </c>
      <c r="S56" s="215" t="s">
        <v>47</v>
      </c>
      <c r="T56" s="49"/>
    </row>
    <row r="57" spans="1:20" ht="12" customHeight="1">
      <c r="A57" s="218"/>
      <c r="B57" s="39">
        <v>64</v>
      </c>
      <c r="C57" s="40">
        <f>IF(ISBLANK($B57),"",VLOOKUP($B57,'[1]мой список М'!$B$1:$F$518,2,0))</f>
        <v>10129061608</v>
      </c>
      <c r="D57" s="41" t="str">
        <f>IF(ISBLANK($B57),"",VLOOKUP($B57,'[1]мой список М'!$B$1:$F$518,3,0))</f>
        <v>Соколовский Кирилл</v>
      </c>
      <c r="E57" s="42">
        <f>IF(ISBLANK($B57),"",VLOOKUP($B57,'[1]мой список М'!$B$1:$F$518,4,0))</f>
        <v>39562</v>
      </c>
      <c r="F57" s="40" t="str">
        <f>IF(ISBLANK($B57),"",VLOOKUP($B57,'[1]мой список М'!$B$1:$G$518,5,0))</f>
        <v>1 СР</v>
      </c>
      <c r="G57" s="43" t="str">
        <f>IF(ISBLANK($B57),"",VLOOKUP($B57,'[1]мой список М'!$B$1:$G$518,6,0))</f>
        <v>Республика Адыгея</v>
      </c>
      <c r="H57" s="230"/>
      <c r="I57" s="234"/>
      <c r="J57" s="230"/>
      <c r="K57" s="234"/>
      <c r="L57" s="230"/>
      <c r="M57" s="234"/>
      <c r="N57" s="53"/>
      <c r="O57" s="54"/>
      <c r="P57" s="232"/>
      <c r="Q57" s="226"/>
      <c r="R57" s="228"/>
      <c r="S57" s="216"/>
      <c r="T57" s="49"/>
    </row>
    <row r="58" spans="1:20" ht="22.5" customHeight="1">
      <c r="A58" s="52"/>
      <c r="B58" s="39"/>
      <c r="C58" s="40" t="str">
        <f>IF(ISBLANK($B58),"",VLOOKUP($B58,'[1]мой список М'!$B$1:$F$518,2,0))</f>
        <v/>
      </c>
      <c r="D58" s="41" t="str">
        <f>IF(ISBLANK($B58),"",VLOOKUP($B58,'[1]мой список М'!$B$1:$F$518,3,0))</f>
        <v/>
      </c>
      <c r="E58" s="42" t="str">
        <f>IF(ISBLANK($B58),"",VLOOKUP($B58,'[1]мой список М'!$B$1:$F$518,4,0))</f>
        <v/>
      </c>
      <c r="F58" s="40" t="str">
        <f>IF(ISBLANK($B58),"",VLOOKUP($B58,'[1]мой список М'!$B$1:$G$518,5,0))</f>
        <v/>
      </c>
      <c r="G58" s="43" t="str">
        <f>IF(ISBLANK($B58),"",VLOOKUP($B58,'[1]мой список М'!$B$1:$G$518,6,0))</f>
        <v/>
      </c>
      <c r="H58" s="53"/>
      <c r="I58" s="54"/>
      <c r="J58" s="53"/>
      <c r="K58" s="54"/>
      <c r="L58" s="53"/>
      <c r="M58" s="54"/>
      <c r="N58" s="53"/>
      <c r="O58" s="54"/>
      <c r="P58" s="55"/>
      <c r="Q58" s="56"/>
      <c r="R58" s="57"/>
      <c r="S58" s="58"/>
      <c r="T58" s="49"/>
    </row>
    <row r="59" spans="1:20" ht="12" customHeight="1">
      <c r="A59" s="217">
        <v>13</v>
      </c>
      <c r="B59" s="39">
        <v>66</v>
      </c>
      <c r="C59" s="40">
        <f>IF(ISBLANK($B59),"",VLOOKUP($B59,'[1]мой список М'!$B$1:$F$518,2,0))</f>
        <v>10136817470</v>
      </c>
      <c r="D59" s="41" t="str">
        <f>IF(ISBLANK($B59),"",VLOOKUP($B59,'[1]мой список М'!$B$1:$F$518,3,0))</f>
        <v>Ларичев Вадим</v>
      </c>
      <c r="E59" s="42">
        <f>IF(ISBLANK($B59),"",VLOOKUP($B59,'[1]мой список М'!$B$1:$F$518,4,0))</f>
        <v>39472</v>
      </c>
      <c r="F59" s="40" t="str">
        <f>IF(ISBLANK($B59),"",VLOOKUP($B59,'[1]мой список М'!$B$1:$G$518,5,0))</f>
        <v>2 СР</v>
      </c>
      <c r="G59" s="43" t="str">
        <f>IF(ISBLANK($B59),"",VLOOKUP($B59,'[1]мой список М'!$B$1:$G$518,6,0))</f>
        <v>Республика Адыгея</v>
      </c>
      <c r="H59" s="229">
        <v>9.1482638888888896E-4</v>
      </c>
      <c r="I59" s="54"/>
      <c r="J59" s="229" t="s">
        <v>49</v>
      </c>
      <c r="K59" s="54"/>
      <c r="L59" s="53"/>
      <c r="M59" s="54"/>
      <c r="N59" s="53"/>
      <c r="O59" s="54"/>
      <c r="P59" s="231">
        <v>2.6918518518518515E-3</v>
      </c>
      <c r="Q59" s="225">
        <f>$Q$19/((P59*24))</f>
        <v>46.436433681893234</v>
      </c>
      <c r="R59" s="227" t="s">
        <v>45</v>
      </c>
      <c r="S59" s="215" t="s">
        <v>47</v>
      </c>
      <c r="T59" s="49"/>
    </row>
    <row r="60" spans="1:20" ht="12" customHeight="1">
      <c r="A60" s="218"/>
      <c r="B60" s="39">
        <v>67</v>
      </c>
      <c r="C60" s="40">
        <f>IF(ISBLANK($B60),"",VLOOKUP($B60,'[1]мой список М'!$B$1:$F$518,2,0))</f>
        <v>10105423321</v>
      </c>
      <c r="D60" s="41" t="str">
        <f>IF(ISBLANK($B60),"",VLOOKUP($B60,'[1]мой список М'!$B$1:$F$518,3,0))</f>
        <v>Чеужев Эльдар</v>
      </c>
      <c r="E60" s="42">
        <f>IF(ISBLANK($B60),"",VLOOKUP($B60,'[1]мой список М'!$B$1:$F$518,4,0))</f>
        <v>39107</v>
      </c>
      <c r="F60" s="40" t="str">
        <f>IF(ISBLANK($B60),"",VLOOKUP($B60,'[1]мой список М'!$B$1:$G$518,5,0))</f>
        <v>1 СР</v>
      </c>
      <c r="G60" s="43" t="str">
        <f>IF(ISBLANK($B60),"",VLOOKUP($B60,'[1]мой список М'!$B$1:$G$518,6,0))</f>
        <v>Республика Адыгея</v>
      </c>
      <c r="H60" s="230"/>
      <c r="I60" s="54"/>
      <c r="J60" s="230"/>
      <c r="K60" s="54"/>
      <c r="L60" s="53"/>
      <c r="M60" s="54"/>
      <c r="N60" s="53"/>
      <c r="O60" s="54"/>
      <c r="P60" s="232"/>
      <c r="Q60" s="226"/>
      <c r="R60" s="228"/>
      <c r="S60" s="216"/>
      <c r="T60" s="49"/>
    </row>
    <row r="61" spans="1:20" ht="22" customHeight="1">
      <c r="A61" s="52"/>
      <c r="B61" s="39"/>
      <c r="C61" s="40" t="str">
        <f>IF(ISBLANK($B61),"",VLOOKUP($B61,'[1]мой список М'!$B$1:$F$518,2,0))</f>
        <v/>
      </c>
      <c r="D61" s="41" t="str">
        <f>IF(ISBLANK($B61),"",VLOOKUP($B61,'[1]мой список М'!$B$1:$F$518,3,0))</f>
        <v/>
      </c>
      <c r="E61" s="42" t="str">
        <f>IF(ISBLANK($B61),"",VLOOKUP($B61,'[1]мой список М'!$B$1:$F$518,4,0))</f>
        <v/>
      </c>
      <c r="F61" s="40" t="str">
        <f>IF(ISBLANK($B61),"",VLOOKUP($B61,'[1]мой список М'!$B$1:$G$518,5,0))</f>
        <v/>
      </c>
      <c r="G61" s="43" t="str">
        <f>IF(ISBLANK($B61),"",VLOOKUP($B61,'[1]мой список М'!$B$1:$G$518,6,0))</f>
        <v/>
      </c>
      <c r="H61" s="53"/>
      <c r="I61" s="54"/>
      <c r="J61" s="53"/>
      <c r="K61" s="54"/>
      <c r="L61" s="53"/>
      <c r="M61" s="54"/>
      <c r="N61" s="53"/>
      <c r="O61" s="54"/>
      <c r="P61" s="55"/>
      <c r="Q61" s="56"/>
      <c r="R61" s="57"/>
      <c r="S61" s="58"/>
      <c r="T61" s="49"/>
    </row>
    <row r="62" spans="1:20" ht="12" customHeight="1">
      <c r="A62" s="217">
        <v>14</v>
      </c>
      <c r="B62" s="60">
        <v>31</v>
      </c>
      <c r="C62" s="40">
        <f>IF(ISBLANK($B62),"",VLOOKUP($B62,'[1]мой список М'!$B$1:$F$518,2,0))</f>
        <v>10132956365</v>
      </c>
      <c r="D62" s="41" t="str">
        <f>IF(ISBLANK($B62),"",VLOOKUP($B62,'[1]мой список М'!$B$1:$F$518,3,0))</f>
        <v xml:space="preserve">Стеблецов Владимир </v>
      </c>
      <c r="E62" s="42">
        <f>IF(ISBLANK($B62),"",VLOOKUP($B62,'[1]мой список М'!$B$1:$F$518,4,0))</f>
        <v>39710</v>
      </c>
      <c r="F62" s="40" t="str">
        <f>IF(ISBLANK($B62),"",VLOOKUP($B62,'[1]мой список М'!$B$1:$G$518,5,0))</f>
        <v>1 СР</v>
      </c>
      <c r="G62" s="43" t="str">
        <f>IF(ISBLANK($B62),"",VLOOKUP($B62,'[1]мой список М'!$B$1:$G$518,6,0))</f>
        <v>Москва</v>
      </c>
      <c r="H62" s="229">
        <v>8.9228009259259263E-4</v>
      </c>
      <c r="I62" s="233"/>
      <c r="J62" s="229">
        <v>1.8027199074074074E-3</v>
      </c>
      <c r="K62" s="233"/>
      <c r="L62" s="53"/>
      <c r="M62" s="54"/>
      <c r="N62" s="53"/>
      <c r="O62" s="54"/>
      <c r="P62" s="231">
        <v>2.7345370370370371E-3</v>
      </c>
      <c r="Q62" s="225">
        <f>$Q$19/((P62*24))</f>
        <v>45.711576880100225</v>
      </c>
      <c r="R62" s="227" t="s">
        <v>45</v>
      </c>
      <c r="S62" s="215" t="s">
        <v>47</v>
      </c>
      <c r="T62" s="49"/>
    </row>
    <row r="63" spans="1:20" ht="12" customHeight="1">
      <c r="A63" s="218"/>
      <c r="B63" s="60">
        <v>33</v>
      </c>
      <c r="C63" s="40">
        <f>IF(ISBLANK($B63),"",VLOOKUP($B63,'[1]мой список М'!$B$1:$F$518,2,0))</f>
        <v>10127853963</v>
      </c>
      <c r="D63" s="41" t="str">
        <f>IF(ISBLANK($B63),"",VLOOKUP($B63,'[1]мой список М'!$B$1:$F$518,3,0))</f>
        <v xml:space="preserve">Вычегжанин Егор </v>
      </c>
      <c r="E63" s="42">
        <f>IF(ISBLANK($B63),"",VLOOKUP($B63,'[1]мой список М'!$B$1:$F$518,4,0))</f>
        <v>39572</v>
      </c>
      <c r="F63" s="40" t="str">
        <f>IF(ISBLANK($B63),"",VLOOKUP($B63,'[1]мой список М'!$B$1:$G$518,5,0))</f>
        <v>1 СР</v>
      </c>
      <c r="G63" s="43" t="str">
        <f>IF(ISBLANK($B63),"",VLOOKUP($B63,'[1]мой список М'!$B$1:$G$518,6,0))</f>
        <v>Москва</v>
      </c>
      <c r="H63" s="230"/>
      <c r="I63" s="234"/>
      <c r="J63" s="230"/>
      <c r="K63" s="234"/>
      <c r="L63" s="53"/>
      <c r="M63" s="54"/>
      <c r="N63" s="53"/>
      <c r="O63" s="54"/>
      <c r="P63" s="232"/>
      <c r="Q63" s="226"/>
      <c r="R63" s="228"/>
      <c r="S63" s="216"/>
      <c r="T63" s="49"/>
    </row>
    <row r="64" spans="1:20" ht="12" customHeight="1">
      <c r="A64" s="52"/>
      <c r="B64" s="60"/>
      <c r="C64" s="40" t="str">
        <f>IF(ISBLANK($B64),"",VLOOKUP($B64,'[1]мой список М'!$B$1:$F$518,2,0))</f>
        <v/>
      </c>
      <c r="D64" s="41" t="str">
        <f>IF(ISBLANK($B64),"",VLOOKUP($B64,'[1]мой список М'!$B$1:$F$518,3,0))</f>
        <v/>
      </c>
      <c r="E64" s="42" t="str">
        <f>IF(ISBLANK($B64),"",VLOOKUP($B64,'[1]мой список М'!$B$1:$F$518,4,0))</f>
        <v/>
      </c>
      <c r="F64" s="40" t="str">
        <f>IF(ISBLANK($B64),"",VLOOKUP($B64,'[1]мой список М'!$B$1:$G$518,5,0))</f>
        <v/>
      </c>
      <c r="G64" s="43" t="str">
        <f>IF(ISBLANK($B64),"",VLOOKUP($B64,'[1]мой список М'!$B$1:$G$518,6,0))</f>
        <v/>
      </c>
      <c r="H64" s="53"/>
      <c r="I64" s="54"/>
      <c r="J64" s="53"/>
      <c r="K64" s="54"/>
      <c r="L64" s="53"/>
      <c r="M64" s="54"/>
      <c r="N64" s="53"/>
      <c r="O64" s="54"/>
      <c r="P64" s="55"/>
      <c r="Q64" s="46"/>
      <c r="R64" s="47"/>
      <c r="S64" s="48"/>
      <c r="T64" s="49"/>
    </row>
    <row r="65" spans="1:20" ht="12" customHeight="1">
      <c r="A65" s="217">
        <v>15</v>
      </c>
      <c r="B65" s="60">
        <v>57</v>
      </c>
      <c r="C65" s="40">
        <f>IF(ISBLANK($B65),"",VLOOKUP($B65,'[1]мой список М'!$B$1:$F$518,2,0))</f>
        <v>10116167281</v>
      </c>
      <c r="D65" s="41" t="str">
        <f>IF(ISBLANK($B65),"",VLOOKUP($B65,'[1]мой список М'!$B$1:$F$518,3,0))</f>
        <v>Полхонов Булат</v>
      </c>
      <c r="E65" s="42">
        <f>IF(ISBLANK($B65),"",VLOOKUP($B65,'[1]мой список М'!$B$1:$F$518,4,0))</f>
        <v>39712</v>
      </c>
      <c r="F65" s="40" t="str">
        <f>IF(ISBLANK($B65),"",VLOOKUP($B65,'[1]мой список М'!$B$1:$G$518,5,0))</f>
        <v>3 СР</v>
      </c>
      <c r="G65" s="43" t="str">
        <f>IF(ISBLANK($B65),"",VLOOKUP($B65,'[1]мой список М'!$B$1:$G$518,6,0))</f>
        <v>Москва</v>
      </c>
      <c r="H65" s="229">
        <v>9.5406250000000005E-4</v>
      </c>
      <c r="I65" s="233"/>
      <c r="J65" s="229">
        <v>1.8684953703703704E-3</v>
      </c>
      <c r="K65" s="233"/>
      <c r="L65" s="53"/>
      <c r="M65" s="54"/>
      <c r="N65" s="53"/>
      <c r="O65" s="54"/>
      <c r="P65" s="236">
        <v>2.8053472222222225E-3</v>
      </c>
      <c r="Q65" s="238">
        <f>$Q$19/((P65*24))</f>
        <v>44.557764190410175</v>
      </c>
      <c r="R65" s="239" t="s">
        <v>50</v>
      </c>
      <c r="S65" s="215" t="s">
        <v>47</v>
      </c>
      <c r="T65" s="49"/>
    </row>
    <row r="66" spans="1:20" ht="12" customHeight="1">
      <c r="A66" s="218"/>
      <c r="B66" s="60">
        <v>55</v>
      </c>
      <c r="C66" s="40">
        <f>IF(ISBLANK($B66),"",VLOOKUP($B66,'[1]мой список М'!$B$1:$F$518,2,0))</f>
        <v>10115495961</v>
      </c>
      <c r="D66" s="41" t="str">
        <f>IF(ISBLANK($B66),"",VLOOKUP($B66,'[1]мой список М'!$B$1:$F$518,3,0))</f>
        <v>Нафиков Роман</v>
      </c>
      <c r="E66" s="42">
        <f>IF(ISBLANK($B66),"",VLOOKUP($B66,'[1]мой список М'!$B$1:$F$518,4,0))</f>
        <v>39575</v>
      </c>
      <c r="F66" s="40" t="str">
        <f>IF(ISBLANK($B66),"",VLOOKUP($B66,'[1]мой список М'!$B$1:$G$518,5,0))</f>
        <v>3 СР</v>
      </c>
      <c r="G66" s="43" t="str">
        <f>IF(ISBLANK($B66),"",VLOOKUP($B66,'[1]мой список М'!$B$1:$G$518,6,0))</f>
        <v>Москва</v>
      </c>
      <c r="H66" s="230"/>
      <c r="I66" s="234"/>
      <c r="J66" s="230"/>
      <c r="K66" s="234"/>
      <c r="L66" s="53"/>
      <c r="M66" s="54"/>
      <c r="N66" s="53"/>
      <c r="O66" s="54"/>
      <c r="P66" s="237"/>
      <c r="Q66" s="238"/>
      <c r="R66" s="239"/>
      <c r="S66" s="235"/>
      <c r="T66" s="49"/>
    </row>
    <row r="67" spans="1:20" ht="12" customHeight="1">
      <c r="A67" s="52"/>
      <c r="B67" s="60"/>
      <c r="C67" s="40" t="str">
        <f>IF(ISBLANK($B67),"",VLOOKUP($B67,'[1]мой список М'!$B$1:$F$518,2,0))</f>
        <v/>
      </c>
      <c r="D67" s="41" t="str">
        <f>IF(ISBLANK($B67),"",VLOOKUP($B67,'[1]мой список М'!$B$1:$F$518,3,0))</f>
        <v/>
      </c>
      <c r="E67" s="42" t="str">
        <f>IF(ISBLANK($B67),"",VLOOKUP($B67,'[1]мой список М'!$B$1:$F$518,4,0))</f>
        <v/>
      </c>
      <c r="F67" s="40" t="str">
        <f>IF(ISBLANK($B67),"",VLOOKUP($B67,'[1]мой список М'!$B$1:$G$518,5,0))</f>
        <v/>
      </c>
      <c r="G67" s="43" t="str">
        <f>IF(ISBLANK($B67),"",VLOOKUP($B67,'[1]мой список М'!$B$1:$G$518,6,0))</f>
        <v/>
      </c>
      <c r="H67" s="53"/>
      <c r="I67" s="54"/>
      <c r="J67" s="53"/>
      <c r="K67" s="54"/>
      <c r="L67" s="53"/>
      <c r="M67" s="54"/>
      <c r="N67" s="53"/>
      <c r="O67" s="54"/>
      <c r="P67" s="64"/>
      <c r="Q67" s="62"/>
      <c r="R67" s="63"/>
      <c r="S67" s="65"/>
      <c r="T67" s="49"/>
    </row>
    <row r="68" spans="1:20" ht="12" customHeight="1">
      <c r="A68" s="217">
        <v>16</v>
      </c>
      <c r="B68" s="60">
        <v>8</v>
      </c>
      <c r="C68" s="40">
        <f>IF(ISBLANK($B68),"",VLOOKUP($B68,'[1]мой список М'!$B$1:$F$518,2,0))</f>
        <v>10132250184</v>
      </c>
      <c r="D68" s="41" t="str">
        <f>IF(ISBLANK($B68),"",VLOOKUP($B68,'[1]мой список М'!$B$1:$F$518,3,0))</f>
        <v>Янчук Роман</v>
      </c>
      <c r="E68" s="42">
        <f>IF(ISBLANK($B68),"",VLOOKUP($B68,'[1]мой список М'!$B$1:$F$518,4,0))</f>
        <v>39759</v>
      </c>
      <c r="F68" s="40" t="str">
        <f>IF(ISBLANK($B68),"",VLOOKUP($B68,'[1]мой список М'!$B$1:$G$518,5,0))</f>
        <v>3 СР</v>
      </c>
      <c r="G68" s="43" t="str">
        <f>IF(ISBLANK($B68),"",VLOOKUP($B68,'[1]мой список М'!$B$1:$G$518,6,0))</f>
        <v>Тульская область</v>
      </c>
      <c r="H68" s="229">
        <v>9.5906250000000017E-4</v>
      </c>
      <c r="I68" s="233"/>
      <c r="J68" s="229">
        <v>1.9129282407407409E-3</v>
      </c>
      <c r="K68" s="233"/>
      <c r="L68" s="229"/>
      <c r="M68" s="233"/>
      <c r="N68" s="53"/>
      <c r="O68" s="54"/>
      <c r="P68" s="236">
        <v>2.8114236111111113E-3</v>
      </c>
      <c r="Q68" s="238">
        <f>$Q$19/((P68*24))</f>
        <v>44.461460558979361</v>
      </c>
      <c r="R68" s="239" t="s">
        <v>50</v>
      </c>
      <c r="S68" s="240" t="s">
        <v>47</v>
      </c>
      <c r="T68" s="49"/>
    </row>
    <row r="69" spans="1:20" ht="12" customHeight="1">
      <c r="A69" s="218"/>
      <c r="B69" s="60">
        <v>9</v>
      </c>
      <c r="C69" s="40">
        <f>IF(ISBLANK($B69),"",VLOOKUP($B69,'[1]мой список М'!$B$1:$F$518,2,0))</f>
        <v>10141993331</v>
      </c>
      <c r="D69" s="41" t="str">
        <f>IF(ISBLANK($B69),"",VLOOKUP($B69,'[1]мой список М'!$B$1:$F$518,3,0))</f>
        <v>Шишкин Иван</v>
      </c>
      <c r="E69" s="42">
        <f>IF(ISBLANK($B69),"",VLOOKUP($B69,'[1]мой список М'!$B$1:$F$518,4,0))</f>
        <v>39651</v>
      </c>
      <c r="F69" s="40" t="str">
        <f>IF(ISBLANK($B69),"",VLOOKUP($B69,'[1]мой список М'!$B$1:$G$518,5,0))</f>
        <v>3 СР</v>
      </c>
      <c r="G69" s="43" t="str">
        <f>IF(ISBLANK($B69),"",VLOOKUP($B69,'[1]мой список М'!$B$1:$G$518,6,0))</f>
        <v>Тульская область</v>
      </c>
      <c r="H69" s="230"/>
      <c r="I69" s="234"/>
      <c r="J69" s="230"/>
      <c r="K69" s="234"/>
      <c r="L69" s="230"/>
      <c r="M69" s="234"/>
      <c r="N69" s="53"/>
      <c r="O69" s="54"/>
      <c r="P69" s="237"/>
      <c r="Q69" s="238"/>
      <c r="R69" s="239"/>
      <c r="S69" s="235"/>
      <c r="T69" s="49"/>
    </row>
    <row r="70" spans="1:20" ht="12" customHeight="1">
      <c r="A70" s="52"/>
      <c r="B70" s="39"/>
      <c r="C70" s="40" t="str">
        <f>IF(ISBLANK($B70),"",VLOOKUP($B70,'[1]мой список М'!$B$1:$F$518,2,0))</f>
        <v/>
      </c>
      <c r="D70" s="41" t="str">
        <f>IF(ISBLANK($B70),"",VLOOKUP($B70,'[1]мой список М'!$B$1:$F$518,3,0))</f>
        <v/>
      </c>
      <c r="E70" s="42" t="str">
        <f>IF(ISBLANK($B70),"",VLOOKUP($B70,'[1]мой список М'!$B$1:$F$518,4,0))</f>
        <v/>
      </c>
      <c r="F70" s="40" t="str">
        <f>IF(ISBLANK($B70),"",VLOOKUP($B70,'[1]мой список М'!$B$1:$G$518,5,0))</f>
        <v/>
      </c>
      <c r="G70" s="43" t="str">
        <f>IF(ISBLANK($B70),"",VLOOKUP($B70,'[1]мой список М'!$B$1:$G$518,6,0))</f>
        <v/>
      </c>
      <c r="H70" s="53"/>
      <c r="I70" s="54"/>
      <c r="J70" s="53"/>
      <c r="K70" s="54"/>
      <c r="L70" s="53"/>
      <c r="M70" s="54"/>
      <c r="N70" s="53"/>
      <c r="O70" s="54"/>
      <c r="P70" s="64"/>
      <c r="Q70" s="62"/>
      <c r="R70" s="63"/>
      <c r="S70" s="65"/>
      <c r="T70" s="49"/>
    </row>
    <row r="71" spans="1:20" ht="12" customHeight="1">
      <c r="A71" s="217">
        <v>17</v>
      </c>
      <c r="B71" s="39">
        <v>60</v>
      </c>
      <c r="C71" s="40">
        <f>IF(ISBLANK($B71),"",VLOOKUP($B71,'[1]мой список М'!$B$1:$F$518,2,0))</f>
        <v>10130167314</v>
      </c>
      <c r="D71" s="41" t="str">
        <f>IF(ISBLANK($B71),"",VLOOKUP($B71,'[1]мой список М'!$B$1:$F$518,3,0))</f>
        <v>Тарасов Сергей</v>
      </c>
      <c r="E71" s="42">
        <f>IF(ISBLANK($B71),"",VLOOKUP($B71,'[1]мой список М'!$B$1:$F$518,4,0))</f>
        <v>39604</v>
      </c>
      <c r="F71" s="40" t="str">
        <f>IF(ISBLANK($B71),"",VLOOKUP($B71,'[1]мой список М'!$B$1:$G$518,5,0))</f>
        <v>2 СР</v>
      </c>
      <c r="G71" s="43" t="str">
        <f>IF(ISBLANK($B71),"",VLOOKUP($B71,'[1]мой список М'!$B$1:$G$518,6,0))</f>
        <v>Москва</v>
      </c>
      <c r="H71" s="229">
        <v>9.6059027777777777E-4</v>
      </c>
      <c r="I71" s="54"/>
      <c r="J71" s="229">
        <v>1.9059953703703704E-3</v>
      </c>
      <c r="K71" s="54"/>
      <c r="L71" s="53"/>
      <c r="M71" s="54"/>
      <c r="N71" s="53"/>
      <c r="O71" s="54"/>
      <c r="P71" s="236">
        <v>2.8350347222222219E-3</v>
      </c>
      <c r="Q71" s="238">
        <f>$Q$19/((P71*24))</f>
        <v>44.091170743058704</v>
      </c>
      <c r="R71" s="239" t="s">
        <v>50</v>
      </c>
      <c r="S71" s="240" t="s">
        <v>47</v>
      </c>
      <c r="T71" s="49"/>
    </row>
    <row r="72" spans="1:20" ht="12" customHeight="1">
      <c r="A72" s="218"/>
      <c r="B72" s="39">
        <v>56</v>
      </c>
      <c r="C72" s="40">
        <f>IF(ISBLANK($B72),"",VLOOKUP($B72,'[1]мой список М'!$B$1:$F$518,2,0))</f>
        <v>10130166910</v>
      </c>
      <c r="D72" s="41" t="str">
        <f>IF(ISBLANK($B72),"",VLOOKUP($B72,'[1]мой список М'!$B$1:$F$518,3,0))</f>
        <v>Пащенко Дмитрий</v>
      </c>
      <c r="E72" s="42">
        <f>IF(ISBLANK($B72),"",VLOOKUP($B72,'[1]мой список М'!$B$1:$F$518,4,0))</f>
        <v>39496</v>
      </c>
      <c r="F72" s="40" t="str">
        <f>IF(ISBLANK($B72),"",VLOOKUP($B72,'[1]мой список М'!$B$1:$G$518,5,0))</f>
        <v>3 СР</v>
      </c>
      <c r="G72" s="43" t="str">
        <f>IF(ISBLANK($B72),"",VLOOKUP($B72,'[1]мой список М'!$B$1:$G$518,6,0))</f>
        <v>Москва</v>
      </c>
      <c r="H72" s="230"/>
      <c r="I72" s="54"/>
      <c r="J72" s="230"/>
      <c r="K72" s="54"/>
      <c r="L72" s="53"/>
      <c r="M72" s="54"/>
      <c r="N72" s="53"/>
      <c r="O72" s="54"/>
      <c r="P72" s="237"/>
      <c r="Q72" s="238"/>
      <c r="R72" s="239"/>
      <c r="S72" s="235"/>
      <c r="T72" s="49"/>
    </row>
    <row r="73" spans="1:20" ht="12" customHeight="1">
      <c r="A73" s="52"/>
      <c r="B73" s="39"/>
      <c r="C73" s="40" t="str">
        <f>IF(ISBLANK($B73),"",VLOOKUP($B73,'[1]мой список М'!$B$1:$F$518,2,0))</f>
        <v/>
      </c>
      <c r="D73" s="41" t="str">
        <f>IF(ISBLANK($B73),"",VLOOKUP($B73,'[1]мой список М'!$B$1:$F$518,3,0))</f>
        <v/>
      </c>
      <c r="E73" s="42" t="str">
        <f>IF(ISBLANK($B73),"",VLOOKUP($B73,'[1]мой список М'!$B$1:$F$518,4,0))</f>
        <v/>
      </c>
      <c r="F73" s="40" t="str">
        <f>IF(ISBLANK($B73),"",VLOOKUP($B73,'[1]мой список М'!$B$1:$G$518,5,0))</f>
        <v/>
      </c>
      <c r="G73" s="43" t="str">
        <f>IF(ISBLANK($B73),"",VLOOKUP($B73,'[1]мой список М'!$B$1:$G$518,6,0))</f>
        <v/>
      </c>
      <c r="H73" s="53"/>
      <c r="I73" s="54"/>
      <c r="J73" s="53"/>
      <c r="K73" s="54"/>
      <c r="L73" s="53"/>
      <c r="M73" s="54"/>
      <c r="N73" s="53"/>
      <c r="O73" s="54"/>
      <c r="P73" s="64"/>
      <c r="Q73" s="62"/>
      <c r="R73" s="63"/>
      <c r="S73" s="65"/>
      <c r="T73" s="49"/>
    </row>
    <row r="74" spans="1:20" ht="12" customHeight="1">
      <c r="A74" s="217">
        <v>18</v>
      </c>
      <c r="B74" s="59">
        <v>35</v>
      </c>
      <c r="C74" s="40">
        <f>IF(ISBLANK($B74),"",VLOOKUP($B74,'[1]мой список М'!$B$1:$F$518,2,0))</f>
        <v>10135837669</v>
      </c>
      <c r="D74" s="41" t="str">
        <f>IF(ISBLANK($B74),"",VLOOKUP($B74,'[1]мой список М'!$B$1:$F$518,3,0))</f>
        <v xml:space="preserve">Аркилович Роман </v>
      </c>
      <c r="E74" s="42">
        <f>IF(ISBLANK($B74),"",VLOOKUP($B74,'[1]мой список М'!$B$1:$F$518,4,0))</f>
        <v>39120</v>
      </c>
      <c r="F74" s="40" t="str">
        <f>IF(ISBLANK($B74),"",VLOOKUP($B74,'[1]мой список М'!$B$1:$G$518,5,0))</f>
        <v>2 СР</v>
      </c>
      <c r="G74" s="43" t="str">
        <f>IF(ISBLANK($B74),"",VLOOKUP($B74,'[1]мой список М'!$B$1:$G$518,6,0))</f>
        <v xml:space="preserve">Московская область </v>
      </c>
      <c r="H74" s="229">
        <v>9.3969907407407403E-4</v>
      </c>
      <c r="I74" s="54"/>
      <c r="J74" s="229">
        <v>1.8913194444444446E-3</v>
      </c>
      <c r="K74" s="54"/>
      <c r="L74" s="53"/>
      <c r="M74" s="54"/>
      <c r="N74" s="53"/>
      <c r="O74" s="54"/>
      <c r="P74" s="236">
        <v>2.847453703703704E-3</v>
      </c>
      <c r="Q74" s="238">
        <f>$Q$19/((P74*24))</f>
        <v>43.898870010568245</v>
      </c>
      <c r="R74" s="239" t="s">
        <v>50</v>
      </c>
      <c r="S74" s="240" t="s">
        <v>47</v>
      </c>
      <c r="T74" s="49"/>
    </row>
    <row r="75" spans="1:20" ht="12" customHeight="1">
      <c r="A75" s="218"/>
      <c r="B75" s="59">
        <v>34</v>
      </c>
      <c r="C75" s="40">
        <f>IF(ISBLANK($B75),"",VLOOKUP($B75,'[1]мой список М'!$B$1:$F$518,2,0))</f>
        <v>10128264494</v>
      </c>
      <c r="D75" s="41" t="str">
        <f>IF(ISBLANK($B75),"",VLOOKUP($B75,'[1]мой список М'!$B$1:$F$518,3,0))</f>
        <v>Михайловский Владимир</v>
      </c>
      <c r="E75" s="42">
        <f>IF(ISBLANK($B75),"",VLOOKUP($B75,'[1]мой список М'!$B$1:$F$518,4,0))</f>
        <v>39568</v>
      </c>
      <c r="F75" s="40" t="str">
        <f>IF(ISBLANK($B75),"",VLOOKUP($B75,'[1]мой список М'!$B$1:$G$518,5,0))</f>
        <v>2 СР</v>
      </c>
      <c r="G75" s="43" t="str">
        <f>IF(ISBLANK($B75),"",VLOOKUP($B75,'[1]мой список М'!$B$1:$G$518,6,0))</f>
        <v xml:space="preserve">Московская область </v>
      </c>
      <c r="H75" s="230"/>
      <c r="I75" s="54"/>
      <c r="J75" s="230"/>
      <c r="K75" s="54"/>
      <c r="L75" s="53"/>
      <c r="M75" s="54"/>
      <c r="N75" s="53"/>
      <c r="O75" s="54"/>
      <c r="P75" s="237"/>
      <c r="Q75" s="238"/>
      <c r="R75" s="239"/>
      <c r="S75" s="235"/>
      <c r="T75" s="49"/>
    </row>
    <row r="76" spans="1:20" ht="12" customHeight="1">
      <c r="A76" s="52"/>
      <c r="B76" s="39"/>
      <c r="C76" s="40" t="str">
        <f>IF(ISBLANK($B76),"",VLOOKUP($B76,'[1]мой список М'!$B$1:$F$518,2,0))</f>
        <v/>
      </c>
      <c r="D76" s="41" t="str">
        <f>IF(ISBLANK($B76),"",VLOOKUP($B76,'[1]мой список М'!$B$1:$F$518,3,0))</f>
        <v/>
      </c>
      <c r="E76" s="42" t="str">
        <f>IF(ISBLANK($B76),"",VLOOKUP($B76,'[1]мой список М'!$B$1:$F$518,4,0))</f>
        <v/>
      </c>
      <c r="F76" s="40" t="str">
        <f>IF(ISBLANK($B76),"",VLOOKUP($B76,'[1]мой список М'!$B$1:$G$518,5,0))</f>
        <v/>
      </c>
      <c r="G76" s="43" t="str">
        <f>IF(ISBLANK($B76),"",VLOOKUP($B76,'[1]мой список М'!$B$1:$G$518,6,0))</f>
        <v/>
      </c>
      <c r="H76" s="53"/>
      <c r="I76" s="54"/>
      <c r="J76" s="53"/>
      <c r="K76" s="54"/>
      <c r="L76" s="53"/>
      <c r="M76" s="54"/>
      <c r="N76" s="53"/>
      <c r="O76" s="54"/>
      <c r="P76" s="64"/>
      <c r="Q76" s="62"/>
      <c r="R76" s="63"/>
      <c r="S76" s="65"/>
      <c r="T76" s="49"/>
    </row>
    <row r="77" spans="1:20" ht="22">
      <c r="A77" s="217">
        <v>19</v>
      </c>
      <c r="B77" s="39">
        <v>18</v>
      </c>
      <c r="C77" s="40">
        <f>IF(ISBLANK($B77),"",VLOOKUP($B77,'[1]мой список М'!$B$1:$F$518,2,0))</f>
        <v>10126142925</v>
      </c>
      <c r="D77" s="41" t="str">
        <f>IF(ISBLANK($B77),"",VLOOKUP($B77,'[1]мой список М'!$B$1:$F$518,3,0))</f>
        <v xml:space="preserve">Токаренко Павел </v>
      </c>
      <c r="E77" s="42">
        <f>IF(ISBLANK($B77),"",VLOOKUP($B77,'[1]мой список М'!$B$1:$F$518,4,0))</f>
        <v>39275</v>
      </c>
      <c r="F77" s="40" t="str">
        <f>IF(ISBLANK($B77),"",VLOOKUP($B77,'[1]мой список М'!$B$1:$G$518,5,0))</f>
        <v>КМС</v>
      </c>
      <c r="G77" s="43" t="str">
        <f>IF(ISBLANK($B77),"",VLOOKUP($B77,'[1]мой список М'!$B$1:$G$518,6,0))</f>
        <v>Донецкая Народная Республика</v>
      </c>
      <c r="H77" s="229">
        <v>9.3156249999999999E-4</v>
      </c>
      <c r="I77" s="233"/>
      <c r="J77" s="229">
        <v>1.9075000000000001E-3</v>
      </c>
      <c r="K77" s="233"/>
      <c r="L77" s="53"/>
      <c r="M77" s="54"/>
      <c r="N77" s="53"/>
      <c r="O77" s="54"/>
      <c r="P77" s="236">
        <v>2.8651041666666668E-3</v>
      </c>
      <c r="Q77" s="238">
        <f>$Q$19/((P77*24))</f>
        <v>43.6284311943283</v>
      </c>
      <c r="R77" s="239" t="s">
        <v>50</v>
      </c>
      <c r="S77" s="240" t="s">
        <v>47</v>
      </c>
      <c r="T77" s="49"/>
    </row>
    <row r="78" spans="1:20" ht="22">
      <c r="A78" s="218"/>
      <c r="B78" s="39">
        <v>17</v>
      </c>
      <c r="C78" s="40">
        <f>IF(ISBLANK($B78),"",VLOOKUP($B78,'[1]мой список М'!$B$1:$F$518,2,0))</f>
        <v>10127039769</v>
      </c>
      <c r="D78" s="41" t="str">
        <f>IF(ISBLANK($B78),"",VLOOKUP($B78,'[1]мой список М'!$B$1:$F$518,3,0))</f>
        <v>Бондарчук Даниил</v>
      </c>
      <c r="E78" s="42">
        <f>IF(ISBLANK($B78),"",VLOOKUP($B78,'[1]мой список М'!$B$1:$F$518,4,0))</f>
        <v>39265</v>
      </c>
      <c r="F78" s="40" t="str">
        <f>IF(ISBLANK($B78),"",VLOOKUP($B78,'[1]мой список М'!$B$1:$G$518,5,0))</f>
        <v>КМС</v>
      </c>
      <c r="G78" s="43" t="str">
        <f>IF(ISBLANK($B78),"",VLOOKUP($B78,'[1]мой список М'!$B$1:$G$518,6,0))</f>
        <v>Донецкая Народная Республика</v>
      </c>
      <c r="H78" s="230"/>
      <c r="I78" s="234"/>
      <c r="J78" s="230"/>
      <c r="K78" s="234"/>
      <c r="L78" s="53"/>
      <c r="M78" s="54"/>
      <c r="N78" s="53"/>
      <c r="O78" s="54"/>
      <c r="P78" s="237"/>
      <c r="Q78" s="238"/>
      <c r="R78" s="239"/>
      <c r="S78" s="235"/>
      <c r="T78" s="49"/>
    </row>
    <row r="79" spans="1:20" ht="12" customHeight="1">
      <c r="A79" s="52"/>
      <c r="B79" s="39"/>
      <c r="C79" s="40" t="str">
        <f>IF(ISBLANK($B79),"",VLOOKUP($B79,'[1]мой список М'!$B$1:$F$518,2,0))</f>
        <v/>
      </c>
      <c r="D79" s="41" t="str">
        <f>IF(ISBLANK($B79),"",VLOOKUP($B79,'[1]мой список М'!$B$1:$F$518,3,0))</f>
        <v/>
      </c>
      <c r="E79" s="42" t="str">
        <f>IF(ISBLANK($B79),"",VLOOKUP($B79,'[1]мой список М'!$B$1:$F$518,4,0))</f>
        <v/>
      </c>
      <c r="F79" s="40" t="str">
        <f>IF(ISBLANK($B79),"",VLOOKUP($B79,'[1]мой список М'!$B$1:$G$518,5,0))</f>
        <v/>
      </c>
      <c r="G79" s="43" t="str">
        <f>IF(ISBLANK($B79),"",VLOOKUP($B79,'[1]мой список М'!$B$1:$G$518,6,0))</f>
        <v/>
      </c>
      <c r="H79" s="53"/>
      <c r="I79" s="54"/>
      <c r="J79" s="53"/>
      <c r="K79" s="54"/>
      <c r="L79" s="53"/>
      <c r="M79" s="54"/>
      <c r="N79" s="53"/>
      <c r="O79" s="54"/>
      <c r="P79" s="64"/>
      <c r="Q79" s="62"/>
      <c r="R79" s="63"/>
      <c r="S79" s="65"/>
      <c r="T79" s="49"/>
    </row>
    <row r="80" spans="1:20" ht="12" customHeight="1">
      <c r="A80" s="217">
        <v>20</v>
      </c>
      <c r="B80" s="60">
        <v>37</v>
      </c>
      <c r="C80" s="40">
        <f>IF(ISBLANK($B80),"",VLOOKUP($B80,'[1]мой список М'!$B$1:$F$518,2,0))</f>
        <v>10139215996</v>
      </c>
      <c r="D80" s="41" t="str">
        <f>IF(ISBLANK($B80),"",VLOOKUP($B80,'[1]мой список М'!$B$1:$F$518,3,0))</f>
        <v>Закускин Андрей</v>
      </c>
      <c r="E80" s="42">
        <f>IF(ISBLANK($B80),"",VLOOKUP($B80,'[1]мой список М'!$B$1:$F$518,4,0))</f>
        <v>39552</v>
      </c>
      <c r="F80" s="40" t="str">
        <f>IF(ISBLANK($B80),"",VLOOKUP($B80,'[1]мой список М'!$B$1:$G$518,5,0))</f>
        <v>2 СР</v>
      </c>
      <c r="G80" s="43" t="str">
        <f>IF(ISBLANK($B80),"",VLOOKUP($B80,'[1]мой список М'!$B$1:$G$518,6,0))</f>
        <v xml:space="preserve">Московская область </v>
      </c>
      <c r="H80" s="229">
        <v>9.5699074074074078E-4</v>
      </c>
      <c r="I80" s="54"/>
      <c r="J80" s="229">
        <v>1.9370717592592593E-3</v>
      </c>
      <c r="K80" s="54"/>
      <c r="L80" s="53"/>
      <c r="M80" s="54"/>
      <c r="N80" s="53"/>
      <c r="O80" s="54"/>
      <c r="P80" s="236">
        <v>2.9021064814814812E-3</v>
      </c>
      <c r="Q80" s="238">
        <f>$Q$19/((P80*24))</f>
        <v>43.072161823707241</v>
      </c>
      <c r="R80" s="239" t="s">
        <v>50</v>
      </c>
      <c r="S80" s="240" t="s">
        <v>47</v>
      </c>
      <c r="T80" s="49"/>
    </row>
    <row r="81" spans="1:31" ht="12" customHeight="1">
      <c r="A81" s="218"/>
      <c r="B81" s="60">
        <v>36</v>
      </c>
      <c r="C81" s="40">
        <f>IF(ISBLANK($B81),"",VLOOKUP($B81,'[1]мой список М'!$B$1:$F$518,2,0))</f>
        <v>10130345853</v>
      </c>
      <c r="D81" s="41" t="str">
        <f>IF(ISBLANK($B81),"",VLOOKUP($B81,'[1]мой список М'!$B$1:$F$518,3,0))</f>
        <v>Никишин Тимофей</v>
      </c>
      <c r="E81" s="42">
        <f>IF(ISBLANK($B81),"",VLOOKUP($B81,'[1]мой список М'!$B$1:$F$518,4,0))</f>
        <v>39742</v>
      </c>
      <c r="F81" s="40" t="str">
        <f>IF(ISBLANK($B81),"",VLOOKUP($B81,'[1]мой список М'!$B$1:$G$518,5,0))</f>
        <v>2 СР</v>
      </c>
      <c r="G81" s="43" t="str">
        <f>IF(ISBLANK($B81),"",VLOOKUP($B81,'[1]мой список М'!$B$1:$G$518,6,0))</f>
        <v xml:space="preserve">Московская область </v>
      </c>
      <c r="H81" s="230"/>
      <c r="I81" s="54"/>
      <c r="J81" s="230"/>
      <c r="K81" s="54"/>
      <c r="L81" s="53"/>
      <c r="M81" s="54"/>
      <c r="N81" s="53"/>
      <c r="O81" s="54"/>
      <c r="P81" s="237"/>
      <c r="Q81" s="238"/>
      <c r="R81" s="239"/>
      <c r="S81" s="216"/>
      <c r="T81" s="49"/>
    </row>
    <row r="82" spans="1:31" ht="12" customHeight="1">
      <c r="A82" s="66"/>
      <c r="B82" s="67"/>
      <c r="C82" s="68" t="str">
        <f>IF(ISBLANK($B82),"",VLOOKUP($B82,'[1]мой список М'!$B$1:$F$518,2,0))</f>
        <v/>
      </c>
      <c r="D82" s="69" t="str">
        <f>IF(ISBLANK($B82),"",VLOOKUP($B82,'[1]мой список М'!$B$1:$F$518,3,0))</f>
        <v/>
      </c>
      <c r="E82" s="70" t="str">
        <f>IF(ISBLANK($B82),"",VLOOKUP($B82,'[1]мой список М'!$B$1:$F$518,4,0))</f>
        <v/>
      </c>
      <c r="F82" s="71" t="str">
        <f>IF(ISBLANK($B82),"",VLOOKUP($B82,'[1]мой список М'!$B$1:$G$518,5,0))</f>
        <v/>
      </c>
      <c r="G82" s="43" t="str">
        <f>IF(ISBLANK($B82),"",VLOOKUP($B82,'[1]мой список М'!$B$1:$G$518,6,0))</f>
        <v/>
      </c>
      <c r="H82" s="72"/>
      <c r="I82" s="73"/>
      <c r="J82" s="72"/>
      <c r="K82" s="73"/>
      <c r="L82" s="72"/>
      <c r="M82" s="73"/>
      <c r="N82" s="72"/>
      <c r="O82" s="73"/>
      <c r="P82" s="74"/>
      <c r="Q82" s="75"/>
      <c r="R82" s="76"/>
      <c r="S82" s="77"/>
      <c r="T82" s="49"/>
    </row>
    <row r="83" spans="1:31" ht="12" customHeight="1">
      <c r="A83" s="246"/>
      <c r="B83" s="67"/>
      <c r="C83" s="68" t="str">
        <f>IF(ISBLANK($B83),"",VLOOKUP($B83,'[1]мой список М'!$B$1:$F$518,2,0))</f>
        <v/>
      </c>
      <c r="D83" s="69" t="str">
        <f>IF(ISBLANK($B83),"",VLOOKUP($B83,'[1]мой список М'!$B$1:$F$518,3,0))</f>
        <v/>
      </c>
      <c r="E83" s="70" t="str">
        <f>IF(ISBLANK($B83),"",VLOOKUP($B83,'[1]мой список М'!$B$1:$F$518,4,0))</f>
        <v/>
      </c>
      <c r="F83" s="71" t="str">
        <f>IF(ISBLANK($B83),"",VLOOKUP($B83,'[1]мой список М'!$B$1:$G$518,5,0))</f>
        <v/>
      </c>
      <c r="G83" s="78" t="str">
        <f>IF(ISBLANK($B83),"",VLOOKUP($B83,'[1]мой список М'!$B$1:$G$518,6,0))</f>
        <v/>
      </c>
      <c r="H83" s="72"/>
      <c r="I83" s="73"/>
      <c r="J83" s="72"/>
      <c r="K83" s="73"/>
      <c r="L83" s="72"/>
      <c r="M83" s="73"/>
      <c r="N83" s="72"/>
      <c r="O83" s="73"/>
      <c r="P83" s="74"/>
      <c r="Q83" s="79"/>
      <c r="R83" s="80"/>
      <c r="S83" s="81"/>
      <c r="T83" s="49"/>
    </row>
    <row r="84" spans="1:31" ht="12" customHeight="1">
      <c r="A84" s="247"/>
      <c r="B84" s="67"/>
      <c r="C84" s="68" t="str">
        <f>IF(ISBLANK($B84),"",VLOOKUP($B84,'[1]мой список М'!$B$1:$F$518,2,0))</f>
        <v/>
      </c>
      <c r="D84" s="69" t="str">
        <f>IF(ISBLANK($B84),"",VLOOKUP($B84,'[1]мой список М'!$B$1:$F$518,3,0))</f>
        <v/>
      </c>
      <c r="E84" s="70" t="str">
        <f>IF(ISBLANK($B84),"",VLOOKUP($B84,'[1]мой список М'!$B$1:$F$518,4,0))</f>
        <v/>
      </c>
      <c r="F84" s="71" t="str">
        <f>IF(ISBLANK($B84),"",VLOOKUP($B84,'[1]мой список М'!$B$1:$G$518,5,0))</f>
        <v/>
      </c>
      <c r="G84" s="78" t="str">
        <f>IF(ISBLANK($B84),"",VLOOKUP($B84,'[1]мой список М'!$B$1:$G$518,6,0))</f>
        <v/>
      </c>
      <c r="H84" s="72"/>
      <c r="I84" s="73"/>
      <c r="J84" s="72"/>
      <c r="K84" s="73"/>
      <c r="L84" s="72"/>
      <c r="M84" s="73"/>
      <c r="N84" s="72"/>
      <c r="O84" s="73"/>
      <c r="P84" s="74"/>
      <c r="Q84" s="79"/>
      <c r="R84" s="80"/>
      <c r="S84" s="81"/>
      <c r="T84" s="49"/>
    </row>
    <row r="85" spans="1:31" ht="12" customHeight="1" thickBot="1">
      <c r="A85" s="82"/>
      <c r="B85" s="83"/>
      <c r="C85" s="84"/>
      <c r="D85" s="85"/>
      <c r="E85" s="86"/>
      <c r="F85" s="86"/>
      <c r="G85" s="86"/>
      <c r="H85" s="87"/>
      <c r="I85" s="88"/>
      <c r="J85" s="87"/>
      <c r="K85" s="88"/>
      <c r="L85" s="87"/>
      <c r="M85" s="88"/>
      <c r="N85" s="87"/>
      <c r="O85" s="88"/>
      <c r="P85" s="89"/>
      <c r="Q85" s="90"/>
      <c r="R85" s="91"/>
      <c r="S85" s="92"/>
      <c r="T85" s="49"/>
    </row>
    <row r="86" spans="1:31" ht="6" customHeight="1" thickTop="1">
      <c r="A86" s="93"/>
      <c r="B86" s="94"/>
      <c r="C86" s="94"/>
      <c r="D86" s="95"/>
      <c r="E86" s="96"/>
      <c r="F86" s="97"/>
      <c r="G86" s="98"/>
      <c r="H86" s="99"/>
      <c r="I86" s="99"/>
      <c r="J86" s="99"/>
      <c r="K86" s="99"/>
      <c r="L86" s="99"/>
      <c r="M86" s="99"/>
      <c r="N86" s="99"/>
      <c r="O86" s="99"/>
      <c r="P86" s="99"/>
      <c r="Q86" s="100"/>
      <c r="R86" s="100"/>
      <c r="S86" s="101"/>
      <c r="T86" s="3"/>
    </row>
    <row r="87" spans="1:31" ht="12.75" customHeight="1">
      <c r="A87" s="170" t="s">
        <v>51</v>
      </c>
      <c r="B87" s="248"/>
      <c r="C87" s="248"/>
      <c r="D87" s="248"/>
      <c r="E87" s="102"/>
      <c r="F87" s="102"/>
      <c r="G87" s="170" t="s">
        <v>52</v>
      </c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9"/>
      <c r="S87" s="250"/>
      <c r="T87" s="3"/>
    </row>
    <row r="88" spans="1:31" ht="12.75" customHeight="1">
      <c r="A88" s="103" t="s">
        <v>53</v>
      </c>
      <c r="B88" s="104"/>
      <c r="C88" s="105"/>
      <c r="D88" s="106"/>
      <c r="E88" s="107"/>
      <c r="F88" s="108"/>
      <c r="G88" s="109" t="s">
        <v>54</v>
      </c>
      <c r="H88" s="110">
        <v>9</v>
      </c>
      <c r="I88" s="111"/>
      <c r="J88" s="112"/>
      <c r="K88" s="112"/>
      <c r="L88" s="113"/>
      <c r="M88" s="113"/>
      <c r="N88" s="113"/>
      <c r="O88" s="113"/>
      <c r="P88" s="114" t="s">
        <v>43</v>
      </c>
      <c r="Q88" s="115">
        <v>13</v>
      </c>
      <c r="R88" s="31"/>
      <c r="S88" s="116"/>
      <c r="T88" s="3"/>
      <c r="U88" s="117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2.75" customHeight="1">
      <c r="A89" s="118" t="s">
        <v>55</v>
      </c>
      <c r="B89" s="119"/>
      <c r="C89" s="120"/>
      <c r="D89" s="121"/>
      <c r="E89" s="122"/>
      <c r="F89" s="108"/>
      <c r="G89" s="123" t="s">
        <v>56</v>
      </c>
      <c r="H89" s="124">
        <v>28</v>
      </c>
      <c r="I89" s="111"/>
      <c r="J89" s="112"/>
      <c r="K89" s="112"/>
      <c r="L89" s="113"/>
      <c r="M89" s="113"/>
      <c r="N89" s="113"/>
      <c r="O89" s="113"/>
      <c r="P89" s="114" t="s">
        <v>57</v>
      </c>
      <c r="Q89" s="115">
        <v>12</v>
      </c>
      <c r="R89" s="31"/>
      <c r="S89" s="116"/>
      <c r="T89" s="3"/>
      <c r="U89" s="125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2.75" customHeight="1">
      <c r="A90" s="118" t="s">
        <v>58</v>
      </c>
      <c r="B90" s="119"/>
      <c r="C90" s="126"/>
      <c r="D90" s="121"/>
      <c r="E90" s="122"/>
      <c r="F90" s="108"/>
      <c r="G90" s="123" t="s">
        <v>59</v>
      </c>
      <c r="H90" s="124">
        <v>28</v>
      </c>
      <c r="I90" s="111"/>
      <c r="J90" s="3"/>
      <c r="K90" s="3"/>
      <c r="L90" s="127"/>
      <c r="M90" s="127"/>
      <c r="N90" s="127"/>
      <c r="O90" s="127"/>
      <c r="P90" s="128" t="s">
        <v>46</v>
      </c>
      <c r="Q90" s="115">
        <v>9</v>
      </c>
      <c r="R90" s="31"/>
      <c r="S90" s="129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2.75" customHeight="1" thickBot="1">
      <c r="A91" s="118" t="s">
        <v>60</v>
      </c>
      <c r="B91" s="119"/>
      <c r="C91" s="126"/>
      <c r="D91" s="121"/>
      <c r="E91" s="122"/>
      <c r="F91" s="108"/>
      <c r="G91" s="123" t="s">
        <v>61</v>
      </c>
      <c r="H91" s="124">
        <v>28</v>
      </c>
      <c r="I91" s="111"/>
      <c r="J91" s="3"/>
      <c r="K91" s="3"/>
      <c r="L91" s="127"/>
      <c r="M91" s="127"/>
      <c r="N91" s="127"/>
      <c r="O91" s="127"/>
      <c r="P91" s="130" t="s">
        <v>45</v>
      </c>
      <c r="Q91" s="131">
        <v>6</v>
      </c>
      <c r="R91" s="31"/>
      <c r="S91" s="129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2.75" customHeight="1" thickTop="1">
      <c r="A92" s="118"/>
      <c r="B92" s="119"/>
      <c r="C92" s="126"/>
      <c r="D92" s="121"/>
      <c r="E92" s="122"/>
      <c r="F92" s="108"/>
      <c r="G92" s="123" t="s">
        <v>62</v>
      </c>
      <c r="H92" s="124">
        <v>0</v>
      </c>
      <c r="I92" s="111"/>
      <c r="J92" s="3"/>
      <c r="K92" s="3"/>
      <c r="L92" s="127"/>
      <c r="M92" s="127"/>
      <c r="N92" s="127"/>
      <c r="O92" s="127"/>
      <c r="P92" s="114"/>
      <c r="Q92" s="115"/>
      <c r="R92" s="31"/>
      <c r="S92" s="129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2.75" customHeight="1">
      <c r="A93" s="132"/>
      <c r="B93" s="121"/>
      <c r="C93" s="121"/>
      <c r="D93" s="133"/>
      <c r="E93" s="122"/>
      <c r="F93" s="108"/>
      <c r="G93" s="123" t="s">
        <v>63</v>
      </c>
      <c r="H93" s="124">
        <v>0</v>
      </c>
      <c r="I93" s="111"/>
      <c r="J93" s="3"/>
      <c r="K93" s="3"/>
      <c r="L93" s="127"/>
      <c r="M93" s="127"/>
      <c r="N93" s="127"/>
      <c r="O93" s="127"/>
      <c r="P93" s="128"/>
      <c r="Q93" s="115"/>
      <c r="R93" s="31"/>
      <c r="S93" s="129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2.75" customHeight="1" thickBot="1">
      <c r="A94" s="134"/>
      <c r="B94" s="135"/>
      <c r="C94" s="135"/>
      <c r="D94" s="135"/>
      <c r="E94" s="136"/>
      <c r="F94" s="137"/>
      <c r="G94" s="138" t="s">
        <v>64</v>
      </c>
      <c r="H94" s="139">
        <v>0</v>
      </c>
      <c r="I94" s="140"/>
      <c r="J94" s="141"/>
      <c r="K94" s="141"/>
      <c r="L94" s="142"/>
      <c r="M94" s="142"/>
      <c r="N94" s="142"/>
      <c r="O94" s="142"/>
      <c r="P94" s="130"/>
      <c r="Q94" s="131"/>
      <c r="R94" s="143"/>
      <c r="S94" s="144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5.25" customHeight="1" thickTop="1" thickBot="1">
      <c r="A95" s="145"/>
      <c r="B95" s="30"/>
      <c r="C95" s="30"/>
      <c r="D95" s="31"/>
      <c r="E95" s="32"/>
      <c r="F95" s="31"/>
      <c r="G95" s="31"/>
      <c r="H95" s="33"/>
      <c r="I95" s="33"/>
      <c r="J95" s="33"/>
      <c r="K95" s="33"/>
      <c r="L95" s="33"/>
      <c r="M95" s="33"/>
      <c r="N95" s="33"/>
      <c r="O95" s="33"/>
      <c r="P95" s="33"/>
      <c r="Q95" s="34"/>
      <c r="R95" s="34"/>
      <c r="S95" s="31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2.75" customHeight="1" thickTop="1" thickBot="1">
      <c r="A96" s="251" t="s">
        <v>65</v>
      </c>
      <c r="B96" s="252"/>
      <c r="C96" s="252"/>
      <c r="D96" s="252"/>
      <c r="E96" s="253" t="s">
        <v>66</v>
      </c>
      <c r="F96" s="252"/>
      <c r="G96" s="252"/>
      <c r="H96" s="253" t="s">
        <v>67</v>
      </c>
      <c r="I96" s="252"/>
      <c r="J96" s="252"/>
      <c r="K96" s="252"/>
      <c r="L96" s="252"/>
      <c r="M96" s="252"/>
      <c r="N96" s="252"/>
      <c r="O96" s="252"/>
      <c r="P96" s="252"/>
      <c r="Q96" s="253"/>
      <c r="R96" s="253"/>
      <c r="S96" s="254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</row>
    <row r="97" spans="1:31" ht="12.75" customHeight="1" thickTop="1" thickBot="1">
      <c r="A97" s="241"/>
      <c r="B97" s="242"/>
      <c r="C97" s="242"/>
      <c r="D97" s="242"/>
      <c r="E97" s="242"/>
      <c r="F97" s="243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5"/>
      <c r="S97" s="245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2.75" customHeight="1" thickTop="1">
      <c r="A98" s="151"/>
      <c r="B98" s="152"/>
      <c r="C98" s="152"/>
      <c r="D98" s="152"/>
      <c r="E98" s="153"/>
      <c r="F98" s="152"/>
      <c r="G98" s="152"/>
      <c r="H98" s="154"/>
      <c r="I98" s="154"/>
      <c r="J98" s="154"/>
      <c r="K98" s="154"/>
      <c r="L98" s="154"/>
      <c r="M98" s="154"/>
      <c r="N98" s="154"/>
      <c r="O98" s="154"/>
      <c r="P98" s="154"/>
      <c r="Q98" s="152"/>
      <c r="R98" s="152"/>
      <c r="S98" s="155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2.75" customHeight="1">
      <c r="A99" s="156"/>
      <c r="B99" s="30"/>
      <c r="C99" s="30"/>
      <c r="D99" s="30"/>
      <c r="E99" s="157"/>
      <c r="F99" s="30"/>
      <c r="G99" s="30"/>
      <c r="H99" s="33"/>
      <c r="I99" s="33"/>
      <c r="J99" s="33"/>
      <c r="K99" s="33"/>
      <c r="L99" s="33"/>
      <c r="M99" s="33"/>
      <c r="N99" s="33"/>
      <c r="O99" s="33"/>
      <c r="P99" s="33"/>
      <c r="Q99" s="30"/>
      <c r="R99" s="30"/>
      <c r="S99" s="158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2.75" customHeight="1">
      <c r="A100" s="156"/>
      <c r="B100" s="30"/>
      <c r="C100" s="30"/>
      <c r="D100" s="30"/>
      <c r="E100" s="157"/>
      <c r="F100" s="30"/>
      <c r="G100" s="30"/>
      <c r="H100" s="33"/>
      <c r="I100" s="33"/>
      <c r="J100" s="33"/>
      <c r="K100" s="33"/>
      <c r="L100" s="33"/>
      <c r="M100" s="33"/>
      <c r="N100" s="33"/>
      <c r="O100" s="33"/>
      <c r="P100" s="33"/>
      <c r="Q100" s="30"/>
      <c r="R100" s="30"/>
      <c r="S100" s="158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2.75" customHeight="1" thickBot="1">
      <c r="A101" s="148"/>
      <c r="B101" s="149"/>
      <c r="C101" s="149"/>
      <c r="D101" s="149"/>
      <c r="E101" s="159"/>
      <c r="F101" s="149"/>
      <c r="G101" s="149"/>
      <c r="H101" s="160"/>
      <c r="I101" s="160"/>
      <c r="J101" s="160"/>
      <c r="K101" s="160"/>
      <c r="L101" s="160"/>
      <c r="M101" s="160"/>
      <c r="N101" s="160"/>
      <c r="O101" s="160"/>
      <c r="P101" s="160"/>
      <c r="Q101" s="161"/>
      <c r="R101" s="161"/>
      <c r="S101" s="16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2.75" customHeight="1" thickTop="1" thickBot="1">
      <c r="A102" s="241" t="s">
        <v>20</v>
      </c>
      <c r="B102" s="244"/>
      <c r="C102" s="244"/>
      <c r="D102" s="244"/>
      <c r="E102" s="243" t="s">
        <v>23</v>
      </c>
      <c r="F102" s="244"/>
      <c r="G102" s="244"/>
      <c r="H102" s="143" t="s">
        <v>26</v>
      </c>
      <c r="I102" s="150"/>
      <c r="J102" s="150"/>
      <c r="K102" s="150"/>
      <c r="L102" s="150"/>
      <c r="M102" s="150"/>
      <c r="N102" s="150"/>
      <c r="O102" s="150"/>
      <c r="P102" s="150"/>
      <c r="Q102" s="143"/>
      <c r="R102" s="143"/>
      <c r="S102" s="146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2.75" customHeight="1" thickTop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1:31" ht="12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1:31" ht="12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  <row r="1003" spans="1:31" ht="12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</row>
    <row r="1004" spans="1:31" ht="12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</row>
    <row r="1005" spans="1:31" ht="12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</row>
    <row r="1006" spans="1:31" ht="12.7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</row>
    <row r="1007" spans="1:31" ht="12.7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</row>
    <row r="1008" spans="1:31" ht="12.7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</row>
    <row r="1009" spans="1:31" ht="12.7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</row>
    <row r="1010" spans="1:31" ht="12.7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</row>
    <row r="1011" spans="1:31" ht="12.7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</row>
    <row r="1012" spans="1:31" ht="12.7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</row>
    <row r="1013" spans="1:31" ht="12.7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</row>
    <row r="1014" spans="1:31" ht="12.7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</row>
    <row r="1015" spans="1:31" ht="12.75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</row>
    <row r="1016" spans="1:31" ht="12.75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</row>
    <row r="1017" spans="1:31" ht="12.75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</row>
    <row r="1018" spans="1:31" ht="12.75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</row>
    <row r="1019" spans="1:31" ht="12.75" customHeigh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</row>
    <row r="1020" spans="1:31" ht="12.75" customHeigh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</row>
    <row r="1021" spans="1:31" ht="12.75" customHeight="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</row>
    <row r="1022" spans="1:31" ht="12.75" customHeight="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</row>
    <row r="1023" spans="1:31" ht="12.75" customHeight="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</row>
    <row r="1024" spans="1:31" ht="12.75" customHeight="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</row>
    <row r="1025" spans="1:31" ht="12.75" customHeight="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</row>
    <row r="1026" spans="1:31" ht="12.75" customHeight="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</row>
    <row r="1027" spans="1:31" ht="12.75" customHeight="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</row>
    <row r="1028" spans="1:31" ht="12.75" customHeight="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</row>
    <row r="1029" spans="1:31" ht="12.75" customHeight="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</row>
    <row r="1030" spans="1:31" ht="12.75" customHeight="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</row>
    <row r="1031" spans="1:31" ht="12.75" customHeight="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</row>
    <row r="1032" spans="1:31" ht="12.75" customHeight="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</row>
    <row r="1033" spans="1:31" ht="12.75" customHeight="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</row>
    <row r="1034" spans="1:31" ht="12.75" customHeight="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</row>
    <row r="1035" spans="1:31" ht="12.75" customHeight="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</row>
    <row r="1036" spans="1:31" ht="12.75" customHeight="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</row>
    <row r="1037" spans="1:31" ht="12.75" customHeight="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</row>
    <row r="1038" spans="1:31" ht="12.75" customHeight="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</row>
    <row r="1039" spans="1:31" ht="12.75" customHeight="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</row>
    <row r="1040" spans="1:31" ht="12.75" customHeight="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</row>
    <row r="1041" spans="1:31" ht="12.75" customHeight="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</row>
  </sheetData>
  <mergeCells count="188">
    <mergeCell ref="A97:E97"/>
    <mergeCell ref="F97:S97"/>
    <mergeCell ref="A102:D102"/>
    <mergeCell ref="E102:G102"/>
    <mergeCell ref="A83:A84"/>
    <mergeCell ref="A87:D87"/>
    <mergeCell ref="G87:S87"/>
    <mergeCell ref="A96:D96"/>
    <mergeCell ref="E96:G96"/>
    <mergeCell ref="H96:P96"/>
    <mergeCell ref="Q96:S96"/>
    <mergeCell ref="S77:S78"/>
    <mergeCell ref="A80:A81"/>
    <mergeCell ref="H80:H81"/>
    <mergeCell ref="J80:J81"/>
    <mergeCell ref="P80:P81"/>
    <mergeCell ref="Q80:Q81"/>
    <mergeCell ref="R80:R81"/>
    <mergeCell ref="S80:S81"/>
    <mergeCell ref="A77:A78"/>
    <mergeCell ref="H77:I78"/>
    <mergeCell ref="J77:K78"/>
    <mergeCell ref="P77:P78"/>
    <mergeCell ref="Q77:Q78"/>
    <mergeCell ref="R77:R78"/>
    <mergeCell ref="S71:S72"/>
    <mergeCell ref="A74:A75"/>
    <mergeCell ref="H74:H75"/>
    <mergeCell ref="J74:J75"/>
    <mergeCell ref="P74:P75"/>
    <mergeCell ref="Q74:Q75"/>
    <mergeCell ref="R74:R75"/>
    <mergeCell ref="S74:S75"/>
    <mergeCell ref="A71:A72"/>
    <mergeCell ref="H71:H72"/>
    <mergeCell ref="J71:J72"/>
    <mergeCell ref="P71:P72"/>
    <mergeCell ref="Q71:Q72"/>
    <mergeCell ref="R71:R72"/>
    <mergeCell ref="S65:S66"/>
    <mergeCell ref="A68:A69"/>
    <mergeCell ref="H68:I69"/>
    <mergeCell ref="J68:K69"/>
    <mergeCell ref="L68:M69"/>
    <mergeCell ref="P68:P69"/>
    <mergeCell ref="Q68:Q69"/>
    <mergeCell ref="R68:R69"/>
    <mergeCell ref="S68:S69"/>
    <mergeCell ref="A65:A66"/>
    <mergeCell ref="H65:I66"/>
    <mergeCell ref="J65:K66"/>
    <mergeCell ref="P65:P66"/>
    <mergeCell ref="Q65:Q66"/>
    <mergeCell ref="R65:R66"/>
    <mergeCell ref="S59:S60"/>
    <mergeCell ref="A62:A63"/>
    <mergeCell ref="H62:I63"/>
    <mergeCell ref="J62:K63"/>
    <mergeCell ref="P62:P63"/>
    <mergeCell ref="Q62:Q63"/>
    <mergeCell ref="R62:R63"/>
    <mergeCell ref="S62:S63"/>
    <mergeCell ref="A59:A60"/>
    <mergeCell ref="H59:H60"/>
    <mergeCell ref="J59:J60"/>
    <mergeCell ref="P59:P60"/>
    <mergeCell ref="Q59:Q60"/>
    <mergeCell ref="R59:R60"/>
    <mergeCell ref="S53:S54"/>
    <mergeCell ref="A56:A57"/>
    <mergeCell ref="H56:I57"/>
    <mergeCell ref="J56:K57"/>
    <mergeCell ref="L56:M57"/>
    <mergeCell ref="P56:P57"/>
    <mergeCell ref="Q56:Q57"/>
    <mergeCell ref="R56:R57"/>
    <mergeCell ref="S56:S57"/>
    <mergeCell ref="A53:A54"/>
    <mergeCell ref="H53:H54"/>
    <mergeCell ref="J53:J54"/>
    <mergeCell ref="P53:P54"/>
    <mergeCell ref="Q53:Q54"/>
    <mergeCell ref="R53:R54"/>
    <mergeCell ref="S47:S48"/>
    <mergeCell ref="A50:A51"/>
    <mergeCell ref="H50:I51"/>
    <mergeCell ref="J50:K51"/>
    <mergeCell ref="P50:P51"/>
    <mergeCell ref="Q50:Q51"/>
    <mergeCell ref="R50:R51"/>
    <mergeCell ref="S50:S51"/>
    <mergeCell ref="A47:A48"/>
    <mergeCell ref="H47:H48"/>
    <mergeCell ref="J47:J48"/>
    <mergeCell ref="P47:P48"/>
    <mergeCell ref="Q47:Q48"/>
    <mergeCell ref="R47:R48"/>
    <mergeCell ref="S41:S42"/>
    <mergeCell ref="A44:A45"/>
    <mergeCell ref="H44:I45"/>
    <mergeCell ref="J44:K45"/>
    <mergeCell ref="P44:P45"/>
    <mergeCell ref="Q44:Q45"/>
    <mergeCell ref="R44:R45"/>
    <mergeCell ref="S44:S45"/>
    <mergeCell ref="A41:A42"/>
    <mergeCell ref="H41:H42"/>
    <mergeCell ref="J41:J42"/>
    <mergeCell ref="P41:P42"/>
    <mergeCell ref="Q41:Q42"/>
    <mergeCell ref="R41:R42"/>
    <mergeCell ref="S35:S36"/>
    <mergeCell ref="A38:A39"/>
    <mergeCell ref="H38:H39"/>
    <mergeCell ref="J38:J39"/>
    <mergeCell ref="P38:P39"/>
    <mergeCell ref="Q38:Q39"/>
    <mergeCell ref="R38:R39"/>
    <mergeCell ref="S38:S39"/>
    <mergeCell ref="A35:A36"/>
    <mergeCell ref="H35:I36"/>
    <mergeCell ref="J35:K36"/>
    <mergeCell ref="P35:P36"/>
    <mergeCell ref="Q35:Q36"/>
    <mergeCell ref="R35:R36"/>
    <mergeCell ref="S29:S30"/>
    <mergeCell ref="A32:A33"/>
    <mergeCell ref="H32:I33"/>
    <mergeCell ref="J32:K33"/>
    <mergeCell ref="P32:P33"/>
    <mergeCell ref="Q32:Q33"/>
    <mergeCell ref="R32:R33"/>
    <mergeCell ref="S32:S33"/>
    <mergeCell ref="A29:A30"/>
    <mergeCell ref="H29:I30"/>
    <mergeCell ref="J29:K30"/>
    <mergeCell ref="P29:P30"/>
    <mergeCell ref="Q29:Q30"/>
    <mergeCell ref="R29:R30"/>
    <mergeCell ref="P21:P22"/>
    <mergeCell ref="S23:S24"/>
    <mergeCell ref="A26:A27"/>
    <mergeCell ref="H26:I27"/>
    <mergeCell ref="J26:K27"/>
    <mergeCell ref="P26:P27"/>
    <mergeCell ref="Q26:Q27"/>
    <mergeCell ref="R26:R27"/>
    <mergeCell ref="S26:S27"/>
    <mergeCell ref="A23:A24"/>
    <mergeCell ref="H23:I24"/>
    <mergeCell ref="J23:K24"/>
    <mergeCell ref="P23:P24"/>
    <mergeCell ref="Q23:Q24"/>
    <mergeCell ref="R23:R24"/>
    <mergeCell ref="H16:S16"/>
    <mergeCell ref="H17:S17"/>
    <mergeCell ref="A7:S7"/>
    <mergeCell ref="A8:S8"/>
    <mergeCell ref="A9:S9"/>
    <mergeCell ref="A10:S10"/>
    <mergeCell ref="A11:S11"/>
    <mergeCell ref="A12:S12"/>
    <mergeCell ref="Q21:Q22"/>
    <mergeCell ref="R21:R22"/>
    <mergeCell ref="S21:S22"/>
    <mergeCell ref="H22:I22"/>
    <mergeCell ref="J22:K22"/>
    <mergeCell ref="L22:M22"/>
    <mergeCell ref="N22:O22"/>
    <mergeCell ref="H18:S18"/>
    <mergeCell ref="A21:A22"/>
    <mergeCell ref="B21:B22"/>
    <mergeCell ref="C21:C22"/>
    <mergeCell ref="D21:D22"/>
    <mergeCell ref="E21:E22"/>
    <mergeCell ref="F21:F22"/>
    <mergeCell ref="G21:G22"/>
    <mergeCell ref="H21:O21"/>
    <mergeCell ref="A1:S1"/>
    <mergeCell ref="A2:S2"/>
    <mergeCell ref="A3:S3"/>
    <mergeCell ref="A4:S4"/>
    <mergeCell ref="A5:S5"/>
    <mergeCell ref="A6:S6"/>
    <mergeCell ref="A13:D13"/>
    <mergeCell ref="A14:D14"/>
    <mergeCell ref="A15:G15"/>
    <mergeCell ref="H15:S15"/>
  </mergeCells>
  <pageMargins left="0.7" right="0.7" top="0.75" bottom="0.75" header="0" footer="0"/>
  <pageSetup paperSize="9" scale="93" fitToHeight="0" orientation="portrait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C467B-A013-6543-9789-355DFB7F3B2C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парная 3 км Ю Ф все</vt:lpstr>
      <vt:lpstr>Лист1</vt:lpstr>
      <vt:lpstr>'парная 3 км Ю Ф все'!Область_печати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2023-05-23T06:30:06Z</dcterms:created>
  <dcterms:modified xsi:type="dcterms:W3CDTF">2023-05-23T07:22:20Z</dcterms:modified>
</cp:coreProperties>
</file>