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93B23983-4F49-D14C-A3AE-35BDB7B4F703}" xr6:coauthVersionLast="46" xr6:coauthVersionMax="46" xr10:uidLastSave="{00000000-0000-0000-0000-000000000000}"/>
  <bookViews>
    <workbookView xWindow="0" yWindow="0" windowWidth="34140" windowHeight="28800" tabRatio="789" xr2:uid="{00000000-000D-0000-FFFF-FFFF00000000}"/>
  </bookViews>
  <sheets>
    <sheet name="01.04 КР-2 этап муж Хроно" sheetId="126" r:id="rId1"/>
  </sheets>
  <definedNames>
    <definedName name="_xlnm.Print_Titles" localSheetId="0">'01.04 КР-2 этап муж Хроно'!$21:$22</definedName>
    <definedName name="_xlnm.Print_Area" localSheetId="0">'01.04 КР-2 этап муж Хроно'!$A$1:$K$65</definedName>
  </definedNames>
  <calcPr calcId="191029"/>
</workbook>
</file>

<file path=xl/calcChain.xml><?xml version="1.0" encoding="utf-8"?>
<calcChain xmlns="http://schemas.openxmlformats.org/spreadsheetml/2006/main">
  <c r="K54" i="126" l="1"/>
  <c r="K55" i="126"/>
  <c r="J65" i="126"/>
  <c r="H65" i="126"/>
  <c r="E65" i="126"/>
  <c r="I55" i="126"/>
  <c r="I54" i="126"/>
  <c r="K53" i="126"/>
  <c r="I53" i="126"/>
  <c r="K52" i="126"/>
  <c r="I52" i="126"/>
  <c r="K51" i="126"/>
  <c r="K50" i="126"/>
  <c r="K49" i="126"/>
  <c r="I51" i="126" l="1"/>
  <c r="I50" i="126"/>
</calcChain>
</file>

<file path=xl/sharedStrings.xml><?xml version="1.0" encoding="utf-8"?>
<sst xmlns="http://schemas.openxmlformats.org/spreadsheetml/2006/main" count="185" uniqueCount="127">
  <si>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</si>
  <si>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</si>
  <si>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</si>
  <si>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</si>
  <si>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</si>
  <si>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</si>
  <si>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</si>
  <si>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</si>
  <si>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</si>
  <si>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</si>
  <si>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</si>
  <si>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</si>
  <si>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</si>
  <si>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</si>
  <si>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</si>
  <si>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</si>
  <si>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</si>
  <si>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</si>
  <si>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</si>
  <si>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</si>
  <si>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</si>
  <si>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</si>
  <si>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</si>
  <si>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</si>
  <si>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</si>
  <si>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</si>
  <si>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</si>
  <si>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</si>
  <si>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</si>
  <si>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</si>
  <si>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</si>
  <si>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</si>
  <si>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</si>
  <si>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</si>
  <si>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</si>
  <si>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</si>
  <si>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</si>
  <si>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ВЫПОЛНЕНИЕ НТУ ЕВСК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</si>
  <si>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Саранск</t>
    </r>
  </si>
  <si>
    <t>БОЧАНОВ В.А. (ВК., Г. ОМСК)</t>
  </si>
  <si>
    <t>ГРИГОРЬЕВА Л.Ю. (ВК., Г. ПЕНЗА)</t>
  </si>
  <si>
    <t>КОЧЕТКОВ Д.А. (ВК., Г. САРАНСК)</t>
  </si>
  <si>
    <t>ВЫСОТА СТАРТОВОЙ ГОРЫ (HD) (м): 5</t>
  </si>
  <si>
    <t>Длина круга/кругов: 0,29/1</t>
  </si>
  <si>
    <t>Пензенская область</t>
  </si>
  <si>
    <t>Республика Мордовия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</si>
  <si>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</si>
  <si>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</si>
  <si>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</si>
  <si>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</si>
  <si>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</si>
  <si>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ЦСП Пензенской обл.-АНО В/К"Локомотив-Пенза"</t>
  </si>
  <si>
    <t>СПОРТИВНАЯ ОРГАНИЗАЦИЯ</t>
  </si>
  <si>
    <t>Ермаков Никита</t>
  </si>
  <si>
    <t>Неяскин Владислав</t>
  </si>
  <si>
    <t>Раюшкин Михаил</t>
  </si>
  <si>
    <t>Карасёв Дмитрий</t>
  </si>
  <si>
    <t>Герасименко Георгий</t>
  </si>
  <si>
    <t>Росланкин Дмитрий</t>
  </si>
  <si>
    <t>Бояров Артём</t>
  </si>
  <si>
    <t>Малюшкин Олег</t>
  </si>
  <si>
    <t>Хамитов Давид</t>
  </si>
  <si>
    <t>Тельнов Даниил</t>
  </si>
  <si>
    <t>Омская область</t>
  </si>
  <si>
    <t>КУБОК РОССИИ</t>
  </si>
  <si>
    <t>ГБУ РМ "СШОР по велоспорту"</t>
  </si>
  <si>
    <t>2 этап</t>
  </si>
  <si>
    <t>№ ЕКП 2021: 32379</t>
  </si>
  <si>
    <t xml:space="preserve">НАЗВАНИЕ ТРАССЫ / РЕГ. НОМЕР: Крытый велодром </t>
  </si>
  <si>
    <t>Санкт-Петербург</t>
  </si>
  <si>
    <t>ГБПОУ "Олимпийские Надежды"</t>
  </si>
  <si>
    <t>ГБУ СШОР "Нагорная" Москомспорта"</t>
  </si>
  <si>
    <t>Осадки: ясно</t>
  </si>
  <si>
    <t>Температура: +24</t>
  </si>
  <si>
    <t>100 078 399 07</t>
  </si>
  <si>
    <t>100 108 663 07</t>
  </si>
  <si>
    <t>Тоянов Егор</t>
  </si>
  <si>
    <t>100 349 825 27</t>
  </si>
  <si>
    <t>100 111 687 24</t>
  </si>
  <si>
    <t>100 349 851 53</t>
  </si>
  <si>
    <t>100 088 302 16</t>
  </si>
  <si>
    <t>Катышев Александр</t>
  </si>
  <si>
    <t>100 111 688 25</t>
  </si>
  <si>
    <t>100 514 101 82</t>
  </si>
  <si>
    <t>БУ ОО "СШОР "Академия велоспорта"</t>
  </si>
  <si>
    <t>100 360 959 03</t>
  </si>
  <si>
    <t>Момот Максим</t>
  </si>
  <si>
    <t>100 349 289 73</t>
  </si>
  <si>
    <t>Бескровный Илья</t>
  </si>
  <si>
    <t>100 081 503 07</t>
  </si>
  <si>
    <t>100 349 226 10</t>
  </si>
  <si>
    <t>100 531 929 62</t>
  </si>
  <si>
    <t>Твердой Александр</t>
  </si>
  <si>
    <t>100 109 322 84</t>
  </si>
  <si>
    <t>Сафронов Артем</t>
  </si>
  <si>
    <t>100 360 357 83</t>
  </si>
  <si>
    <t>"СШОР" Академия велоспорта" ЦСКА</t>
  </si>
  <si>
    <t>100 360 956 03</t>
  </si>
  <si>
    <t>Кудряшов Алексей</t>
  </si>
  <si>
    <t>100 360 323 49</t>
  </si>
  <si>
    <t>Митюшкин Даниил</t>
  </si>
  <si>
    <t>100 360 941 85</t>
  </si>
  <si>
    <t>100 349 286 70</t>
  </si>
  <si>
    <t>Архипов Артур</t>
  </si>
  <si>
    <t>101 149 248 73</t>
  </si>
  <si>
    <t>Хрущев Дмитрий</t>
  </si>
  <si>
    <t>МБУ СШ №8 "Локомотив"</t>
  </si>
  <si>
    <t>101 149 906 52</t>
  </si>
  <si>
    <t>Дрозд Максим</t>
  </si>
  <si>
    <t>МАУ "ШТВС"Юность-ДОСААФ"</t>
  </si>
  <si>
    <t>100 972 230 80</t>
  </si>
  <si>
    <t>Акташ Керем</t>
  </si>
  <si>
    <t>Республика Татарстан</t>
  </si>
  <si>
    <t>ГАУ ЦСП</t>
  </si>
  <si>
    <t>101 149 245 70</t>
  </si>
  <si>
    <t>Южаков Максим</t>
  </si>
  <si>
    <t>3 СР</t>
  </si>
  <si>
    <t>2 СР</t>
  </si>
  <si>
    <t>ВМХ - гонка на время</t>
  </si>
  <si>
    <t xml:space="preserve">НАЧАЛО ГОНКИ: 17ч 10м </t>
  </si>
  <si>
    <t>№ ВРВС: 0080031811Я</t>
  </si>
  <si>
    <t>РЕЗУЛЬТАТ</t>
  </si>
  <si>
    <t>Васильев Антон</t>
  </si>
  <si>
    <t>Свердловская область</t>
  </si>
  <si>
    <t xml:space="preserve">ДАТА ПРОВЕДЕНИЯ: 01 апреля 2021 года </t>
  </si>
  <si>
    <t>ОКОНЧАНИЕ ГОНКИ: 17ч 40м</t>
  </si>
  <si>
    <t>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</si>
</sst>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7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1" xfId="2" applyFont="1" applyBorder="1" applyAlignment="1">
      <alignment vertical="center"/>
    </xf>
    <xf numFmtId="0" fontId="5" fillId="0" borderId="29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3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5" fillId="0" borderId="30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33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9" fontId="12" fillId="0" borderId="5" xfId="2" applyNumberFormat="1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7" xfId="2" applyFont="1" applyBorder="1" applyAlignment="1">
      <alignment horizontal="right" vertical="center"/>
    </xf>
    <xf numFmtId="0" fontId="12" fillId="0" borderId="40" xfId="2" applyFont="1" applyBorder="1" applyAlignment="1">
      <alignment horizontal="right" vertical="center"/>
    </xf>
    <xf numFmtId="0" fontId="11" fillId="2" borderId="25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47" fontId="15" fillId="0" borderId="4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9" fillId="0" borderId="42" xfId="9" applyFont="1" applyFill="1" applyBorder="1" applyAlignment="1">
      <alignment horizontal="center" vertical="center" wrapText="1"/>
    </xf>
    <xf numFmtId="47" fontId="15" fillId="0" borderId="39" xfId="2" applyNumberFormat="1" applyFont="1" applyBorder="1" applyAlignment="1">
      <alignment horizontal="center" vertical="center"/>
    </xf>
    <xf numFmtId="0" fontId="15" fillId="0" borderId="43" xfId="2" applyFont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4" fillId="2" borderId="16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1" fillId="0" borderId="20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6" fillId="2" borderId="22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23" xfId="3" applyFont="1" applyFill="1" applyBorder="1" applyAlignment="1">
      <alignment horizontal="center" vertical="center" wrapText="1"/>
    </xf>
    <xf numFmtId="0" fontId="6" fillId="2" borderId="36" xfId="3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46" fontId="6" fillId="2" borderId="23" xfId="3" applyNumberFormat="1" applyFont="1" applyFill="1" applyBorder="1" applyAlignment="1">
      <alignment horizontal="center" vertical="center" wrapText="1"/>
    </xf>
    <xf numFmtId="46" fontId="6" fillId="2" borderId="35" xfId="3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0" fontId="6" fillId="2" borderId="36" xfId="2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47" fontId="15" fillId="0" borderId="1" xfId="2" applyNumberFormat="1" applyFont="1" applyBorder="1" applyAlignment="1">
      <alignment horizontal="center" vertical="center"/>
    </xf>
    <xf numFmtId="47" fontId="15" fillId="0" borderId="42" xfId="2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ЖЕНЩИНЫ" xfId="9" xr:uid="{00000000-0005-0000-0000-000008000000}"/>
    <cellStyle name="Обычный_Стартовый протокол Смирнов_20101106_Results" xfId="3" xr:uid="{00000000-0005-0000-0000-000009000000}"/>
    <cellStyle name="Обычный_ID4938_RS_1" xfId="8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171450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1550" cy="971550"/>
        </a:xfrm>
        <a:prstGeom prst="rect">
          <a:avLst/>
        </a:prstGeom>
      </xdr:spPr>
    </xdr:pic>
    <xdr:clientData/>
  </xdr:twoCellAnchor>
  <xdr:twoCellAnchor editAs="oneCell">
    <xdr:from>
      <xdr:col>9</xdr:col>
      <xdr:colOff>781050</xdr:colOff>
      <xdr:row>0</xdr:row>
      <xdr:rowOff>81645</xdr:rowOff>
    </xdr:from>
    <xdr:to>
      <xdr:col>10</xdr:col>
      <xdr:colOff>737508</xdr:colOff>
      <xdr:row>3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81645"/>
          <a:ext cx="1166133" cy="870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K66"/>
  <sheetViews>
    <sheetView tabSelected="1" view="pageBreakPreview" topLeftCell="A8" zoomScaleNormal="100" zoomScaleSheetLayoutView="100" workbookViewId="0">
      <selection activeCell="A12" sqref="A12"/>
    </sheetView>
  </sheetViews>
  <sheetFormatPr baseColWidth="10" defaultColWidth="9.1640625" defaultRowHeight="14"/>
  <cols>
    <col min="1" max="1" width="7" style="2" customWidth="1"/>
    <col min="2" max="2" width="7" style="55" customWidth="1"/>
    <col min="3" max="3" width="17.5" style="55" customWidth="1"/>
    <col min="4" max="4" width="22.5" style="2" customWidth="1"/>
    <col min="5" max="5" width="12.5" style="2" customWidth="1"/>
    <col min="6" max="6" width="8.6640625" style="2" customWidth="1"/>
    <col min="7" max="7" width="23.6640625" style="2" customWidth="1"/>
    <col min="8" max="8" width="29.1640625" style="2" customWidth="1"/>
    <col min="9" max="9" width="18.5" style="2" customWidth="1"/>
    <col min="10" max="10" width="18.1640625" style="2" customWidth="1"/>
    <col min="11" max="11" width="27" style="2" customWidth="1"/>
    <col min="12" max="16384" width="9.1640625" style="2"/>
  </cols>
  <sheetData>
    <row r="1" spans="1:11" s="3" customFormat="1" ht="23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s="3" customFormat="1" ht="18.75" customHeight="1">
      <c r="A2" s="72" t="s">
        <v>50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3" customFormat="1" ht="21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s="3" customFormat="1" ht="21">
      <c r="A4" s="72" t="s">
        <v>49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s="3" customFormat="1" ht="24" customHeight="1">
      <c r="A5" s="72" t="s">
        <v>65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s="3" customFormat="1" ht="38.25" customHeight="1">
      <c r="A6" s="73" t="s">
        <v>64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s="3" customFormat="1" ht="21">
      <c r="A7" s="74" t="s">
        <v>16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s="3" customFormat="1" ht="27" customHeight="1" thickBot="1">
      <c r="A8" s="74" t="s">
        <v>66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s="3" customFormat="1" ht="24" customHeight="1" thickTop="1">
      <c r="A9" s="75" t="s">
        <v>36</v>
      </c>
      <c r="B9" s="76"/>
      <c r="C9" s="76"/>
      <c r="D9" s="76"/>
      <c r="E9" s="76"/>
      <c r="F9" s="76"/>
      <c r="G9" s="76"/>
      <c r="H9" s="76"/>
      <c r="I9" s="76"/>
      <c r="J9" s="76"/>
      <c r="K9" s="77"/>
    </row>
    <row r="10" spans="1:11" ht="23.25" customHeight="1">
      <c r="A10" s="78" t="s">
        <v>118</v>
      </c>
      <c r="B10" s="79"/>
      <c r="C10" s="79"/>
      <c r="D10" s="79"/>
      <c r="E10" s="79"/>
      <c r="F10" s="79"/>
      <c r="G10" s="79"/>
      <c r="H10" s="79"/>
      <c r="I10" s="79"/>
      <c r="J10" s="79"/>
      <c r="K10" s="80"/>
    </row>
    <row r="11" spans="1:11" ht="18" customHeight="1">
      <c r="A11" s="78" t="s">
        <v>126</v>
      </c>
      <c r="B11" s="79"/>
      <c r="C11" s="79"/>
      <c r="D11" s="79"/>
      <c r="E11" s="79"/>
      <c r="F11" s="79"/>
      <c r="G11" s="79"/>
      <c r="H11" s="79"/>
      <c r="I11" s="79"/>
      <c r="J11" s="79"/>
      <c r="K11" s="80"/>
    </row>
    <row r="12" spans="1:11" ht="5.25" customHeight="1">
      <c r="A12" s="4"/>
      <c r="B12" s="48"/>
      <c r="C12" s="48"/>
      <c r="D12" s="48"/>
      <c r="E12" s="48"/>
      <c r="F12" s="48"/>
      <c r="G12" s="48"/>
      <c r="H12" s="48"/>
      <c r="I12" s="48"/>
      <c r="J12" s="48"/>
      <c r="K12" s="5"/>
    </row>
    <row r="13" spans="1:11" ht="16">
      <c r="A13" s="70" t="s">
        <v>38</v>
      </c>
      <c r="B13" s="71"/>
      <c r="C13" s="71"/>
      <c r="D13" s="71"/>
      <c r="E13" s="71"/>
      <c r="F13" s="43"/>
      <c r="G13" s="47"/>
      <c r="H13" s="45" t="s">
        <v>119</v>
      </c>
      <c r="I13" s="47"/>
      <c r="J13" s="6"/>
      <c r="K13" s="7" t="s">
        <v>120</v>
      </c>
    </row>
    <row r="14" spans="1:11" ht="16">
      <c r="A14" s="81" t="s">
        <v>124</v>
      </c>
      <c r="B14" s="82"/>
      <c r="C14" s="82"/>
      <c r="D14" s="82"/>
      <c r="E14" s="82"/>
      <c r="F14" s="44"/>
      <c r="H14" s="46" t="s">
        <v>125</v>
      </c>
      <c r="I14" s="49"/>
      <c r="J14" s="49"/>
      <c r="K14" s="8" t="s">
        <v>67</v>
      </c>
    </row>
    <row r="15" spans="1:11" ht="15">
      <c r="A15" s="83" t="s">
        <v>9</v>
      </c>
      <c r="B15" s="84"/>
      <c r="C15" s="84"/>
      <c r="D15" s="84"/>
      <c r="E15" s="84"/>
      <c r="F15" s="84"/>
      <c r="G15" s="84"/>
      <c r="H15" s="85"/>
      <c r="I15" s="91" t="s">
        <v>1</v>
      </c>
      <c r="J15" s="84"/>
      <c r="K15" s="92"/>
    </row>
    <row r="16" spans="1:11" ht="15">
      <c r="A16" s="86" t="s">
        <v>17</v>
      </c>
      <c r="B16" s="87"/>
      <c r="C16" s="87"/>
      <c r="D16" s="87"/>
      <c r="E16" s="10"/>
      <c r="F16" s="9"/>
      <c r="G16" s="11"/>
      <c r="H16" s="11"/>
      <c r="I16" s="88" t="s">
        <v>68</v>
      </c>
      <c r="J16" s="89"/>
      <c r="K16" s="90"/>
    </row>
    <row r="17" spans="1:11" ht="15">
      <c r="A17" s="86" t="s">
        <v>18</v>
      </c>
      <c r="B17" s="87"/>
      <c r="C17" s="87"/>
      <c r="D17" s="87"/>
      <c r="E17" s="10"/>
      <c r="F17" s="9"/>
      <c r="G17" s="14"/>
      <c r="H17" s="11" t="s">
        <v>39</v>
      </c>
      <c r="I17" s="88" t="s">
        <v>42</v>
      </c>
      <c r="J17" s="89"/>
      <c r="K17" s="90"/>
    </row>
    <row r="18" spans="1:11" ht="15">
      <c r="A18" s="86" t="s">
        <v>19</v>
      </c>
      <c r="B18" s="87"/>
      <c r="C18" s="87"/>
      <c r="D18" s="87"/>
      <c r="E18" s="10"/>
      <c r="F18" s="9"/>
      <c r="G18" s="14"/>
      <c r="H18" s="11" t="s">
        <v>40</v>
      </c>
      <c r="I18" s="12" t="s">
        <v>35</v>
      </c>
      <c r="J18" s="37">
        <v>0.28999999999999998</v>
      </c>
      <c r="K18" s="38" t="s">
        <v>43</v>
      </c>
    </row>
    <row r="19" spans="1:11" ht="17" thickBot="1">
      <c r="A19" s="98" t="s">
        <v>15</v>
      </c>
      <c r="B19" s="99"/>
      <c r="C19" s="99"/>
      <c r="D19" s="99"/>
      <c r="E19" s="14"/>
      <c r="F19" s="14"/>
      <c r="H19" s="39" t="s">
        <v>41</v>
      </c>
      <c r="I19" s="49"/>
      <c r="J19" s="15"/>
      <c r="K19" s="16"/>
    </row>
    <row r="20" spans="1:11" ht="7.5" customHeight="1" thickTop="1" thickBot="1">
      <c r="A20" s="17"/>
      <c r="B20" s="18"/>
      <c r="C20" s="18"/>
      <c r="D20" s="19"/>
      <c r="E20" s="19"/>
      <c r="F20" s="19"/>
      <c r="G20" s="19"/>
      <c r="H20" s="19"/>
      <c r="I20" s="19"/>
      <c r="J20" s="19"/>
      <c r="K20" s="20"/>
    </row>
    <row r="21" spans="1:11" s="21" customFormat="1" ht="21" customHeight="1" thickTop="1">
      <c r="A21" s="100" t="s">
        <v>7</v>
      </c>
      <c r="B21" s="102" t="s">
        <v>12</v>
      </c>
      <c r="C21" s="102" t="s">
        <v>33</v>
      </c>
      <c r="D21" s="102" t="s">
        <v>2</v>
      </c>
      <c r="E21" s="102" t="s">
        <v>31</v>
      </c>
      <c r="F21" s="102" t="s">
        <v>8</v>
      </c>
      <c r="G21" s="111" t="s">
        <v>13</v>
      </c>
      <c r="H21" s="102" t="s">
        <v>52</v>
      </c>
      <c r="I21" s="107" t="s">
        <v>121</v>
      </c>
      <c r="J21" s="109" t="s">
        <v>37</v>
      </c>
      <c r="K21" s="114" t="s">
        <v>14</v>
      </c>
    </row>
    <row r="22" spans="1:11" s="21" customFormat="1" ht="22.5" customHeight="1">
      <c r="A22" s="101"/>
      <c r="B22" s="103"/>
      <c r="C22" s="103"/>
      <c r="D22" s="103"/>
      <c r="E22" s="103"/>
      <c r="F22" s="103"/>
      <c r="G22" s="112"/>
      <c r="H22" s="113"/>
      <c r="I22" s="108"/>
      <c r="J22" s="110"/>
      <c r="K22" s="115"/>
    </row>
    <row r="23" spans="1:11" s="69" customFormat="1" ht="33.75" customHeight="1">
      <c r="A23" s="58">
        <v>1</v>
      </c>
      <c r="B23" s="60">
        <v>936</v>
      </c>
      <c r="C23" s="61" t="s">
        <v>79</v>
      </c>
      <c r="D23" s="61" t="s">
        <v>53</v>
      </c>
      <c r="E23" s="61"/>
      <c r="F23" s="61" t="s">
        <v>28</v>
      </c>
      <c r="G23" s="61" t="s">
        <v>34</v>
      </c>
      <c r="H23" s="61" t="s">
        <v>71</v>
      </c>
      <c r="I23" s="125">
        <v>2.9490740740740741E-4</v>
      </c>
      <c r="J23" s="62"/>
      <c r="K23" s="63"/>
    </row>
    <row r="24" spans="1:11" s="69" customFormat="1" ht="33.75" customHeight="1">
      <c r="A24" s="58">
        <v>2</v>
      </c>
      <c r="B24" s="60">
        <v>119</v>
      </c>
      <c r="C24" s="61" t="s">
        <v>74</v>
      </c>
      <c r="D24" s="61" t="s">
        <v>54</v>
      </c>
      <c r="E24" s="61"/>
      <c r="F24" s="61" t="s">
        <v>21</v>
      </c>
      <c r="G24" s="61" t="s">
        <v>45</v>
      </c>
      <c r="H24" s="61" t="s">
        <v>65</v>
      </c>
      <c r="I24" s="125">
        <v>2.9606481481481481E-4</v>
      </c>
      <c r="J24" s="62"/>
      <c r="K24" s="63"/>
    </row>
    <row r="25" spans="1:11" s="69" customFormat="1" ht="33.75" customHeight="1">
      <c r="A25" s="58">
        <v>3</v>
      </c>
      <c r="B25" s="60">
        <v>909</v>
      </c>
      <c r="C25" s="61" t="s">
        <v>80</v>
      </c>
      <c r="D25" s="61" t="s">
        <v>81</v>
      </c>
      <c r="E25" s="61"/>
      <c r="F25" s="61" t="s">
        <v>21</v>
      </c>
      <c r="G25" s="61" t="s">
        <v>45</v>
      </c>
      <c r="H25" s="61" t="s">
        <v>65</v>
      </c>
      <c r="I25" s="125">
        <v>2.9699074074074073E-4</v>
      </c>
      <c r="J25" s="62"/>
      <c r="K25" s="63"/>
    </row>
    <row r="26" spans="1:11" s="69" customFormat="1" ht="33.75" customHeight="1">
      <c r="A26" s="58">
        <v>4</v>
      </c>
      <c r="B26" s="64">
        <v>938</v>
      </c>
      <c r="C26" s="64" t="s">
        <v>77</v>
      </c>
      <c r="D26" s="64" t="s">
        <v>56</v>
      </c>
      <c r="E26" s="64"/>
      <c r="F26" s="64" t="s">
        <v>21</v>
      </c>
      <c r="G26" s="64" t="s">
        <v>45</v>
      </c>
      <c r="H26" s="61" t="s">
        <v>65</v>
      </c>
      <c r="I26" s="125">
        <v>2.9791666666666665E-4</v>
      </c>
      <c r="J26" s="62"/>
      <c r="K26" s="63"/>
    </row>
    <row r="27" spans="1:11" s="69" customFormat="1" ht="33.75" customHeight="1">
      <c r="A27" s="58">
        <v>5</v>
      </c>
      <c r="B27" s="60">
        <v>987</v>
      </c>
      <c r="C27" s="61" t="s">
        <v>87</v>
      </c>
      <c r="D27" s="61" t="s">
        <v>88</v>
      </c>
      <c r="E27" s="61"/>
      <c r="F27" s="61" t="s">
        <v>21</v>
      </c>
      <c r="G27" s="61" t="s">
        <v>69</v>
      </c>
      <c r="H27" s="61" t="s">
        <v>70</v>
      </c>
      <c r="I27" s="125">
        <v>3.0208333333333335E-4</v>
      </c>
      <c r="J27" s="62"/>
      <c r="K27" s="63"/>
    </row>
    <row r="28" spans="1:11" s="69" customFormat="1" ht="33.75" customHeight="1">
      <c r="A28" s="58">
        <v>6</v>
      </c>
      <c r="B28" s="64">
        <v>171</v>
      </c>
      <c r="C28" s="64" t="s">
        <v>89</v>
      </c>
      <c r="D28" s="64" t="s">
        <v>59</v>
      </c>
      <c r="E28" s="64"/>
      <c r="F28" s="64" t="s">
        <v>21</v>
      </c>
      <c r="G28" s="64" t="s">
        <v>45</v>
      </c>
      <c r="H28" s="61" t="s">
        <v>65</v>
      </c>
      <c r="I28" s="125">
        <v>3.0509259259259254E-4</v>
      </c>
      <c r="J28" s="62"/>
      <c r="K28" s="63"/>
    </row>
    <row r="29" spans="1:11" s="69" customFormat="1" ht="33.75" customHeight="1">
      <c r="A29" s="58">
        <v>7</v>
      </c>
      <c r="B29" s="64">
        <v>246</v>
      </c>
      <c r="C29" s="64" t="s">
        <v>75</v>
      </c>
      <c r="D29" s="64" t="s">
        <v>76</v>
      </c>
      <c r="E29" s="64"/>
      <c r="F29" s="64" t="s">
        <v>21</v>
      </c>
      <c r="G29" s="64" t="s">
        <v>34</v>
      </c>
      <c r="H29" s="61" t="s">
        <v>71</v>
      </c>
      <c r="I29" s="125">
        <v>3.0601851851851856E-4</v>
      </c>
      <c r="J29" s="62"/>
      <c r="K29" s="63"/>
    </row>
    <row r="30" spans="1:11" s="69" customFormat="1" ht="33.75" customHeight="1">
      <c r="A30" s="58">
        <v>8</v>
      </c>
      <c r="B30" s="64">
        <v>132</v>
      </c>
      <c r="C30" s="64" t="s">
        <v>82</v>
      </c>
      <c r="D30" s="64" t="s">
        <v>58</v>
      </c>
      <c r="E30" s="64"/>
      <c r="F30" s="64" t="s">
        <v>28</v>
      </c>
      <c r="G30" s="64" t="s">
        <v>45</v>
      </c>
      <c r="H30" s="61" t="s">
        <v>65</v>
      </c>
      <c r="I30" s="125">
        <v>3.0752314814814818E-4</v>
      </c>
      <c r="J30" s="62"/>
      <c r="K30" s="63"/>
    </row>
    <row r="31" spans="1:11" s="69" customFormat="1" ht="33.75" customHeight="1">
      <c r="A31" s="57">
        <v>9</v>
      </c>
      <c r="B31" s="64">
        <v>933</v>
      </c>
      <c r="C31" s="64" t="s">
        <v>78</v>
      </c>
      <c r="D31" s="64" t="s">
        <v>55</v>
      </c>
      <c r="E31" s="64"/>
      <c r="F31" s="64" t="s">
        <v>21</v>
      </c>
      <c r="G31" s="64" t="s">
        <v>34</v>
      </c>
      <c r="H31" s="61" t="s">
        <v>71</v>
      </c>
      <c r="I31" s="125">
        <v>3.1076388888888891E-4</v>
      </c>
      <c r="J31" s="62"/>
      <c r="K31" s="63"/>
    </row>
    <row r="32" spans="1:11" s="69" customFormat="1" ht="33.75" customHeight="1">
      <c r="A32" s="57">
        <v>10</v>
      </c>
      <c r="B32" s="64">
        <v>636</v>
      </c>
      <c r="C32" s="64" t="s">
        <v>90</v>
      </c>
      <c r="D32" s="64" t="s">
        <v>60</v>
      </c>
      <c r="E32" s="64"/>
      <c r="F32" s="64" t="s">
        <v>28</v>
      </c>
      <c r="G32" s="64" t="s">
        <v>34</v>
      </c>
      <c r="H32" s="61" t="s">
        <v>71</v>
      </c>
      <c r="I32" s="125">
        <v>3.1157407407407409E-4</v>
      </c>
      <c r="J32" s="62"/>
      <c r="K32" s="63"/>
    </row>
    <row r="33" spans="1:11" s="69" customFormat="1" ht="33.75" customHeight="1">
      <c r="A33" s="57">
        <v>11</v>
      </c>
      <c r="B33" s="64">
        <v>833</v>
      </c>
      <c r="C33" s="64" t="s">
        <v>91</v>
      </c>
      <c r="D33" s="64" t="s">
        <v>92</v>
      </c>
      <c r="E33" s="64"/>
      <c r="F33" s="64" t="s">
        <v>28</v>
      </c>
      <c r="G33" s="64" t="s">
        <v>69</v>
      </c>
      <c r="H33" s="61" t="s">
        <v>70</v>
      </c>
      <c r="I33" s="125">
        <v>3.1168981481481483E-4</v>
      </c>
      <c r="J33" s="62"/>
      <c r="K33" s="63"/>
    </row>
    <row r="34" spans="1:11" s="69" customFormat="1" ht="33.75" customHeight="1">
      <c r="A34" s="57">
        <v>12</v>
      </c>
      <c r="B34" s="64">
        <v>41</v>
      </c>
      <c r="C34" s="64" t="s">
        <v>83</v>
      </c>
      <c r="D34" s="64" t="s">
        <v>57</v>
      </c>
      <c r="E34" s="64"/>
      <c r="F34" s="64" t="s">
        <v>28</v>
      </c>
      <c r="G34" s="64" t="s">
        <v>63</v>
      </c>
      <c r="H34" s="61" t="s">
        <v>84</v>
      </c>
      <c r="I34" s="125">
        <v>3.1331018518518519E-4</v>
      </c>
      <c r="J34" s="62"/>
      <c r="K34" s="63"/>
    </row>
    <row r="35" spans="1:11" s="69" customFormat="1" ht="33.75" customHeight="1">
      <c r="A35" s="57">
        <v>13</v>
      </c>
      <c r="B35" s="64">
        <v>178</v>
      </c>
      <c r="C35" s="64" t="s">
        <v>85</v>
      </c>
      <c r="D35" s="64" t="s">
        <v>86</v>
      </c>
      <c r="E35" s="64"/>
      <c r="F35" s="64" t="s">
        <v>28</v>
      </c>
      <c r="G35" s="64" t="s">
        <v>69</v>
      </c>
      <c r="H35" s="61" t="s">
        <v>70</v>
      </c>
      <c r="I35" s="125">
        <v>3.1689814814814813E-4</v>
      </c>
      <c r="J35" s="62"/>
      <c r="K35" s="63"/>
    </row>
    <row r="36" spans="1:11" s="69" customFormat="1" ht="33.75" customHeight="1">
      <c r="A36" s="57">
        <v>14</v>
      </c>
      <c r="B36" s="64">
        <v>183</v>
      </c>
      <c r="C36" s="64" t="s">
        <v>93</v>
      </c>
      <c r="D36" s="64" t="s">
        <v>94</v>
      </c>
      <c r="E36" s="64"/>
      <c r="F36" s="64" t="s">
        <v>28</v>
      </c>
      <c r="G36" s="64" t="s">
        <v>34</v>
      </c>
      <c r="H36" s="61" t="s">
        <v>71</v>
      </c>
      <c r="I36" s="125">
        <v>3.195601851851852E-4</v>
      </c>
      <c r="J36" s="62"/>
      <c r="K36" s="63"/>
    </row>
    <row r="37" spans="1:11" s="69" customFormat="1" ht="33.75" customHeight="1">
      <c r="A37" s="57">
        <v>15</v>
      </c>
      <c r="B37" s="64">
        <v>69</v>
      </c>
      <c r="C37" s="64" t="s">
        <v>97</v>
      </c>
      <c r="D37" s="64" t="s">
        <v>98</v>
      </c>
      <c r="E37" s="64"/>
      <c r="F37" s="64" t="s">
        <v>28</v>
      </c>
      <c r="G37" s="64" t="s">
        <v>45</v>
      </c>
      <c r="H37" s="61" t="s">
        <v>65</v>
      </c>
      <c r="I37" s="125">
        <v>3.212962962962963E-4</v>
      </c>
      <c r="J37" s="62"/>
      <c r="K37" s="63"/>
    </row>
    <row r="38" spans="1:11" s="69" customFormat="1" ht="33.75" customHeight="1">
      <c r="A38" s="57">
        <v>16</v>
      </c>
      <c r="B38" s="64">
        <v>787</v>
      </c>
      <c r="C38" s="64" t="s">
        <v>99</v>
      </c>
      <c r="D38" s="64" t="s">
        <v>100</v>
      </c>
      <c r="E38" s="64"/>
      <c r="F38" s="64" t="s">
        <v>28</v>
      </c>
      <c r="G38" s="64" t="s">
        <v>69</v>
      </c>
      <c r="H38" s="61" t="s">
        <v>70</v>
      </c>
      <c r="I38" s="125">
        <v>3.2175925925925926E-4</v>
      </c>
      <c r="J38" s="62"/>
      <c r="K38" s="63"/>
    </row>
    <row r="39" spans="1:11" s="69" customFormat="1" ht="33.75" customHeight="1">
      <c r="A39" s="57">
        <v>17</v>
      </c>
      <c r="B39" s="64">
        <v>298</v>
      </c>
      <c r="C39" s="64" t="s">
        <v>95</v>
      </c>
      <c r="D39" s="64" t="s">
        <v>61</v>
      </c>
      <c r="E39" s="64"/>
      <c r="F39" s="64" t="s">
        <v>28</v>
      </c>
      <c r="G39" s="64" t="s">
        <v>63</v>
      </c>
      <c r="H39" s="61" t="s">
        <v>96</v>
      </c>
      <c r="I39" s="125">
        <v>3.260416666666667E-4</v>
      </c>
      <c r="J39" s="62"/>
      <c r="K39" s="63"/>
    </row>
    <row r="40" spans="1:11" s="69" customFormat="1" ht="33.75" customHeight="1">
      <c r="A40" s="57">
        <v>18</v>
      </c>
      <c r="B40" s="64">
        <v>589</v>
      </c>
      <c r="C40" s="64" t="s">
        <v>101</v>
      </c>
      <c r="D40" s="64" t="s">
        <v>62</v>
      </c>
      <c r="E40" s="64"/>
      <c r="F40" s="64" t="s">
        <v>21</v>
      </c>
      <c r="G40" s="64" t="s">
        <v>44</v>
      </c>
      <c r="H40" s="61" t="s">
        <v>51</v>
      </c>
      <c r="I40" s="125">
        <v>3.2696759259259262E-4</v>
      </c>
      <c r="J40" s="62"/>
      <c r="K40" s="63"/>
    </row>
    <row r="41" spans="1:11" s="69" customFormat="1" ht="33.75" customHeight="1">
      <c r="A41" s="57">
        <v>19</v>
      </c>
      <c r="B41" s="64">
        <v>893</v>
      </c>
      <c r="C41" s="64" t="s">
        <v>102</v>
      </c>
      <c r="D41" s="64" t="s">
        <v>103</v>
      </c>
      <c r="E41" s="64"/>
      <c r="F41" s="64" t="s">
        <v>21</v>
      </c>
      <c r="G41" s="64" t="s">
        <v>69</v>
      </c>
      <c r="H41" s="61" t="s">
        <v>70</v>
      </c>
      <c r="I41" s="125">
        <v>3.2708333333333336E-4</v>
      </c>
      <c r="J41" s="62"/>
      <c r="K41" s="63"/>
    </row>
    <row r="42" spans="1:11" s="69" customFormat="1" ht="33.75" customHeight="1">
      <c r="A42" s="57">
        <v>20</v>
      </c>
      <c r="B42" s="64">
        <v>800</v>
      </c>
      <c r="C42" s="64" t="s">
        <v>83</v>
      </c>
      <c r="D42" s="64" t="s">
        <v>122</v>
      </c>
      <c r="E42" s="64"/>
      <c r="F42" s="64" t="s">
        <v>28</v>
      </c>
      <c r="G42" s="64" t="s">
        <v>34</v>
      </c>
      <c r="H42" s="61" t="s">
        <v>71</v>
      </c>
      <c r="I42" s="125">
        <v>3.6886574074074073E-4</v>
      </c>
      <c r="J42" s="62"/>
      <c r="K42" s="63"/>
    </row>
    <row r="43" spans="1:11" s="69" customFormat="1" ht="33.75" customHeight="1">
      <c r="A43" s="57">
        <v>21</v>
      </c>
      <c r="B43" s="64">
        <v>96</v>
      </c>
      <c r="C43" s="64" t="s">
        <v>107</v>
      </c>
      <c r="D43" s="64" t="s">
        <v>108</v>
      </c>
      <c r="E43" s="64"/>
      <c r="F43" s="64" t="s">
        <v>117</v>
      </c>
      <c r="G43" s="64" t="s">
        <v>123</v>
      </c>
      <c r="H43" s="61" t="s">
        <v>109</v>
      </c>
      <c r="I43" s="125">
        <v>4.2569444444444447E-4</v>
      </c>
      <c r="J43" s="62"/>
      <c r="K43" s="63"/>
    </row>
    <row r="44" spans="1:11" s="69" customFormat="1" ht="33.75" customHeight="1">
      <c r="A44" s="57">
        <v>22</v>
      </c>
      <c r="B44" s="64">
        <v>117</v>
      </c>
      <c r="C44" s="64" t="s">
        <v>110</v>
      </c>
      <c r="D44" s="64" t="s">
        <v>111</v>
      </c>
      <c r="E44" s="64"/>
      <c r="F44" s="64" t="s">
        <v>21</v>
      </c>
      <c r="G44" s="64" t="s">
        <v>112</v>
      </c>
      <c r="H44" s="61" t="s">
        <v>113</v>
      </c>
      <c r="I44" s="125">
        <v>4.5115740740740733E-4</v>
      </c>
      <c r="J44" s="62"/>
      <c r="K44" s="63"/>
    </row>
    <row r="45" spans="1:11" s="69" customFormat="1" ht="33.75" customHeight="1">
      <c r="A45" s="57">
        <v>23</v>
      </c>
      <c r="B45" s="64">
        <v>69</v>
      </c>
      <c r="C45" s="64" t="s">
        <v>114</v>
      </c>
      <c r="D45" s="64" t="s">
        <v>115</v>
      </c>
      <c r="E45" s="64"/>
      <c r="F45" s="64" t="s">
        <v>117</v>
      </c>
      <c r="G45" s="64" t="s">
        <v>123</v>
      </c>
      <c r="H45" s="61" t="s">
        <v>109</v>
      </c>
      <c r="I45" s="125">
        <v>4.6261574074074071E-4</v>
      </c>
      <c r="J45" s="62"/>
      <c r="K45" s="63"/>
    </row>
    <row r="46" spans="1:11" s="69" customFormat="1" ht="33.75" customHeight="1" thickBot="1">
      <c r="A46" s="59">
        <v>24</v>
      </c>
      <c r="B46" s="65">
        <v>68</v>
      </c>
      <c r="C46" s="65" t="s">
        <v>104</v>
      </c>
      <c r="D46" s="65" t="s">
        <v>105</v>
      </c>
      <c r="E46" s="65"/>
      <c r="F46" s="65" t="s">
        <v>116</v>
      </c>
      <c r="G46" s="65" t="s">
        <v>123</v>
      </c>
      <c r="H46" s="66" t="s">
        <v>106</v>
      </c>
      <c r="I46" s="126">
        <v>5.4814814814814819E-4</v>
      </c>
      <c r="J46" s="67"/>
      <c r="K46" s="68"/>
    </row>
    <row r="47" spans="1:11" ht="7.5" customHeight="1" thickTop="1" thickBot="1">
      <c r="A47" s="22"/>
      <c r="B47" s="23"/>
      <c r="C47" s="23"/>
      <c r="D47" s="24"/>
      <c r="E47" s="25"/>
      <c r="F47" s="26"/>
      <c r="G47" s="25"/>
      <c r="H47" s="25"/>
      <c r="I47" s="27"/>
      <c r="J47" s="27"/>
      <c r="K47" s="27"/>
    </row>
    <row r="48" spans="1:11" ht="16" thickTop="1">
      <c r="A48" s="104" t="s">
        <v>5</v>
      </c>
      <c r="B48" s="105"/>
      <c r="C48" s="105"/>
      <c r="D48" s="105"/>
      <c r="E48" s="40"/>
      <c r="F48" s="40"/>
      <c r="G48" s="40"/>
      <c r="H48" s="105" t="s">
        <v>6</v>
      </c>
      <c r="I48" s="105"/>
      <c r="J48" s="105"/>
      <c r="K48" s="106"/>
    </row>
    <row r="49" spans="1:11">
      <c r="A49" s="93" t="s">
        <v>73</v>
      </c>
      <c r="B49" s="94"/>
      <c r="C49" s="94"/>
      <c r="D49" s="95"/>
      <c r="E49" s="36"/>
      <c r="F49" s="36"/>
      <c r="G49" s="28"/>
      <c r="H49" s="50" t="s">
        <v>29</v>
      </c>
      <c r="I49" s="29">
        <v>7</v>
      </c>
      <c r="J49" s="50" t="s">
        <v>27</v>
      </c>
      <c r="K49" s="1">
        <f>COUNTIF(F23:F46,"ЗМС")</f>
        <v>0</v>
      </c>
    </row>
    <row r="50" spans="1:11">
      <c r="A50" s="93" t="s">
        <v>46</v>
      </c>
      <c r="B50" s="94"/>
      <c r="C50" s="94"/>
      <c r="D50" s="95"/>
      <c r="E50" s="55"/>
      <c r="F50" s="55"/>
      <c r="G50" s="30"/>
      <c r="H50" s="50" t="s">
        <v>22</v>
      </c>
      <c r="I50" s="42">
        <f>I52+I53+I54+I55</f>
        <v>24</v>
      </c>
      <c r="J50" s="50" t="s">
        <v>20</v>
      </c>
      <c r="K50" s="1">
        <f>COUNTIF(F23:F46,"МСМК")</f>
        <v>0</v>
      </c>
    </row>
    <row r="51" spans="1:11">
      <c r="A51" s="93" t="s">
        <v>72</v>
      </c>
      <c r="B51" s="94"/>
      <c r="C51" s="94"/>
      <c r="D51" s="95"/>
      <c r="E51" s="55"/>
      <c r="F51" s="55"/>
      <c r="G51" s="30"/>
      <c r="H51" s="50" t="s">
        <v>23</v>
      </c>
      <c r="I51" s="29">
        <f>SUM(I52,I53,I54)</f>
        <v>24</v>
      </c>
      <c r="J51" s="50" t="s">
        <v>21</v>
      </c>
      <c r="K51" s="1">
        <f>COUNTIF(F23:F46,"МС")</f>
        <v>10</v>
      </c>
    </row>
    <row r="52" spans="1:11">
      <c r="A52" s="93" t="s">
        <v>47</v>
      </c>
      <c r="B52" s="94"/>
      <c r="C52" s="94"/>
      <c r="D52" s="95"/>
      <c r="E52" s="55"/>
      <c r="F52" s="55"/>
      <c r="G52" s="30"/>
      <c r="H52" s="50" t="s">
        <v>24</v>
      </c>
      <c r="I52" s="42">
        <f>COUNT(A23:A46)</f>
        <v>24</v>
      </c>
      <c r="J52" s="50" t="s">
        <v>28</v>
      </c>
      <c r="K52" s="1">
        <f>COUNTIF(F23:F46,"КМС")</f>
        <v>11</v>
      </c>
    </row>
    <row r="53" spans="1:11">
      <c r="A53" s="51"/>
      <c r="B53" s="13"/>
      <c r="C53" s="52"/>
      <c r="D53" s="29"/>
      <c r="E53" s="55"/>
      <c r="F53" s="55"/>
      <c r="G53" s="30"/>
      <c r="H53" s="50" t="s">
        <v>25</v>
      </c>
      <c r="I53" s="42">
        <f>COUNTIF(A23:A46,"НФ")</f>
        <v>0</v>
      </c>
      <c r="J53" s="50" t="s">
        <v>30</v>
      </c>
      <c r="K53" s="1">
        <f>COUNTIF(F23:F46,"1 СР")</f>
        <v>0</v>
      </c>
    </row>
    <row r="54" spans="1:11">
      <c r="A54" s="41"/>
      <c r="B54" s="14"/>
      <c r="C54" s="14"/>
      <c r="D54" s="29"/>
      <c r="E54" s="55"/>
      <c r="F54" s="55"/>
      <c r="G54" s="30"/>
      <c r="H54" s="50" t="s">
        <v>32</v>
      </c>
      <c r="I54" s="42">
        <f>COUNTIF(A23:A46,"ДСКВ")</f>
        <v>0</v>
      </c>
      <c r="J54" s="50" t="s">
        <v>117</v>
      </c>
      <c r="K54" s="1">
        <f>COUNTIF(F24:F46,"2 СР")</f>
        <v>2</v>
      </c>
    </row>
    <row r="55" spans="1:11">
      <c r="A55" s="53"/>
      <c r="B55" s="13"/>
      <c r="C55" s="13"/>
      <c r="D55" s="29"/>
      <c r="E55" s="55"/>
      <c r="F55" s="55"/>
      <c r="G55" s="30"/>
      <c r="H55" s="50" t="s">
        <v>26</v>
      </c>
      <c r="I55" s="42">
        <f>COUNTIF(A23:A46,"НС")</f>
        <v>0</v>
      </c>
      <c r="J55" s="50" t="s">
        <v>116</v>
      </c>
      <c r="K55" s="1">
        <f>COUNTIF(F24:F46,"3 СР")</f>
        <v>1</v>
      </c>
    </row>
    <row r="56" spans="1:11" ht="5.25" customHeight="1">
      <c r="A56" s="32"/>
      <c r="B56" s="33"/>
      <c r="C56" s="33"/>
      <c r="D56" s="33"/>
      <c r="E56" s="33"/>
      <c r="F56" s="33"/>
      <c r="G56" s="14"/>
      <c r="H56" s="14"/>
      <c r="I56" s="34"/>
      <c r="J56" s="35"/>
      <c r="K56" s="31"/>
    </row>
    <row r="57" spans="1:11" ht="16">
      <c r="A57" s="96" t="s">
        <v>3</v>
      </c>
      <c r="B57" s="97"/>
      <c r="C57" s="97"/>
      <c r="D57" s="97"/>
      <c r="E57" s="97" t="s">
        <v>11</v>
      </c>
      <c r="F57" s="97"/>
      <c r="G57" s="97"/>
      <c r="H57" s="97" t="s">
        <v>4</v>
      </c>
      <c r="I57" s="97"/>
      <c r="J57" s="97" t="s">
        <v>48</v>
      </c>
      <c r="K57" s="116"/>
    </row>
    <row r="58" spans="1:11">
      <c r="A58" s="117"/>
      <c r="B58" s="118"/>
      <c r="C58" s="118"/>
      <c r="D58" s="118"/>
      <c r="E58" s="118"/>
      <c r="F58" s="118"/>
      <c r="G58" s="118"/>
      <c r="H58" s="118"/>
      <c r="I58" s="118"/>
      <c r="J58" s="120"/>
      <c r="K58" s="119"/>
    </row>
    <row r="59" spans="1:11">
      <c r="A59" s="54"/>
      <c r="D59" s="55"/>
      <c r="E59" s="55"/>
      <c r="F59" s="55"/>
      <c r="G59" s="55"/>
      <c r="H59" s="55"/>
      <c r="I59" s="55"/>
      <c r="J59" s="55"/>
      <c r="K59" s="56"/>
    </row>
    <row r="60" spans="1:11">
      <c r="A60" s="54"/>
      <c r="D60" s="55"/>
      <c r="E60" s="55"/>
      <c r="F60" s="55"/>
      <c r="G60" s="55"/>
      <c r="H60" s="55"/>
      <c r="I60" s="55"/>
      <c r="J60" s="55"/>
      <c r="K60" s="56"/>
    </row>
    <row r="61" spans="1:11">
      <c r="A61" s="54"/>
      <c r="D61" s="55"/>
      <c r="E61" s="55"/>
      <c r="F61" s="55"/>
      <c r="G61" s="55"/>
      <c r="H61" s="55"/>
      <c r="I61" s="55"/>
      <c r="J61" s="55"/>
      <c r="K61" s="56"/>
    </row>
    <row r="62" spans="1:11">
      <c r="A62" s="54"/>
      <c r="D62" s="55"/>
      <c r="E62" s="55"/>
      <c r="F62" s="55"/>
      <c r="G62" s="55"/>
      <c r="H62" s="55"/>
      <c r="I62" s="55"/>
      <c r="J62" s="55"/>
      <c r="K62" s="56"/>
    </row>
    <row r="63" spans="1:11">
      <c r="A63" s="117"/>
      <c r="B63" s="118"/>
      <c r="C63" s="118"/>
      <c r="D63" s="118"/>
      <c r="E63" s="118"/>
      <c r="F63" s="118"/>
      <c r="G63" s="118"/>
      <c r="H63" s="118"/>
      <c r="I63" s="118"/>
      <c r="J63" s="118"/>
      <c r="K63" s="119"/>
    </row>
    <row r="64" spans="1:11">
      <c r="A64" s="117"/>
      <c r="B64" s="118"/>
      <c r="C64" s="118"/>
      <c r="D64" s="118"/>
      <c r="E64" s="118"/>
      <c r="F64" s="118"/>
      <c r="G64" s="118"/>
      <c r="H64" s="118"/>
      <c r="I64" s="118"/>
      <c r="J64" s="121"/>
      <c r="K64" s="122"/>
    </row>
    <row r="65" spans="1:11" ht="17" thickBot="1">
      <c r="A65" s="123"/>
      <c r="B65" s="124"/>
      <c r="C65" s="124"/>
      <c r="D65" s="124"/>
      <c r="E65" s="124" t="str">
        <f>H17</f>
        <v>БОЧАНОВ В.А. (ВК., Г. ОМСК)</v>
      </c>
      <c r="F65" s="124"/>
      <c r="G65" s="124"/>
      <c r="H65" s="124" t="str">
        <f>H18</f>
        <v>ГРИГОРЬЕВА Л.Ю. (ВК., Г. ПЕНЗА)</v>
      </c>
      <c r="I65" s="124"/>
      <c r="J65" s="124" t="str">
        <f>H19</f>
        <v>КОЧЕТКОВ Д.А. (ВК., Г. САРАНСК)</v>
      </c>
      <c r="K65" s="124"/>
    </row>
    <row r="66" spans="1:11" ht="15" thickTop="1"/>
  </sheetData>
  <mergeCells count="52">
    <mergeCell ref="A64:E64"/>
    <mergeCell ref="F64:K64"/>
    <mergeCell ref="A65:D65"/>
    <mergeCell ref="E65:G65"/>
    <mergeCell ref="H65:I65"/>
    <mergeCell ref="J65:K65"/>
    <mergeCell ref="E57:G57"/>
    <mergeCell ref="H57:I57"/>
    <mergeCell ref="J57:K57"/>
    <mergeCell ref="A63:E63"/>
    <mergeCell ref="F63:K63"/>
    <mergeCell ref="A58:E58"/>
    <mergeCell ref="F58:K58"/>
    <mergeCell ref="H48:K48"/>
    <mergeCell ref="A49:D49"/>
    <mergeCell ref="A50:D50"/>
    <mergeCell ref="I21:I22"/>
    <mergeCell ref="J21:J22"/>
    <mergeCell ref="E21:E22"/>
    <mergeCell ref="F21:F22"/>
    <mergeCell ref="G21:G22"/>
    <mergeCell ref="H21:H22"/>
    <mergeCell ref="K21:K22"/>
    <mergeCell ref="A52:D52"/>
    <mergeCell ref="A57:D57"/>
    <mergeCell ref="A18:D18"/>
    <mergeCell ref="A19:D19"/>
    <mergeCell ref="A21:A22"/>
    <mergeCell ref="B21:B22"/>
    <mergeCell ref="C21:C22"/>
    <mergeCell ref="D21:D22"/>
    <mergeCell ref="A51:D51"/>
    <mergeCell ref="A48:D48"/>
    <mergeCell ref="A14:E14"/>
    <mergeCell ref="A15:H15"/>
    <mergeCell ref="A16:D16"/>
    <mergeCell ref="I16:K16"/>
    <mergeCell ref="A17:D17"/>
    <mergeCell ref="I17:K17"/>
    <mergeCell ref="I15:K15"/>
    <mergeCell ref="A13:E13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 КР-2 этап муж Хроно</vt:lpstr>
      <vt:lpstr>'01.04 КР-2 этап муж Хроно'!Заголовки_для_печати</vt:lpstr>
      <vt:lpstr>'01.04 КР-2 этап муж Хроно'!Область_печати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2021-04-09T14:07:20Z</cp:lastPrinted>
  <dcterms:created xsi:type="dcterms:W3CDTF">1996-10-08T23:32:33Z</dcterms:created>
  <dcterms:modified xsi:type="dcterms:W3CDTF">2021-04-22T11:22:32Z</dcterms:modified>
</cp:coreProperties>
</file>