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время'!$A$21:$I$21</definedName>
    <definedName name="_xlnm.Print_Titles" localSheetId="0">'Итог прот ВМХ гонка на время'!$21:$21</definedName>
    <definedName name="_xlnm.Print_Area" localSheetId="0">'Итог прот ВМХ гонка на время'!$A$1:$K$50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2" i="2" l="1"/>
  <c r="K41" i="2"/>
  <c r="K40" i="2" l="1"/>
  <c r="K39" i="2"/>
  <c r="K38" i="2"/>
  <c r="I39" i="2" l="1"/>
  <c r="J50" i="2" l="1"/>
  <c r="K37" i="2" l="1"/>
  <c r="H50" i="2" l="1"/>
  <c r="E50" i="2"/>
  <c r="I42" i="2"/>
  <c r="I41" i="2"/>
  <c r="I40" i="2"/>
  <c r="K36" i="2"/>
  <c r="I38" i="2" l="1"/>
  <c r="I37" i="2" s="1"/>
</calcChain>
</file>

<file path=xl/sharedStrings.xml><?xml version="1.0" encoding="utf-8"?>
<sst xmlns="http://schemas.openxmlformats.org/spreadsheetml/2006/main" count="112" uniqueCount="83">
  <si>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</si>
  <si>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</si>
  <si>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</si>
  <si>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</si>
  <si>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</si>
  <si>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</si>
  <si>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</si>
  <si>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</si>
  <si>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</si>
  <si>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</si>
  <si>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</si>
  <si>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</si>
  <si>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</si>
  <si>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</si>
  <si>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</si>
  <si>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</si>
  <si>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</si>
  <si>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</si>
  <si>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</si>
  <si>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</si>
  <si>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</si>
  <si>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</si>
  <si>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</si>
  <si>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</si>
  <si>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</si>
  <si>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</si>
  <si>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</si>
  <si>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</si>
  <si>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</si>
  <si>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</si>
  <si>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</si>
  <si>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</si>
  <si>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</si>
  <si>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</si>
  <si>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</si>
  <si>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</si>
  <si>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</si>
  <si>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</si>
  <si>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</si>
  <si>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</si>
  <si>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</si>
  <si>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</si>
  <si>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</si>
  <si>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</si>
  <si>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</si>
  <si>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</si>
  <si>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</si>
  <si>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</si>
  <si>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</si>
  <si>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</si>
  <si>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НАЗВАНИЕ ТРАССЫ / РЕГ.НОМЕР: Трасса ВМХ 257 квартал</t>
  </si>
  <si>
    <t>СШОР №8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</si>
  <si>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</si>
  <si>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</si>
  <si>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</si>
  <si>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</si>
  <si>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Омская область</t>
  </si>
  <si>
    <t>Иркутская область</t>
  </si>
  <si>
    <t>ДЮСТШ</t>
  </si>
  <si>
    <t>"Перспектива"</t>
  </si>
  <si>
    <t>1 сп.юн.р.</t>
  </si>
  <si>
    <t>2 сп.юн.р.</t>
  </si>
  <si>
    <t>МЕСТО ПРОВЕДЕНИЯ: г. Ангарск</t>
  </si>
  <si>
    <t>МЕЖРЕГИОНАЛЬНЫЕ СОРЕВНОВАНИЯ</t>
  </si>
  <si>
    <t>ПСФО</t>
  </si>
  <si>
    <t xml:space="preserve">ДАТА ПРОВЕДЕНИЯ: 16 июля 2022 года </t>
  </si>
  <si>
    <r>
      <t xml:space="preserve">НАЧАЛО ГОНКИ: </t>
    </r>
    <r>
      <rPr>
        <sz val="11"/>
        <rFont val="Calibri"/>
        <family val="2"/>
        <charset val="204"/>
      </rPr>
      <t>15ч 40м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</si>
  <si>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16ч 30м</t>
    </r>
  </si>
  <si>
    <t>№ ЕКП 2022: 4723</t>
  </si>
  <si>
    <t>Юноши 13-14 лет</t>
  </si>
  <si>
    <t>Шефер Дмитрий</t>
  </si>
  <si>
    <t>Турченко Степан</t>
  </si>
  <si>
    <t>Матвеев Егор</t>
  </si>
  <si>
    <t>Хамаганов Егор</t>
  </si>
  <si>
    <t>Заиграев Максим</t>
  </si>
  <si>
    <t>Велигура Даниил</t>
  </si>
  <si>
    <t>Савватеев Владислав</t>
  </si>
  <si>
    <t>Дорожкин Игорь</t>
  </si>
  <si>
    <t>Разуваев Константин</t>
  </si>
  <si>
    <t>Иванов Максим</t>
  </si>
  <si>
    <t>Софьин Эльдар</t>
  </si>
  <si>
    <t>"ВСК"</t>
  </si>
  <si>
    <t>Налунин Василий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</si>
</sst>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m:ss.00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6" xfId="2" applyFont="1" applyBorder="1" applyAlignment="1">
      <alignment vertical="center"/>
    </xf>
    <xf numFmtId="0" fontId="5" fillId="0" borderId="25" xfId="2" applyFont="1" applyBorder="1" applyAlignment="1">
      <alignment horizontal="center" vertical="center"/>
    </xf>
    <xf numFmtId="0" fontId="5" fillId="0" borderId="27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0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5" xfId="12" applyFont="1" applyFill="1" applyBorder="1" applyAlignment="1">
      <alignment horizontal="center" vertical="center" wrapText="1"/>
    </xf>
    <xf numFmtId="0" fontId="19" fillId="0" borderId="35" xfId="12" applyFont="1" applyFill="1" applyBorder="1" applyAlignment="1">
      <alignment horizontal="left" vertical="center" wrapText="1"/>
    </xf>
    <xf numFmtId="165" fontId="19" fillId="0" borderId="35" xfId="12" applyNumberFormat="1" applyFont="1" applyFill="1" applyBorder="1" applyAlignment="1">
      <alignment horizontal="center" vertical="center" wrapText="1"/>
    </xf>
    <xf numFmtId="0" fontId="19" fillId="0" borderId="35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32" xfId="2" applyFont="1" applyFill="1" applyBorder="1" applyAlignment="1">
      <alignment horizontal="center" vertical="center"/>
    </xf>
    <xf numFmtId="0" fontId="19" fillId="0" borderId="33" xfId="12" applyFont="1" applyFill="1" applyBorder="1" applyAlignment="1">
      <alignment horizontal="center" vertical="center" wrapText="1"/>
    </xf>
    <xf numFmtId="0" fontId="19" fillId="0" borderId="33" xfId="12" applyFont="1" applyFill="1" applyBorder="1" applyAlignment="1">
      <alignment horizontal="left" vertical="center" wrapText="1"/>
    </xf>
    <xf numFmtId="165" fontId="19" fillId="0" borderId="33" xfId="12" applyNumberFormat="1" applyFont="1" applyFill="1" applyBorder="1" applyAlignment="1">
      <alignment horizontal="center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9" fillId="0" borderId="34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983226</xdr:colOff>
      <xdr:row>0</xdr:row>
      <xdr:rowOff>128687</xdr:rowOff>
    </xdr:from>
    <xdr:to>
      <xdr:col>10</xdr:col>
      <xdr:colOff>1025244</xdr:colOff>
      <xdr:row>3</xdr:row>
      <xdr:rowOff>92177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1107379" y="128687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V50"/>
  <sheetViews>
    <sheetView tabSelected="1" view="pageBreakPreview" topLeftCell="A13" zoomScale="62" zoomScaleNormal="100" zoomScaleSheetLayoutView="62" zoomScalePageLayoutView="95" workbookViewId="0">
      <selection activeCell="N28" sqref="N28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4.5703125" style="2" customWidth="1"/>
    <col min="4" max="4" width="24" style="1" customWidth="1"/>
    <col min="5" max="5" width="12.42578125" style="1" customWidth="1"/>
    <col min="6" max="6" width="8.7109375" style="1" customWidth="1"/>
    <col min="7" max="7" width="19.140625" style="1" customWidth="1"/>
    <col min="8" max="8" width="22.42578125" style="1" customWidth="1"/>
    <col min="9" max="9" width="26.28515625" style="1" customWidth="1"/>
    <col min="10" max="10" width="16.140625" style="1" customWidth="1"/>
    <col min="11" max="11" width="16.7109375" style="1" customWidth="1"/>
    <col min="12" max="1010" width="9.140625" style="1"/>
  </cols>
  <sheetData>
    <row r="1" spans="1:11" ht="22.5" customHeight="1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22.5" customHeight="1" x14ac:dyDescent="0.2">
      <c r="A2" s="80" t="s">
        <v>47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22.5" customHeight="1" x14ac:dyDescent="0.2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22.5" customHeight="1" x14ac:dyDescent="0.2">
      <c r="A4" s="80" t="s">
        <v>48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21" customHeight="1" x14ac:dyDescent="0.2">
      <c r="A5" s="80" t="s">
        <v>49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1" s="3" customFormat="1" ht="28.5" x14ac:dyDescent="0.2">
      <c r="A6" s="81" t="s">
        <v>63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1" s="3" customFormat="1" ht="18" customHeight="1" x14ac:dyDescent="0.2">
      <c r="A7" s="82" t="s">
        <v>2</v>
      </c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s="3" customFormat="1" ht="21.75" customHeight="1" thickBot="1" x14ac:dyDescent="0.25">
      <c r="A8" s="83" t="s">
        <v>64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18" customHeight="1" thickTop="1" x14ac:dyDescent="0.2">
      <c r="A9" s="84" t="s">
        <v>3</v>
      </c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1:11" ht="18" customHeight="1" x14ac:dyDescent="0.2">
      <c r="A10" s="85" t="s">
        <v>4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19.5" customHeight="1" x14ac:dyDescent="0.2">
      <c r="A11" s="85" t="s">
        <v>69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7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spans="1:11" ht="15.75" x14ac:dyDescent="0.2">
      <c r="A13" s="87" t="s">
        <v>62</v>
      </c>
      <c r="B13" s="87"/>
      <c r="C13" s="87"/>
      <c r="D13" s="87"/>
      <c r="E13" s="4"/>
      <c r="F13" s="4"/>
      <c r="H13" s="61" t="s">
        <v>66</v>
      </c>
      <c r="I13" s="4"/>
      <c r="J13" s="5"/>
      <c r="K13" s="6" t="s">
        <v>5</v>
      </c>
    </row>
    <row r="14" spans="1:11" ht="15.75" x14ac:dyDescent="0.2">
      <c r="A14" s="88" t="s">
        <v>65</v>
      </c>
      <c r="B14" s="88"/>
      <c r="C14" s="88"/>
      <c r="D14" s="88"/>
      <c r="E14" s="7"/>
      <c r="F14" s="7"/>
      <c r="H14" s="62" t="s">
        <v>67</v>
      </c>
      <c r="I14" s="7"/>
      <c r="J14" s="8"/>
      <c r="K14" s="65" t="s">
        <v>68</v>
      </c>
    </row>
    <row r="15" spans="1:11" ht="15" x14ac:dyDescent="0.2">
      <c r="A15" s="89" t="s">
        <v>6</v>
      </c>
      <c r="B15" s="89"/>
      <c r="C15" s="89"/>
      <c r="D15" s="89"/>
      <c r="E15" s="89"/>
      <c r="F15" s="89"/>
      <c r="G15" s="89"/>
      <c r="H15" s="89"/>
      <c r="I15" s="90" t="s">
        <v>7</v>
      </c>
      <c r="J15" s="90"/>
      <c r="K15" s="90"/>
    </row>
    <row r="16" spans="1:11" ht="15" x14ac:dyDescent="0.2">
      <c r="A16" s="9" t="s">
        <v>8</v>
      </c>
      <c r="B16" s="10"/>
      <c r="C16" s="10"/>
      <c r="D16" s="11"/>
      <c r="E16" s="12"/>
      <c r="F16" s="11"/>
      <c r="G16" s="13"/>
      <c r="H16" s="54"/>
      <c r="I16" s="91" t="s">
        <v>50</v>
      </c>
      <c r="J16" s="91"/>
      <c r="K16" s="91"/>
    </row>
    <row r="17" spans="1:1010" ht="15" x14ac:dyDescent="0.2">
      <c r="A17" s="9" t="s">
        <v>9</v>
      </c>
      <c r="B17" s="10"/>
      <c r="C17" s="10"/>
      <c r="D17" s="13"/>
      <c r="E17" s="12"/>
      <c r="F17" s="11"/>
      <c r="G17" s="14"/>
      <c r="H17" s="63" t="s">
        <v>52</v>
      </c>
      <c r="I17" s="15" t="s">
        <v>10</v>
      </c>
      <c r="J17" s="16"/>
      <c r="K17" s="60">
        <v>5</v>
      </c>
    </row>
    <row r="18" spans="1:1010" ht="15" x14ac:dyDescent="0.2">
      <c r="A18" s="17" t="s">
        <v>11</v>
      </c>
      <c r="B18" s="10"/>
      <c r="C18" s="10"/>
      <c r="D18" s="13"/>
      <c r="E18" s="12"/>
      <c r="F18" s="11"/>
      <c r="G18" s="14"/>
      <c r="H18" s="63" t="s">
        <v>53</v>
      </c>
      <c r="I18" s="15" t="s">
        <v>12</v>
      </c>
      <c r="J18" s="16"/>
      <c r="K18" s="60">
        <v>1</v>
      </c>
    </row>
    <row r="19" spans="1:1010" ht="15.75" thickBot="1" x14ac:dyDescent="0.25">
      <c r="A19" s="9" t="s">
        <v>13</v>
      </c>
      <c r="B19" s="18"/>
      <c r="C19" s="18"/>
      <c r="D19" s="14"/>
      <c r="E19" s="14"/>
      <c r="F19" s="14"/>
      <c r="G19" s="19"/>
      <c r="H19" s="64" t="s">
        <v>54</v>
      </c>
      <c r="I19" s="20" t="s">
        <v>43</v>
      </c>
      <c r="J19" s="58">
        <v>422</v>
      </c>
      <c r="K19" s="59">
        <v>422</v>
      </c>
    </row>
    <row r="20" spans="1:1010" s="73" customFormat="1" ht="9.75" customHeight="1" thickTop="1" thickBot="1" x14ac:dyDescent="0.25">
      <c r="A20" s="22"/>
      <c r="B20" s="21"/>
      <c r="C20" s="21"/>
      <c r="D20" s="22"/>
      <c r="E20" s="22"/>
      <c r="F20" s="22"/>
      <c r="G20" s="22"/>
      <c r="H20" s="22"/>
      <c r="I20" s="22"/>
      <c r="J20" s="22"/>
      <c r="K20" s="22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40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40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40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40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40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40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40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40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40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40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40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40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40"/>
      <c r="PK20" s="40"/>
      <c r="PL20" s="40"/>
      <c r="PM20" s="40"/>
      <c r="PN20" s="40"/>
      <c r="PO20" s="40"/>
      <c r="PP20" s="40"/>
      <c r="PQ20" s="40"/>
      <c r="PR20" s="40"/>
      <c r="PS20" s="40"/>
      <c r="PT20" s="40"/>
      <c r="PU20" s="40"/>
      <c r="PV20" s="40"/>
      <c r="PW20" s="40"/>
      <c r="PX20" s="40"/>
      <c r="PY20" s="40"/>
      <c r="PZ20" s="40"/>
      <c r="QA20" s="40"/>
      <c r="QB20" s="40"/>
      <c r="QC20" s="40"/>
      <c r="QD20" s="40"/>
      <c r="QE20" s="40"/>
      <c r="QF20" s="40"/>
      <c r="QG20" s="40"/>
      <c r="QH20" s="40"/>
      <c r="QI20" s="40"/>
      <c r="QJ20" s="40"/>
      <c r="QK20" s="40"/>
      <c r="QL20" s="40"/>
      <c r="QM20" s="40"/>
      <c r="QN20" s="40"/>
      <c r="QO20" s="40"/>
      <c r="QP20" s="40"/>
      <c r="QQ20" s="40"/>
      <c r="QR20" s="40"/>
      <c r="QS20" s="40"/>
      <c r="QT20" s="40"/>
      <c r="QU20" s="40"/>
      <c r="QV20" s="40"/>
      <c r="QW20" s="40"/>
      <c r="QX20" s="40"/>
      <c r="QY20" s="40"/>
      <c r="QZ20" s="40"/>
      <c r="RA20" s="40"/>
      <c r="RB20" s="40"/>
      <c r="RC20" s="40"/>
      <c r="RD20" s="40"/>
      <c r="RE20" s="40"/>
      <c r="RF20" s="40"/>
      <c r="RG20" s="40"/>
      <c r="RH20" s="40"/>
      <c r="RI20" s="40"/>
      <c r="RJ20" s="40"/>
      <c r="RK20" s="40"/>
      <c r="RL20" s="40"/>
      <c r="RM20" s="40"/>
      <c r="RN20" s="40"/>
      <c r="RO20" s="40"/>
      <c r="RP20" s="40"/>
      <c r="RQ20" s="40"/>
      <c r="RR20" s="40"/>
      <c r="RS20" s="40"/>
      <c r="RT20" s="40"/>
      <c r="RU20" s="40"/>
      <c r="RV20" s="40"/>
      <c r="RW20" s="40"/>
      <c r="RX20" s="40"/>
      <c r="RY20" s="40"/>
      <c r="RZ20" s="40"/>
      <c r="SA20" s="40"/>
      <c r="SB20" s="40"/>
      <c r="SC20" s="40"/>
      <c r="SD20" s="40"/>
      <c r="SE20" s="40"/>
      <c r="SF20" s="40"/>
      <c r="SG20" s="40"/>
      <c r="SH20" s="40"/>
      <c r="SI20" s="40"/>
      <c r="SJ20" s="40"/>
      <c r="SK20" s="40"/>
      <c r="SL20" s="40"/>
      <c r="SM20" s="40"/>
      <c r="SN20" s="40"/>
      <c r="SO20" s="40"/>
      <c r="SP20" s="40"/>
      <c r="SQ20" s="40"/>
      <c r="SR20" s="40"/>
      <c r="SS20" s="40"/>
      <c r="ST20" s="40"/>
      <c r="SU20" s="40"/>
      <c r="SV20" s="40"/>
      <c r="SW20" s="40"/>
      <c r="SX20" s="40"/>
      <c r="SY20" s="40"/>
      <c r="SZ20" s="40"/>
      <c r="TA20" s="40"/>
      <c r="TB20" s="40"/>
      <c r="TC20" s="40"/>
      <c r="TD20" s="40"/>
      <c r="TE20" s="40"/>
      <c r="TF20" s="40"/>
      <c r="TG20" s="40"/>
      <c r="TH20" s="40"/>
      <c r="TI20" s="40"/>
      <c r="TJ20" s="40"/>
      <c r="TK20" s="40"/>
      <c r="TL20" s="40"/>
      <c r="TM20" s="40"/>
      <c r="TN20" s="40"/>
      <c r="TO20" s="40"/>
      <c r="TP20" s="40"/>
      <c r="TQ20" s="40"/>
      <c r="TR20" s="40"/>
      <c r="TS20" s="40"/>
      <c r="TT20" s="40"/>
      <c r="TU20" s="40"/>
      <c r="TV20" s="40"/>
      <c r="TW20" s="40"/>
      <c r="TX20" s="40"/>
      <c r="TY20" s="40"/>
      <c r="TZ20" s="40"/>
      <c r="UA20" s="40"/>
      <c r="UB20" s="40"/>
      <c r="UC20" s="40"/>
      <c r="UD20" s="40"/>
      <c r="UE20" s="40"/>
      <c r="UF20" s="40"/>
      <c r="UG20" s="40"/>
      <c r="UH20" s="40"/>
      <c r="UI20" s="40"/>
      <c r="UJ20" s="40"/>
      <c r="UK20" s="40"/>
      <c r="UL20" s="40"/>
      <c r="UM20" s="40"/>
      <c r="UN20" s="40"/>
      <c r="UO20" s="40"/>
      <c r="UP20" s="40"/>
      <c r="UQ20" s="40"/>
      <c r="UR20" s="40"/>
      <c r="US20" s="40"/>
      <c r="UT20" s="40"/>
      <c r="UU20" s="40"/>
      <c r="UV20" s="40"/>
      <c r="UW20" s="40"/>
      <c r="UX20" s="40"/>
      <c r="UY20" s="40"/>
      <c r="UZ20" s="40"/>
      <c r="VA20" s="40"/>
      <c r="VB20" s="40"/>
      <c r="VC20" s="40"/>
      <c r="VD20" s="40"/>
      <c r="VE20" s="40"/>
      <c r="VF20" s="40"/>
      <c r="VG20" s="40"/>
      <c r="VH20" s="40"/>
      <c r="VI20" s="40"/>
      <c r="VJ20" s="40"/>
      <c r="VK20" s="40"/>
      <c r="VL20" s="40"/>
      <c r="VM20" s="40"/>
      <c r="VN20" s="40"/>
      <c r="VO20" s="40"/>
      <c r="VP20" s="40"/>
      <c r="VQ20" s="40"/>
      <c r="VR20" s="40"/>
      <c r="VS20" s="40"/>
      <c r="VT20" s="40"/>
      <c r="VU20" s="40"/>
      <c r="VV20" s="40"/>
      <c r="VW20" s="40"/>
      <c r="VX20" s="40"/>
      <c r="VY20" s="40"/>
      <c r="VZ20" s="40"/>
      <c r="WA20" s="40"/>
      <c r="WB20" s="40"/>
      <c r="WC20" s="40"/>
      <c r="WD20" s="40"/>
      <c r="WE20" s="40"/>
      <c r="WF20" s="40"/>
      <c r="WG20" s="40"/>
      <c r="WH20" s="40"/>
      <c r="WI20" s="40"/>
      <c r="WJ20" s="40"/>
      <c r="WK20" s="40"/>
      <c r="WL20" s="40"/>
      <c r="WM20" s="40"/>
      <c r="WN20" s="40"/>
      <c r="WO20" s="40"/>
      <c r="WP20" s="40"/>
      <c r="WQ20" s="40"/>
      <c r="WR20" s="40"/>
      <c r="WS20" s="40"/>
      <c r="WT20" s="40"/>
      <c r="WU20" s="40"/>
      <c r="WV20" s="40"/>
      <c r="WW20" s="40"/>
      <c r="WX20" s="40"/>
      <c r="WY20" s="40"/>
      <c r="WZ20" s="40"/>
      <c r="XA20" s="40"/>
      <c r="XB20" s="40"/>
      <c r="XC20" s="40"/>
      <c r="XD20" s="40"/>
      <c r="XE20" s="40"/>
      <c r="XF20" s="40"/>
      <c r="XG20" s="40"/>
      <c r="XH20" s="40"/>
      <c r="XI20" s="40"/>
      <c r="XJ20" s="40"/>
      <c r="XK20" s="40"/>
      <c r="XL20" s="40"/>
      <c r="XM20" s="40"/>
      <c r="XN20" s="40"/>
      <c r="XO20" s="40"/>
      <c r="XP20" s="40"/>
      <c r="XQ20" s="40"/>
      <c r="XR20" s="40"/>
      <c r="XS20" s="40"/>
      <c r="XT20" s="40"/>
      <c r="XU20" s="40"/>
      <c r="XV20" s="40"/>
      <c r="XW20" s="40"/>
      <c r="XX20" s="40"/>
      <c r="XY20" s="40"/>
      <c r="XZ20" s="40"/>
      <c r="YA20" s="40"/>
      <c r="YB20" s="40"/>
      <c r="YC20" s="40"/>
      <c r="YD20" s="40"/>
      <c r="YE20" s="40"/>
      <c r="YF20" s="40"/>
      <c r="YG20" s="40"/>
      <c r="YH20" s="40"/>
      <c r="YI20" s="40"/>
      <c r="YJ20" s="40"/>
      <c r="YK20" s="40"/>
      <c r="YL20" s="40"/>
      <c r="YM20" s="40"/>
      <c r="YN20" s="40"/>
      <c r="YO20" s="40"/>
      <c r="YP20" s="40"/>
      <c r="YQ20" s="40"/>
      <c r="YR20" s="40"/>
      <c r="YS20" s="40"/>
      <c r="YT20" s="40"/>
      <c r="YU20" s="40"/>
      <c r="YV20" s="40"/>
      <c r="YW20" s="40"/>
      <c r="YX20" s="40"/>
      <c r="YY20" s="40"/>
      <c r="YZ20" s="40"/>
      <c r="ZA20" s="40"/>
      <c r="ZB20" s="40"/>
      <c r="ZC20" s="40"/>
      <c r="ZD20" s="40"/>
      <c r="ZE20" s="40"/>
      <c r="ZF20" s="40"/>
      <c r="ZG20" s="40"/>
      <c r="ZH20" s="40"/>
      <c r="ZI20" s="40"/>
      <c r="ZJ20" s="40"/>
      <c r="ZK20" s="40"/>
      <c r="ZL20" s="40"/>
      <c r="ZM20" s="40"/>
      <c r="ZN20" s="40"/>
      <c r="ZO20" s="40"/>
      <c r="ZP20" s="40"/>
      <c r="ZQ20" s="40"/>
      <c r="ZR20" s="40"/>
      <c r="ZS20" s="40"/>
      <c r="ZT20" s="40"/>
      <c r="ZU20" s="40"/>
      <c r="ZV20" s="40"/>
      <c r="ZW20" s="40"/>
      <c r="ZX20" s="40"/>
      <c r="ZY20" s="40"/>
      <c r="ZZ20" s="40"/>
      <c r="AAA20" s="40"/>
      <c r="AAB20" s="40"/>
      <c r="AAC20" s="40"/>
      <c r="AAD20" s="40"/>
      <c r="AAE20" s="40"/>
      <c r="AAF20" s="40"/>
      <c r="AAG20" s="40"/>
      <c r="AAH20" s="40"/>
      <c r="AAI20" s="40"/>
      <c r="AAJ20" s="40"/>
      <c r="AAK20" s="40"/>
      <c r="AAL20" s="40"/>
      <c r="AAM20" s="40"/>
      <c r="AAN20" s="40"/>
      <c r="AAO20" s="40"/>
      <c r="AAP20" s="40"/>
      <c r="AAQ20" s="40"/>
      <c r="AAR20" s="40"/>
      <c r="AAS20" s="40"/>
      <c r="AAT20" s="40"/>
      <c r="AAU20" s="40"/>
      <c r="AAV20" s="40"/>
      <c r="AAW20" s="40"/>
      <c r="AAX20" s="40"/>
      <c r="AAY20" s="40"/>
      <c r="AAZ20" s="40"/>
      <c r="ABA20" s="40"/>
      <c r="ABB20" s="40"/>
      <c r="ABC20" s="40"/>
      <c r="ABD20" s="40"/>
      <c r="ABE20" s="40"/>
      <c r="ABF20" s="40"/>
      <c r="ABG20" s="40"/>
      <c r="ABH20" s="40"/>
      <c r="ABI20" s="40"/>
      <c r="ABJ20" s="40"/>
      <c r="ABK20" s="40"/>
      <c r="ABL20" s="40"/>
      <c r="ABM20" s="40"/>
      <c r="ABN20" s="40"/>
      <c r="ABO20" s="40"/>
      <c r="ABP20" s="40"/>
      <c r="ABQ20" s="40"/>
      <c r="ABR20" s="40"/>
      <c r="ABS20" s="40"/>
      <c r="ABT20" s="40"/>
      <c r="ABU20" s="40"/>
      <c r="ABV20" s="40"/>
      <c r="ABW20" s="40"/>
      <c r="ABX20" s="40"/>
      <c r="ABY20" s="40"/>
      <c r="ABZ20" s="40"/>
      <c r="ACA20" s="40"/>
      <c r="ACB20" s="40"/>
      <c r="ACC20" s="40"/>
      <c r="ACD20" s="40"/>
      <c r="ACE20" s="40"/>
      <c r="ACF20" s="40"/>
      <c r="ACG20" s="40"/>
      <c r="ACH20" s="40"/>
      <c r="ACI20" s="40"/>
      <c r="ACJ20" s="40"/>
      <c r="ACK20" s="40"/>
      <c r="ACL20" s="40"/>
      <c r="ACM20" s="40"/>
      <c r="ACN20" s="40"/>
      <c r="ACO20" s="40"/>
      <c r="ACP20" s="40"/>
      <c r="ACQ20" s="40"/>
      <c r="ACR20" s="40"/>
      <c r="ACS20" s="40"/>
      <c r="ACT20" s="40"/>
      <c r="ACU20" s="40"/>
      <c r="ACV20" s="40"/>
      <c r="ACW20" s="40"/>
      <c r="ACX20" s="40"/>
      <c r="ACY20" s="40"/>
      <c r="ACZ20" s="40"/>
      <c r="ADA20" s="40"/>
      <c r="ADB20" s="40"/>
      <c r="ADC20" s="40"/>
      <c r="ADD20" s="40"/>
      <c r="ADE20" s="40"/>
      <c r="ADF20" s="40"/>
      <c r="ADG20" s="40"/>
      <c r="ADH20" s="40"/>
      <c r="ADI20" s="40"/>
      <c r="ADJ20" s="40"/>
      <c r="ADK20" s="40"/>
      <c r="ADL20" s="40"/>
      <c r="ADM20" s="40"/>
      <c r="ADN20" s="40"/>
      <c r="ADO20" s="40"/>
      <c r="ADP20" s="40"/>
      <c r="ADQ20" s="40"/>
      <c r="ADR20" s="40"/>
      <c r="ADS20" s="40"/>
      <c r="ADT20" s="40"/>
      <c r="ADU20" s="40"/>
      <c r="ADV20" s="40"/>
      <c r="ADW20" s="40"/>
      <c r="ADX20" s="40"/>
      <c r="ADY20" s="40"/>
      <c r="ADZ20" s="40"/>
      <c r="AEA20" s="40"/>
      <c r="AEB20" s="40"/>
      <c r="AEC20" s="40"/>
      <c r="AED20" s="40"/>
      <c r="AEE20" s="40"/>
      <c r="AEF20" s="40"/>
      <c r="AEG20" s="40"/>
      <c r="AEH20" s="40"/>
      <c r="AEI20" s="40"/>
      <c r="AEJ20" s="40"/>
      <c r="AEK20" s="40"/>
      <c r="AEL20" s="40"/>
      <c r="AEM20" s="40"/>
      <c r="AEN20" s="40"/>
      <c r="AEO20" s="40"/>
      <c r="AEP20" s="40"/>
      <c r="AEQ20" s="40"/>
      <c r="AER20" s="40"/>
      <c r="AES20" s="40"/>
      <c r="AET20" s="40"/>
      <c r="AEU20" s="40"/>
      <c r="AEV20" s="40"/>
      <c r="AEW20" s="40"/>
      <c r="AEX20" s="40"/>
      <c r="AEY20" s="40"/>
      <c r="AEZ20" s="40"/>
      <c r="AFA20" s="40"/>
      <c r="AFB20" s="40"/>
      <c r="AFC20" s="40"/>
      <c r="AFD20" s="40"/>
      <c r="AFE20" s="40"/>
      <c r="AFF20" s="40"/>
      <c r="AFG20" s="40"/>
      <c r="AFH20" s="40"/>
      <c r="AFI20" s="40"/>
      <c r="AFJ20" s="40"/>
      <c r="AFK20" s="40"/>
      <c r="AFL20" s="40"/>
      <c r="AFM20" s="40"/>
      <c r="AFN20" s="40"/>
      <c r="AFO20" s="40"/>
      <c r="AFP20" s="40"/>
      <c r="AFQ20" s="40"/>
      <c r="AFR20" s="40"/>
      <c r="AFS20" s="40"/>
      <c r="AFT20" s="40"/>
      <c r="AFU20" s="40"/>
      <c r="AFV20" s="40"/>
      <c r="AFW20" s="40"/>
      <c r="AFX20" s="40"/>
      <c r="AFY20" s="40"/>
      <c r="AFZ20" s="40"/>
      <c r="AGA20" s="40"/>
      <c r="AGB20" s="40"/>
      <c r="AGC20" s="40"/>
      <c r="AGD20" s="40"/>
      <c r="AGE20" s="40"/>
      <c r="AGF20" s="40"/>
      <c r="AGG20" s="40"/>
      <c r="AGH20" s="40"/>
      <c r="AGI20" s="40"/>
      <c r="AGJ20" s="40"/>
      <c r="AGK20" s="40"/>
      <c r="AGL20" s="40"/>
      <c r="AGM20" s="40"/>
      <c r="AGN20" s="40"/>
      <c r="AGO20" s="40"/>
      <c r="AGP20" s="40"/>
      <c r="AGQ20" s="40"/>
      <c r="AGR20" s="40"/>
      <c r="AGS20" s="40"/>
      <c r="AGT20" s="40"/>
      <c r="AGU20" s="40"/>
      <c r="AGV20" s="40"/>
      <c r="AGW20" s="40"/>
      <c r="AGX20" s="40"/>
      <c r="AGY20" s="40"/>
      <c r="AGZ20" s="40"/>
      <c r="AHA20" s="40"/>
      <c r="AHB20" s="40"/>
      <c r="AHC20" s="40"/>
      <c r="AHD20" s="40"/>
      <c r="AHE20" s="40"/>
      <c r="AHF20" s="40"/>
      <c r="AHG20" s="40"/>
      <c r="AHH20" s="40"/>
      <c r="AHI20" s="40"/>
      <c r="AHJ20" s="40"/>
      <c r="AHK20" s="40"/>
      <c r="AHL20" s="40"/>
      <c r="AHM20" s="40"/>
      <c r="AHN20" s="40"/>
      <c r="AHO20" s="40"/>
      <c r="AHP20" s="40"/>
      <c r="AHQ20" s="40"/>
      <c r="AHR20" s="40"/>
      <c r="AHS20" s="40"/>
      <c r="AHT20" s="40"/>
      <c r="AHU20" s="40"/>
      <c r="AHV20" s="40"/>
      <c r="AHW20" s="40"/>
      <c r="AHX20" s="40"/>
      <c r="AHY20" s="40"/>
      <c r="AHZ20" s="40"/>
      <c r="AIA20" s="40"/>
      <c r="AIB20" s="40"/>
      <c r="AIC20" s="40"/>
      <c r="AID20" s="40"/>
      <c r="AIE20" s="40"/>
      <c r="AIF20" s="40"/>
      <c r="AIG20" s="40"/>
      <c r="AIH20" s="40"/>
      <c r="AII20" s="40"/>
      <c r="AIJ20" s="40"/>
      <c r="AIK20" s="40"/>
      <c r="AIL20" s="40"/>
      <c r="AIM20" s="40"/>
      <c r="AIN20" s="40"/>
      <c r="AIO20" s="40"/>
      <c r="AIP20" s="40"/>
      <c r="AIQ20" s="40"/>
      <c r="AIR20" s="40"/>
      <c r="AIS20" s="40"/>
      <c r="AIT20" s="40"/>
      <c r="AIU20" s="40"/>
      <c r="AIV20" s="40"/>
      <c r="AIW20" s="40"/>
      <c r="AIX20" s="40"/>
      <c r="AIY20" s="40"/>
      <c r="AIZ20" s="40"/>
      <c r="AJA20" s="40"/>
      <c r="AJB20" s="40"/>
      <c r="AJC20" s="40"/>
      <c r="AJD20" s="40"/>
      <c r="AJE20" s="40"/>
      <c r="AJF20" s="40"/>
      <c r="AJG20" s="40"/>
      <c r="AJH20" s="40"/>
      <c r="AJI20" s="40"/>
      <c r="AJJ20" s="40"/>
      <c r="AJK20" s="40"/>
      <c r="AJL20" s="40"/>
      <c r="AJM20" s="40"/>
      <c r="AJN20" s="40"/>
      <c r="AJO20" s="40"/>
      <c r="AJP20" s="40"/>
      <c r="AJQ20" s="40"/>
      <c r="AJR20" s="40"/>
      <c r="AJS20" s="40"/>
      <c r="AJT20" s="40"/>
      <c r="AJU20" s="40"/>
      <c r="AJV20" s="40"/>
      <c r="AJW20" s="40"/>
      <c r="AJX20" s="40"/>
      <c r="AJY20" s="40"/>
      <c r="AJZ20" s="40"/>
      <c r="AKA20" s="40"/>
      <c r="AKB20" s="40"/>
      <c r="AKC20" s="40"/>
      <c r="AKD20" s="40"/>
      <c r="AKE20" s="40"/>
      <c r="AKF20" s="40"/>
      <c r="AKG20" s="40"/>
      <c r="AKH20" s="40"/>
      <c r="AKI20" s="40"/>
      <c r="AKJ20" s="40"/>
      <c r="AKK20" s="40"/>
      <c r="AKL20" s="40"/>
      <c r="AKM20" s="40"/>
      <c r="AKN20" s="40"/>
      <c r="AKO20" s="40"/>
      <c r="AKP20" s="40"/>
      <c r="AKQ20" s="40"/>
      <c r="AKR20" s="40"/>
      <c r="AKS20" s="40"/>
      <c r="AKT20" s="40"/>
      <c r="AKU20" s="40"/>
      <c r="AKV20" s="40"/>
      <c r="AKW20" s="40"/>
      <c r="AKX20" s="40"/>
      <c r="AKY20" s="40"/>
      <c r="AKZ20" s="40"/>
      <c r="ALA20" s="40"/>
      <c r="ALB20" s="40"/>
      <c r="ALC20" s="40"/>
      <c r="ALD20" s="40"/>
      <c r="ALE20" s="40"/>
      <c r="ALF20" s="40"/>
      <c r="ALG20" s="40"/>
      <c r="ALH20" s="40"/>
      <c r="ALI20" s="40"/>
      <c r="ALJ20" s="40"/>
      <c r="ALK20" s="40"/>
      <c r="ALL20" s="40"/>
      <c r="ALM20" s="40"/>
      <c r="ALN20" s="40"/>
      <c r="ALO20" s="40"/>
      <c r="ALP20" s="40"/>
      <c r="ALQ20" s="40"/>
      <c r="ALR20" s="40"/>
      <c r="ALS20" s="40"/>
      <c r="ALT20" s="40"/>
      <c r="ALU20" s="40"/>
      <c r="ALV20" s="40"/>
    </row>
    <row r="21" spans="1:1010" s="27" customFormat="1" ht="33.75" customHeight="1" thickTop="1" x14ac:dyDescent="0.2">
      <c r="A21" s="23" t="s">
        <v>14</v>
      </c>
      <c r="B21" s="24" t="s">
        <v>15</v>
      </c>
      <c r="C21" s="24" t="s">
        <v>16</v>
      </c>
      <c r="D21" s="24" t="s">
        <v>17</v>
      </c>
      <c r="E21" s="24" t="s">
        <v>18</v>
      </c>
      <c r="F21" s="24" t="s">
        <v>19</v>
      </c>
      <c r="G21" s="24" t="s">
        <v>20</v>
      </c>
      <c r="H21" s="24" t="s">
        <v>21</v>
      </c>
      <c r="I21" s="55" t="s">
        <v>22</v>
      </c>
      <c r="J21" s="25" t="s">
        <v>23</v>
      </c>
      <c r="K21" s="26" t="s">
        <v>24</v>
      </c>
    </row>
    <row r="22" spans="1:1010" s="27" customFormat="1" ht="21.75" customHeight="1" x14ac:dyDescent="0.2">
      <c r="A22" s="67">
        <v>1</v>
      </c>
      <c r="B22" s="68">
        <v>382</v>
      </c>
      <c r="C22" s="68"/>
      <c r="D22" s="69" t="s">
        <v>70</v>
      </c>
      <c r="E22" s="68">
        <v>2008</v>
      </c>
      <c r="F22" s="68" t="s">
        <v>38</v>
      </c>
      <c r="G22" s="68" t="s">
        <v>57</v>
      </c>
      <c r="H22" s="68" t="s">
        <v>59</v>
      </c>
      <c r="I22" s="70">
        <v>5.4398148148148144E-4</v>
      </c>
      <c r="J22" s="71"/>
      <c r="K22" s="72"/>
    </row>
    <row r="23" spans="1:1010" s="27" customFormat="1" ht="21.75" customHeight="1" x14ac:dyDescent="0.2">
      <c r="A23" s="67">
        <v>2</v>
      </c>
      <c r="B23" s="68">
        <v>942</v>
      </c>
      <c r="C23" s="68"/>
      <c r="D23" s="69" t="s">
        <v>71</v>
      </c>
      <c r="E23" s="68">
        <v>2008</v>
      </c>
      <c r="F23" s="68" t="s">
        <v>60</v>
      </c>
      <c r="G23" s="68" t="s">
        <v>57</v>
      </c>
      <c r="H23" s="68" t="s">
        <v>58</v>
      </c>
      <c r="I23" s="70">
        <v>5.7754629629629627E-4</v>
      </c>
      <c r="J23" s="71"/>
      <c r="K23" s="72"/>
    </row>
    <row r="24" spans="1:1010" s="27" customFormat="1" ht="21.75" customHeight="1" x14ac:dyDescent="0.2">
      <c r="A24" s="67">
        <v>3</v>
      </c>
      <c r="B24" s="68">
        <v>854</v>
      </c>
      <c r="C24" s="68"/>
      <c r="D24" s="69" t="s">
        <v>72</v>
      </c>
      <c r="E24" s="68">
        <v>2009</v>
      </c>
      <c r="F24" s="68" t="s">
        <v>60</v>
      </c>
      <c r="G24" s="68" t="s">
        <v>57</v>
      </c>
      <c r="H24" s="68" t="s">
        <v>59</v>
      </c>
      <c r="I24" s="70">
        <v>5.8599537037037029E-4</v>
      </c>
      <c r="J24" s="71"/>
      <c r="K24" s="72"/>
    </row>
    <row r="25" spans="1:1010" s="27" customFormat="1" ht="21.75" customHeight="1" x14ac:dyDescent="0.2">
      <c r="A25" s="67">
        <v>4</v>
      </c>
      <c r="B25" s="68">
        <v>383</v>
      </c>
      <c r="C25" s="68"/>
      <c r="D25" s="69" t="s">
        <v>73</v>
      </c>
      <c r="E25" s="68">
        <v>2009</v>
      </c>
      <c r="F25" s="68" t="s">
        <v>60</v>
      </c>
      <c r="G25" s="68" t="s">
        <v>57</v>
      </c>
      <c r="H25" s="68" t="s">
        <v>59</v>
      </c>
      <c r="I25" s="70">
        <v>5.90625E-4</v>
      </c>
      <c r="J25" s="71"/>
      <c r="K25" s="72"/>
    </row>
    <row r="26" spans="1:1010" s="27" customFormat="1" ht="21.75" customHeight="1" x14ac:dyDescent="0.2">
      <c r="A26" s="67">
        <v>5</v>
      </c>
      <c r="B26" s="68">
        <v>387</v>
      </c>
      <c r="C26" s="68"/>
      <c r="D26" s="69" t="s">
        <v>74</v>
      </c>
      <c r="E26" s="68">
        <v>2008</v>
      </c>
      <c r="F26" s="68" t="s">
        <v>61</v>
      </c>
      <c r="G26" s="68" t="s">
        <v>57</v>
      </c>
      <c r="H26" s="68" t="s">
        <v>58</v>
      </c>
      <c r="I26" s="70">
        <v>5.9282407407407406E-4</v>
      </c>
      <c r="J26" s="71"/>
      <c r="K26" s="72"/>
    </row>
    <row r="27" spans="1:1010" s="27" customFormat="1" ht="21.75" customHeight="1" x14ac:dyDescent="0.2">
      <c r="A27" s="67">
        <v>6</v>
      </c>
      <c r="B27" s="68">
        <v>383</v>
      </c>
      <c r="C27" s="68"/>
      <c r="D27" s="69" t="s">
        <v>75</v>
      </c>
      <c r="E27" s="68">
        <v>2009</v>
      </c>
      <c r="F27" s="68" t="s">
        <v>61</v>
      </c>
      <c r="G27" s="68" t="s">
        <v>57</v>
      </c>
      <c r="H27" s="68" t="s">
        <v>58</v>
      </c>
      <c r="I27" s="70">
        <v>6.0243055555555549E-4</v>
      </c>
      <c r="J27" s="71"/>
      <c r="K27" s="72"/>
    </row>
    <row r="28" spans="1:1010" s="27" customFormat="1" ht="21.75" customHeight="1" x14ac:dyDescent="0.2">
      <c r="A28" s="67">
        <v>7</v>
      </c>
      <c r="B28" s="68">
        <v>855</v>
      </c>
      <c r="C28" s="68"/>
      <c r="D28" s="69" t="s">
        <v>76</v>
      </c>
      <c r="E28" s="68">
        <v>2008</v>
      </c>
      <c r="F28" s="68" t="s">
        <v>60</v>
      </c>
      <c r="G28" s="68" t="s">
        <v>57</v>
      </c>
      <c r="H28" s="68" t="s">
        <v>59</v>
      </c>
      <c r="I28" s="70">
        <v>6.1238425925925924E-4</v>
      </c>
      <c r="J28" s="71"/>
      <c r="K28" s="72"/>
    </row>
    <row r="29" spans="1:1010" s="27" customFormat="1" ht="21.75" customHeight="1" x14ac:dyDescent="0.2">
      <c r="A29" s="67">
        <v>8</v>
      </c>
      <c r="B29" s="68">
        <v>504</v>
      </c>
      <c r="C29" s="68"/>
      <c r="D29" s="69" t="s">
        <v>77</v>
      </c>
      <c r="E29" s="68">
        <v>2008</v>
      </c>
      <c r="F29" s="68"/>
      <c r="G29" s="68" t="s">
        <v>56</v>
      </c>
      <c r="H29" s="68" t="s">
        <v>51</v>
      </c>
      <c r="I29" s="70">
        <v>6.3657407407407402E-4</v>
      </c>
      <c r="J29" s="71"/>
      <c r="K29" s="72"/>
    </row>
    <row r="30" spans="1:1010" s="27" customFormat="1" ht="21.75" customHeight="1" x14ac:dyDescent="0.2">
      <c r="A30" s="67">
        <v>9</v>
      </c>
      <c r="B30" s="68">
        <v>388</v>
      </c>
      <c r="C30" s="68"/>
      <c r="D30" s="69" t="s">
        <v>78</v>
      </c>
      <c r="E30" s="68">
        <v>2009</v>
      </c>
      <c r="F30" s="68" t="s">
        <v>60</v>
      </c>
      <c r="G30" s="68" t="s">
        <v>57</v>
      </c>
      <c r="H30" s="68" t="s">
        <v>58</v>
      </c>
      <c r="I30" s="70">
        <v>6.7129629629629625E-4</v>
      </c>
      <c r="J30" s="71"/>
      <c r="K30" s="72"/>
    </row>
    <row r="31" spans="1:1010" s="27" customFormat="1" ht="21.75" customHeight="1" x14ac:dyDescent="0.2">
      <c r="A31" s="67">
        <v>10</v>
      </c>
      <c r="B31" s="68">
        <v>853</v>
      </c>
      <c r="C31" s="68"/>
      <c r="D31" s="69" t="s">
        <v>79</v>
      </c>
      <c r="E31" s="68">
        <v>2008</v>
      </c>
      <c r="F31" s="68" t="s">
        <v>60</v>
      </c>
      <c r="G31" s="68" t="s">
        <v>57</v>
      </c>
      <c r="H31" s="68" t="s">
        <v>59</v>
      </c>
      <c r="I31" s="70">
        <v>7.565972222222222E-4</v>
      </c>
      <c r="J31" s="71"/>
      <c r="K31" s="72"/>
    </row>
    <row r="32" spans="1:1010" s="27" customFormat="1" ht="21.75" customHeight="1" x14ac:dyDescent="0.2">
      <c r="A32" s="67">
        <v>11</v>
      </c>
      <c r="B32" s="68">
        <v>852</v>
      </c>
      <c r="C32" s="68"/>
      <c r="D32" s="69" t="s">
        <v>80</v>
      </c>
      <c r="E32" s="68">
        <v>2009</v>
      </c>
      <c r="F32" s="68" t="s">
        <v>60</v>
      </c>
      <c r="G32" s="68" t="s">
        <v>57</v>
      </c>
      <c r="H32" s="68" t="s">
        <v>81</v>
      </c>
      <c r="I32" s="70">
        <v>7.9108796296296295E-4</v>
      </c>
      <c r="J32" s="71"/>
      <c r="K32" s="72"/>
    </row>
    <row r="33" spans="1:11" s="27" customFormat="1" ht="21.75" customHeight="1" thickBot="1" x14ac:dyDescent="0.25">
      <c r="A33" s="74">
        <v>12</v>
      </c>
      <c r="B33" s="75">
        <v>850</v>
      </c>
      <c r="C33" s="75"/>
      <c r="D33" s="76" t="s">
        <v>82</v>
      </c>
      <c r="E33" s="75">
        <v>2008</v>
      </c>
      <c r="F33" s="75" t="s">
        <v>36</v>
      </c>
      <c r="G33" s="75" t="s">
        <v>57</v>
      </c>
      <c r="H33" s="75" t="s">
        <v>81</v>
      </c>
      <c r="I33" s="77">
        <v>8.0081018518518522E-4</v>
      </c>
      <c r="J33" s="78"/>
      <c r="K33" s="79"/>
    </row>
    <row r="34" spans="1:11" ht="7.5" customHeight="1" thickTop="1" thickBot="1" x14ac:dyDescent="0.25">
      <c r="A34" s="28"/>
      <c r="B34" s="29"/>
      <c r="C34" s="29"/>
      <c r="D34" s="30"/>
      <c r="E34" s="31"/>
      <c r="F34" s="32"/>
      <c r="G34" s="31"/>
      <c r="H34" s="31"/>
      <c r="I34" s="33"/>
      <c r="J34" s="33"/>
      <c r="K34" s="33"/>
    </row>
    <row r="35" spans="1:11" ht="13.5" thickTop="1" x14ac:dyDescent="0.2">
      <c r="A35" s="92" t="s">
        <v>27</v>
      </c>
      <c r="B35" s="92"/>
      <c r="C35" s="92"/>
      <c r="D35" s="92"/>
      <c r="E35" s="49"/>
      <c r="F35" s="49"/>
      <c r="G35" s="49"/>
      <c r="H35" s="93" t="s">
        <v>28</v>
      </c>
      <c r="I35" s="93"/>
      <c r="J35" s="93"/>
      <c r="K35" s="93"/>
    </row>
    <row r="36" spans="1:11" ht="15" x14ac:dyDescent="0.2">
      <c r="A36" s="34" t="s">
        <v>55</v>
      </c>
      <c r="B36" s="35"/>
      <c r="C36" s="50"/>
      <c r="D36" s="37"/>
      <c r="E36" s="51"/>
      <c r="F36" s="51"/>
      <c r="G36" s="36"/>
      <c r="H36" s="52" t="s">
        <v>29</v>
      </c>
      <c r="I36" s="66">
        <v>2</v>
      </c>
      <c r="J36" s="52" t="s">
        <v>25</v>
      </c>
      <c r="K36" s="56">
        <f>COUNTIF(F$21:F33,"МС")</f>
        <v>0</v>
      </c>
    </row>
    <row r="37" spans="1:11" ht="15" x14ac:dyDescent="0.2">
      <c r="A37" s="34" t="s">
        <v>44</v>
      </c>
      <c r="B37" s="35"/>
      <c r="C37" s="53"/>
      <c r="D37" s="37"/>
      <c r="E37" s="48"/>
      <c r="F37" s="48"/>
      <c r="G37" s="38"/>
      <c r="H37" s="52" t="s">
        <v>30</v>
      </c>
      <c r="I37" s="57">
        <f>I38+I42</f>
        <v>12</v>
      </c>
      <c r="J37" s="52" t="s">
        <v>26</v>
      </c>
      <c r="K37" s="56">
        <f>COUNTIF(F$20:F33,"КМС")</f>
        <v>0</v>
      </c>
    </row>
    <row r="38" spans="1:11" ht="15" x14ac:dyDescent="0.2">
      <c r="A38" s="34" t="s">
        <v>45</v>
      </c>
      <c r="B38" s="35"/>
      <c r="C38" s="54"/>
      <c r="D38" s="37"/>
      <c r="E38" s="48"/>
      <c r="F38" s="48"/>
      <c r="G38" s="38"/>
      <c r="H38" s="52" t="s">
        <v>31</v>
      </c>
      <c r="I38" s="57">
        <f>I39+I40+I41</f>
        <v>12</v>
      </c>
      <c r="J38" s="52" t="s">
        <v>34</v>
      </c>
      <c r="K38" s="56">
        <f>COUNTIF(F$20:F34,"1 СР")</f>
        <v>0</v>
      </c>
    </row>
    <row r="39" spans="1:11" ht="15" x14ac:dyDescent="0.2">
      <c r="A39" s="34" t="s">
        <v>46</v>
      </c>
      <c r="B39" s="35"/>
      <c r="C39" s="54"/>
      <c r="D39" s="37"/>
      <c r="E39" s="48"/>
      <c r="F39" s="48"/>
      <c r="G39" s="38"/>
      <c r="H39" s="52" t="s">
        <v>32</v>
      </c>
      <c r="I39" s="57">
        <f>COUNT(A10:A98)</f>
        <v>12</v>
      </c>
      <c r="J39" s="52" t="s">
        <v>36</v>
      </c>
      <c r="K39" s="56">
        <f>COUNTIF(F$20:F35,"2 СР")</f>
        <v>1</v>
      </c>
    </row>
    <row r="40" spans="1:11" ht="15" x14ac:dyDescent="0.2">
      <c r="A40" s="39"/>
      <c r="B40" s="35"/>
      <c r="C40" s="54"/>
      <c r="D40" s="37"/>
      <c r="E40" s="40"/>
      <c r="F40" s="40"/>
      <c r="G40" s="40"/>
      <c r="H40" s="52" t="s">
        <v>33</v>
      </c>
      <c r="I40" s="57">
        <f>COUNTIF(A10:A97,"НФ")</f>
        <v>0</v>
      </c>
      <c r="J40" s="52" t="s">
        <v>38</v>
      </c>
      <c r="K40" s="56">
        <f>COUNTIF(F$20:F36,"3 СР")</f>
        <v>1</v>
      </c>
    </row>
    <row r="41" spans="1:11" x14ac:dyDescent="0.2">
      <c r="A41" s="41"/>
      <c r="B41" s="14"/>
      <c r="C41" s="14"/>
      <c r="D41" s="37"/>
      <c r="E41" s="40"/>
      <c r="F41" s="40"/>
      <c r="G41" s="40"/>
      <c r="H41" s="52" t="s">
        <v>35</v>
      </c>
      <c r="I41" s="57">
        <f>COUNTIF(A10:A97,"ДСКВ")</f>
        <v>0</v>
      </c>
      <c r="J41" s="52" t="s">
        <v>60</v>
      </c>
      <c r="K41" s="56">
        <f>COUNTIF(F$20:F37,"1 сп.юн.р.")</f>
        <v>7</v>
      </c>
    </row>
    <row r="42" spans="1:11" ht="15" x14ac:dyDescent="0.2">
      <c r="A42" s="42"/>
      <c r="B42" s="35"/>
      <c r="C42" s="18"/>
      <c r="D42" s="37"/>
      <c r="E42" s="48"/>
      <c r="F42" s="48"/>
      <c r="G42" s="38"/>
      <c r="H42" s="52" t="s">
        <v>37</v>
      </c>
      <c r="I42" s="57">
        <f>COUNTIF(A10:A97,"НС")</f>
        <v>0</v>
      </c>
      <c r="J42" s="52" t="s">
        <v>61</v>
      </c>
      <c r="K42" s="56">
        <f>COUNTIF(F$20:F38,"2 сп.юн.р.")</f>
        <v>2</v>
      </c>
    </row>
    <row r="43" spans="1:11" ht="5.25" customHeight="1" x14ac:dyDescent="0.2">
      <c r="A43" s="42"/>
      <c r="B43" s="35"/>
      <c r="C43" s="35"/>
      <c r="D43" s="35"/>
      <c r="E43" s="35"/>
      <c r="F43" s="35"/>
      <c r="G43" s="14"/>
      <c r="H43" s="14"/>
      <c r="I43" s="43"/>
      <c r="J43" s="44"/>
      <c r="K43" s="45"/>
    </row>
    <row r="44" spans="1:11" x14ac:dyDescent="0.2">
      <c r="A44" s="94" t="s">
        <v>39</v>
      </c>
      <c r="B44" s="94"/>
      <c r="C44" s="94"/>
      <c r="D44" s="94"/>
      <c r="E44" s="95" t="s">
        <v>40</v>
      </c>
      <c r="F44" s="95"/>
      <c r="G44" s="95"/>
      <c r="H44" s="95" t="s">
        <v>41</v>
      </c>
      <c r="I44" s="95"/>
      <c r="J44" s="96" t="s">
        <v>42</v>
      </c>
      <c r="K44" s="96"/>
    </row>
    <row r="45" spans="1:11" x14ac:dyDescent="0.2">
      <c r="A45" s="97"/>
      <c r="B45" s="97"/>
      <c r="C45" s="97"/>
      <c r="D45" s="97"/>
      <c r="E45" s="97"/>
      <c r="F45" s="98"/>
      <c r="G45" s="98"/>
      <c r="H45" s="98"/>
      <c r="I45" s="98"/>
      <c r="J45" s="98"/>
      <c r="K45" s="98"/>
    </row>
    <row r="46" spans="1:11" x14ac:dyDescent="0.2">
      <c r="A46" s="46"/>
      <c r="B46" s="48"/>
      <c r="C46" s="48"/>
      <c r="D46" s="48"/>
      <c r="E46" s="48"/>
      <c r="F46" s="48"/>
      <c r="G46" s="48"/>
      <c r="H46" s="48"/>
      <c r="I46" s="48"/>
      <c r="J46" s="48"/>
      <c r="K46" s="47"/>
    </row>
    <row r="47" spans="1:11" x14ac:dyDescent="0.2">
      <c r="A47" s="46"/>
      <c r="B47" s="48"/>
      <c r="C47" s="48"/>
      <c r="D47" s="48"/>
      <c r="E47" s="48"/>
      <c r="F47" s="48"/>
      <c r="G47" s="48"/>
      <c r="H47" s="48"/>
      <c r="I47" s="48"/>
      <c r="J47" s="48"/>
      <c r="K47" s="47"/>
    </row>
    <row r="48" spans="1:11" x14ac:dyDescent="0.2">
      <c r="A48" s="46"/>
      <c r="B48" s="48"/>
      <c r="C48" s="48"/>
      <c r="D48" s="48"/>
      <c r="E48" s="48"/>
      <c r="F48" s="48"/>
      <c r="G48" s="48"/>
      <c r="H48" s="48"/>
      <c r="I48" s="48"/>
      <c r="J48" s="48"/>
      <c r="K48" s="47"/>
    </row>
    <row r="49" spans="1:11" x14ac:dyDescent="0.2">
      <c r="A49" s="46"/>
      <c r="B49" s="48"/>
      <c r="C49" s="48"/>
      <c r="D49" s="48"/>
      <c r="E49" s="48"/>
      <c r="F49" s="48"/>
      <c r="G49" s="48"/>
      <c r="H49" s="48"/>
      <c r="I49" s="48"/>
      <c r="J49" s="48"/>
      <c r="K49" s="47"/>
    </row>
    <row r="50" spans="1:11" ht="13.5" thickBot="1" x14ac:dyDescent="0.25">
      <c r="A50" s="99"/>
      <c r="B50" s="99"/>
      <c r="C50" s="99"/>
      <c r="D50" s="99"/>
      <c r="E50" s="100" t="str">
        <f>H17</f>
        <v>САВИН А.В. (2К, г. Ангарск)</v>
      </c>
      <c r="F50" s="100"/>
      <c r="G50" s="100"/>
      <c r="H50" s="100" t="str">
        <f>H18</f>
        <v>БОГАТЫРЕВ Д.П. (ВК, г.Иркутск)</v>
      </c>
      <c r="I50" s="100"/>
      <c r="J50" s="101" t="str">
        <f>H19</f>
        <v>ПОЛЯКОВ В.В. (1К, г. Омск)</v>
      </c>
      <c r="K50" s="101"/>
    </row>
  </sheetData>
  <mergeCells count="29">
    <mergeCell ref="A45:E45"/>
    <mergeCell ref="F45:K45"/>
    <mergeCell ref="A50:D50"/>
    <mergeCell ref="E50:G50"/>
    <mergeCell ref="H50:I50"/>
    <mergeCell ref="J50:K50"/>
    <mergeCell ref="I16:K16"/>
    <mergeCell ref="A35:D35"/>
    <mergeCell ref="H35:K35"/>
    <mergeCell ref="A44:D44"/>
    <mergeCell ref="E44:G44"/>
    <mergeCell ref="H44:I44"/>
    <mergeCell ref="J44:K44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8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2022-08-01T10:01:14Z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