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7437BD87-ABA6-42FB-9194-0A48155AA104}" xr6:coauthVersionLast="47" xr6:coauthVersionMax="47" xr10:uidLastSave="{00000000-0000-0000-0000-000000000000}"/>
  <bookViews>
    <workbookView xWindow="-108" yWindow="-108" windowWidth="23256" windowHeight="12456" xr2:uid="{239D541C-D7D2-428D-A9D4-77D673DE0BF1}"/>
  </bookViews>
  <sheets>
    <sheet name="юниоры спринт итог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F78" i="1"/>
  <c r="D78" i="1"/>
  <c r="A78" i="1"/>
  <c r="G70" i="1"/>
  <c r="G69" i="1"/>
  <c r="G68" i="1"/>
  <c r="G67" i="1"/>
  <c r="G66" i="1" s="1"/>
  <c r="G65" i="1" s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I67" i="1"/>
  <c r="I66" i="1"/>
  <c r="I68" i="1" l="1"/>
  <c r="I64" i="1"/>
  <c r="I70" i="1"/>
  <c r="I65" i="1"/>
  <c r="I69" i="1"/>
</calcChain>
</file>

<file path=xl/sharedStrings.xml><?xml version="1.0" encoding="utf-8"?>
<sst xmlns="http://schemas.openxmlformats.org/spreadsheetml/2006/main" count="130" uniqueCount="88">
  <si>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</si>
  <si>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</si>
  <si>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</si>
  <si>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</si>
  <si>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</si>
  <si>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</si>
  <si>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</si>
  <si>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спринт</t>
  </si>
  <si>
    <t>Юниоры 17-18 лет</t>
  </si>
  <si>
    <t>МЕСТО ПРОВЕДЕНИЯ: г. Тула</t>
  </si>
  <si>
    <t>№ ВРВС: 0080431611Я</t>
  </si>
  <si>
    <t>ДАТА ПРОВЕДЕНИЯ: 27 Мая 2024 года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</si>
  <si>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</si>
  <si>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</si>
  <si>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</si>
  <si>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</si>
  <si>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</si>
  <si>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</si>
  <si>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</si>
  <si>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</si>
  <si>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</si>
  <si>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</si>
  <si>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</si>
  <si>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</si>
  <si>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</si>
  <si>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</si>
  <si>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 1,665 0,333/2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</si>
  <si>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</si>
  <si>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</si>
  <si>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</si>
  <si>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</si>
  <si>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</si>
  <si>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</si>
  <si>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</si>
  <si>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</si>
  <si>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</si>
  <si>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Гонщик № 56 Галиханов Денис (10090420148)-Санкт-Петербург -понижение в 1/4 финала (отклонение от выбранной линии,мешающее или создающее опасность для другого гонщика) ст. ДК 10.008.5.1</t>
  </si>
  <si>
    <t>ПОГОДНЫЕ УСЛОВИЯ</t>
  </si>
  <si>
    <t>СТАТИСТИКА ГОНКИ</t>
  </si>
  <si>
    <t>Температура: +21</t>
  </si>
  <si>
    <t>Субъектов РФ</t>
  </si>
  <si>
    <t>ЗМС</t>
  </si>
  <si>
    <t>Влажность: 53 %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</si>
  <si>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</si>
  <si>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</si>
  <si>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</si>
  <si>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</si>
  <si>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</si>
  <si>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</si>
  <si>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</si>
  <si>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</si>
  <si>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</si>
  <si>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</si>
  <si>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</si>
  <si>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</si>
  <si>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</si>
  <si>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</si>
  <si>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</si>
  <si>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</si>
  <si>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Быковский Никита</t>
  </si>
  <si>
    <t>Тульская область</t>
  </si>
  <si>
    <t xml:space="preserve">Шаяхметов Данияр </t>
  </si>
  <si>
    <t>Казахстан</t>
  </si>
  <si>
    <t>Павловский Дмитрий</t>
  </si>
  <si>
    <t>Санкт-Петербург</t>
  </si>
  <si>
    <t>Кимаковский Захар</t>
  </si>
  <si>
    <t>Москва</t>
  </si>
  <si>
    <t>Амелин Даниил</t>
  </si>
  <si>
    <t>Галиханов Денис</t>
  </si>
  <si>
    <t>Шешенин Андрей</t>
  </si>
  <si>
    <t>Афанасьев Никита</t>
  </si>
  <si>
    <t>Сторожев Александр</t>
  </si>
  <si>
    <t>Корольков Павел</t>
  </si>
  <si>
    <t>Кирильцев Тимур</t>
  </si>
  <si>
    <t>Кислицин Николай</t>
  </si>
  <si>
    <t>Григорьев Сократ</t>
  </si>
  <si>
    <t xml:space="preserve">Сергеев Федор </t>
  </si>
  <si>
    <t>Пученкин Артем</t>
  </si>
  <si>
    <t>Смирнов Роман</t>
  </si>
  <si>
    <t>Меремеренко Дмитрий</t>
  </si>
  <si>
    <t xml:space="preserve">Базарбеков Диас </t>
  </si>
  <si>
    <t>Мокеев Захар</t>
  </si>
  <si>
    <t>Кунин Андрей</t>
  </si>
  <si>
    <t xml:space="preserve">KAZ20080702 </t>
  </si>
  <si>
    <t xml:space="preserve">Журавский Данил </t>
  </si>
  <si>
    <t>Мастюгин Максим</t>
  </si>
  <si>
    <t>Шемет Аркадий</t>
  </si>
  <si>
    <t>Коробов Степан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</si>
</sst>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00"/>
    <numFmt numFmtId="166" formatCode="mm:ss.000"/>
    <numFmt numFmtId="167" formatCode="yyyy"/>
  </numFmts>
  <fonts count="17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left" vertical="center" wrapText="1"/>
    </xf>
    <xf numFmtId="164" fontId="8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14" fontId="12" fillId="0" borderId="28" xfId="0" applyNumberFormat="1" applyFont="1" applyBorder="1" applyAlignment="1">
      <alignment horizontal="center" vertical="center"/>
    </xf>
    <xf numFmtId="14" fontId="12" fillId="0" borderId="28" xfId="0" applyNumberFormat="1" applyFont="1" applyBorder="1" applyAlignment="1">
      <alignment horizontal="center" vertical="center" wrapText="1"/>
    </xf>
    <xf numFmtId="166" fontId="2" fillId="0" borderId="28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14" fontId="12" fillId="0" borderId="31" xfId="0" applyNumberFormat="1" applyFont="1" applyBorder="1" applyAlignment="1">
      <alignment horizontal="center" vertical="center"/>
    </xf>
    <xf numFmtId="14" fontId="12" fillId="0" borderId="31" xfId="0" applyNumberFormat="1" applyFont="1" applyBorder="1" applyAlignment="1">
      <alignment horizontal="center" vertical="center" wrapText="1"/>
    </xf>
    <xf numFmtId="166" fontId="2" fillId="0" borderId="31" xfId="0" applyNumberFormat="1" applyFont="1" applyBorder="1" applyAlignment="1">
      <alignment horizontal="center" vertical="center"/>
    </xf>
    <xf numFmtId="166" fontId="2" fillId="0" borderId="32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/>
    </xf>
    <xf numFmtId="0" fontId="14" fillId="0" borderId="11" xfId="2" applyFont="1" applyBorder="1" applyAlignment="1">
      <alignment vertical="center" wrapText="1"/>
    </xf>
    <xf numFmtId="14" fontId="13" fillId="0" borderId="11" xfId="0" applyNumberFormat="1" applyFont="1" applyBorder="1" applyAlignment="1">
      <alignment horizontal="center" vertical="center" wrapText="1"/>
    </xf>
    <xf numFmtId="167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34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36" xfId="0" applyFont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3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4" fillId="0" borderId="0" xfId="2" applyFont="1" applyAlignment="1">
      <alignment vertical="center" wrapText="1"/>
    </xf>
    <xf numFmtId="14" fontId="13" fillId="0" borderId="0" xfId="0" applyNumberFormat="1" applyFont="1" applyAlignment="1">
      <alignment horizontal="center" vertical="center" wrapText="1"/>
    </xf>
    <xf numFmtId="167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3" fillId="0" borderId="36" xfId="0" applyNumberFormat="1" applyFont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vertical="center"/>
    </xf>
    <xf numFmtId="0" fontId="6" fillId="3" borderId="39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14" fontId="2" fillId="0" borderId="28" xfId="0" applyNumberFormat="1" applyFont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</cellXfs>
  <cellStyles count="3">
    <cellStyle name="Обычный" xfId="0" builtinId="0"/>
    <cellStyle name="Обычный_ID4938_RS_1" xfId="2" xr:uid="{636424B1-98BE-47EC-9255-343FF11C84C4}"/>
    <cellStyle name="Обычный_Стартовый протокол Смирнов_20101106_Results" xfId="1" xr:uid="{BDF4AD48-4177-4FC4-A372-A15BD056A09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358140</xdr:colOff>
      <xdr:row>0</xdr:row>
      <xdr:rowOff>121920</xdr:rowOff>
    </xdr:from>
    <xdr:to>
      <xdr:col>8</xdr:col>
      <xdr:colOff>876300</xdr:colOff>
      <xdr:row>4</xdr:row>
      <xdr:rowOff>60960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B1CA7A7D-1C28-4041-A31D-1B2ECD85B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5360" y="121920"/>
          <a:ext cx="5181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0</xdr:row>
      <xdr:rowOff>76200</xdr:rowOff>
    </xdr:from>
    <xdr:to>
      <xdr:col>2</xdr:col>
      <xdr:colOff>678180</xdr:colOff>
      <xdr:row>4</xdr:row>
      <xdr:rowOff>53340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57DC25F-559A-49AC-B660-10186A8D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7620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937260</xdr:colOff>
      <xdr:row>72</xdr:row>
      <xdr:rowOff>22860</xdr:rowOff>
    </xdr:from>
    <xdr:to>
      <xdr:col>4</xdr:col>
      <xdr:colOff>190500</xdr:colOff>
      <xdr:row>76</xdr:row>
      <xdr:rowOff>83820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2B808F0-0434-46F7-A2D7-772706AD1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290066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777240</xdr:colOff>
      <xdr:row>73</xdr:row>
      <xdr:rowOff>0</xdr:rowOff>
    </xdr:from>
    <xdr:to>
      <xdr:col>6</xdr:col>
      <xdr:colOff>472440</xdr:colOff>
      <xdr:row>76</xdr:row>
      <xdr:rowOff>99060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15BECE5E-9F8A-4947-B601-359F5765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4020" y="1305306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883920</xdr:colOff>
      <xdr:row>72</xdr:row>
      <xdr:rowOff>22860</xdr:rowOff>
    </xdr:from>
    <xdr:to>
      <xdr:col>8</xdr:col>
      <xdr:colOff>701040</xdr:colOff>
      <xdr:row>76</xdr:row>
      <xdr:rowOff>45720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0558170-504B-485F-97ED-F6BB9ACE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1290066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106680</xdr:colOff>
      <xdr:row>72</xdr:row>
      <xdr:rowOff>83820</xdr:rowOff>
    </xdr:from>
    <xdr:to>
      <xdr:col>2</xdr:col>
      <xdr:colOff>243840</xdr:colOff>
      <xdr:row>75</xdr:row>
      <xdr:rowOff>129540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50D41EE9-4CA2-40B0-B08F-ACA7FAB1D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1296162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sty\OneDrive\&#1056;&#1072;&#1073;&#1086;&#1095;&#1080;&#1081;%20&#1089;&#1090;&#1086;&#1083;\&#1043;&#1088;&#1072;&#1085;%20&#1055;&#1088;&#1080;%20&#1058;&#1091;&#1083;&#1099;%2025-29.05.2024\&#1057;&#1090;&#1072;&#1088;&#1090;%20&#1052;\&#1043;&#1088;&#1072;&#1085;%20&#1055;&#1088;&#1080;%20&#1058;&#1091;&#1083;&#1099;%2025-29.05.24.xls" TargetMode="External"/><Relationship Id="rId1" Type="http://schemas.openxmlformats.org/officeDocument/2006/relationships/externalLinkPath" Target="file:///C:\Users\nasty\OneDrive\&#1056;&#1072;&#1073;&#1086;&#1095;&#1080;&#1081;%20&#1089;&#1090;&#1086;&#1083;\&#1043;&#1088;&#1072;&#1085;%20&#1055;&#1088;&#1080;%20&#1058;&#1091;&#1083;&#1099;%2025-29.05.2024\&#1057;&#1090;&#1072;&#1088;&#1090;%20&#1052;\&#1043;&#1088;&#1072;&#1085;%20&#1055;&#1088;&#1080;%20&#1058;&#1091;&#1083;&#1099;%2025-29.05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Ит сансаныч (2)"/>
      <sheetName val="список юниоры"/>
      <sheetName val="список ПР "/>
      <sheetName val="Ж скр Ст"/>
      <sheetName val="ю гр  Ст (5)"/>
      <sheetName val="ю гр  Ст (6)"/>
      <sheetName val="м ст финал"/>
      <sheetName val="М игп. финал"/>
      <sheetName val="Ит муж кв"/>
      <sheetName val="Ит жен кв"/>
      <sheetName val="Ит юниорки кв"/>
      <sheetName val="Ит юниоры кв"/>
      <sheetName val="Ит муж финал"/>
      <sheetName val="Ит жен кв (2)"/>
      <sheetName val="Ит юниорки кв (2)"/>
      <sheetName val="Ит юниоры кв (2)"/>
      <sheetName val="муж скр"/>
      <sheetName val="жен скр"/>
      <sheetName val="юниоры скр"/>
      <sheetName val="юниорки скр "/>
      <sheetName val="Муж Выб  (6)"/>
      <sheetName val="жен Выб  (7)"/>
      <sheetName val="юниоры Выб  (8)"/>
      <sheetName val="юниорки Выб  (9)"/>
      <sheetName val="юниорки скр. (3)"/>
      <sheetName val="юниорки  гр темпо (10)"/>
      <sheetName val="юниорки Выб  (8)"/>
      <sheetName val="юниорки омниум. темп (8)"/>
      <sheetName val="жен скр."/>
      <sheetName val="жен  гр темпо (8)"/>
      <sheetName val="жен Выб  (6)"/>
      <sheetName val="жен омниум. темп (6)"/>
      <sheetName val="юниоры скр. (2)"/>
      <sheetName val="юниоры  гр темпо (9)"/>
      <sheetName val="юниоры Выб  (7)"/>
      <sheetName val="юниоры омниум. темп (7)"/>
      <sheetName val="муж скр (2)"/>
      <sheetName val="муж  гр темпо (7)"/>
      <sheetName val="Муж Выб  (5)"/>
      <sheetName val="муж омниум. темп (5)"/>
      <sheetName val=" юниорки 200 гит.  (5)"/>
      <sheetName val="жен 200 гит.  (3)"/>
      <sheetName val=" юниоры 200 гит.  (4)"/>
      <sheetName val="муж 200 гит.  (2)"/>
      <sheetName val=" юниорки спринт на 16 чел  (3)"/>
      <sheetName val="юниорки спринт (6)"/>
      <sheetName val="жен спринт на 16 чел "/>
      <sheetName val="жен спринт (4)"/>
      <sheetName val=" юниоры спринт на 16 чел  (2)"/>
      <sheetName val="юниоры спринт (5)"/>
      <sheetName val="муж спринт на 16 чел (2)"/>
      <sheetName val="муж спринт (3)"/>
      <sheetName val="Кейрин.табл юниорки) (2)"/>
      <sheetName val="юниорки кейрин"/>
      <sheetName val="Кейрин.табл жен."/>
      <sheetName val="жен кейрин"/>
      <sheetName val="Кейрин.табл юниоры)"/>
      <sheetName val="юниоры кейрин"/>
      <sheetName val="Кейрин.табл муж (4)"/>
      <sheetName val="муж кейрин."/>
      <sheetName val="Медисон гр жен"/>
      <sheetName val="Медисон гр юниоры"/>
      <sheetName val="Медисон гр муж"/>
      <sheetName val="муж спринт на 28 чел "/>
      <sheetName val="темпо муж"/>
      <sheetName val="темпо жен"/>
      <sheetName val="темпо юниоры"/>
      <sheetName val="темпо юниорки"/>
      <sheetName val="Омниум итог муж"/>
      <sheetName val="Омниум итог жен"/>
      <sheetName val="Омниум итог юниоры"/>
      <sheetName val="Омниум итог юниорки"/>
      <sheetName val="Ит муж."/>
      <sheetName val="жен ст ком спринт"/>
      <sheetName val="М игп"/>
      <sheetName val="жен ст ком спринт финал  (2)"/>
      <sheetName val="юниорки омниум ст "/>
      <sheetName val="Медисон гр юниорки"/>
      <sheetName val="юниорки ст ком спринт кв"/>
      <sheetName val="жен ст ком спринт кв"/>
      <sheetName val="юниоры ст ком спринт кв"/>
      <sheetName val="муж ст ком спринт кв "/>
      <sheetName val="юниорки скр ст"/>
      <sheetName val="жен скр ст"/>
      <sheetName val="юниоры скр ст"/>
      <sheetName val="муж скр ст"/>
      <sheetName val="юниорки выб ст "/>
      <sheetName val="жен выб ст"/>
      <sheetName val="юниоры выб ст"/>
      <sheetName val="муж выб ст"/>
      <sheetName val="юниорки ст ком спринт финал "/>
      <sheetName val="жен ст ком спринт финал (2)"/>
      <sheetName val="юниоры ст ком спринт финал "/>
      <sheetName val="муж ст ком спринт финал "/>
      <sheetName val="юниорки Гст 200"/>
      <sheetName val="жен Гст 200"/>
      <sheetName val="юниоры Гст 200"/>
      <sheetName val="муж Гст 200"/>
      <sheetName val="юниорки г по очкам ст "/>
      <sheetName val="юниоры гогка почкам ст"/>
      <sheetName val="жен гонка по очкам ст"/>
      <sheetName val="муж гонка по очкам ст "/>
      <sheetName val="кейрин юниорки"/>
      <sheetName val="кейрин жен (3)"/>
      <sheetName val="кейрин юниоры"/>
      <sheetName val="кейрин муж (3)"/>
      <sheetName val="медисон  старт юниорки"/>
      <sheetName val="медисон  старт юниоры"/>
      <sheetName val="медисон  старт жен"/>
      <sheetName val="медисон  старт муж"/>
      <sheetName val="список рабочий жен"/>
      <sheetName val="список рабочий муж"/>
      <sheetName val="список муж"/>
      <sheetName val="список жен"/>
      <sheetName val="ком спринт юниорки кв"/>
      <sheetName val="ком спринт жен кв"/>
      <sheetName val="ком спринт юниоры кв"/>
      <sheetName val="ком спринт муж кв"/>
      <sheetName val="ком спринт юниорки кв (2)"/>
      <sheetName val="ком спринт жен кв (2)"/>
      <sheetName val="ком спринт юниоры кв (2)"/>
      <sheetName val="ком спринт муж кв (2)"/>
      <sheetName val="юниорки скретч. "/>
      <sheetName val="жен скретч. "/>
      <sheetName val="юниоры скретч. "/>
      <sheetName val="муж скретч "/>
      <sheetName val="юниорки выб "/>
      <sheetName val="жен выб "/>
      <sheetName val="юниоры выб "/>
      <sheetName val="муж выб "/>
      <sheetName val="Гит 200 м юниорки"/>
      <sheetName val="Гит 200 м жен"/>
      <sheetName val="Гит 200 м юниоры"/>
      <sheetName val="Гит 200 м муж"/>
      <sheetName val="юниорки спр 16 чел "/>
      <sheetName val="юниорки спринт итог"/>
      <sheetName val="жен спр 16 чел "/>
      <sheetName val="жен спринт итог "/>
      <sheetName val="юниоры спр 16 чел "/>
      <sheetName val="юниоры спринт итог"/>
      <sheetName val="муж спр 16 чел "/>
      <sheetName val="муж спринт итог"/>
      <sheetName val="гонка по очкам юниорки"/>
      <sheetName val="гонка по очкам юниоры"/>
      <sheetName val="гонка по очкам жен"/>
      <sheetName val="гонка по очкам муж "/>
      <sheetName val="Кейрин.табл юниорки "/>
      <sheetName val="юниорки кейрин итог"/>
      <sheetName val="Кейрин.табл жен"/>
      <sheetName val="жен кейрин итог "/>
      <sheetName val="Кейрин.табл юниоры"/>
      <sheetName val="юниоры кейрин итог "/>
      <sheetName val="Кейрин.табл муж  (4)"/>
      <sheetName val="муж кейрин итог "/>
      <sheetName val="юниорки медисон "/>
      <sheetName val="юниоры медисон "/>
      <sheetName val="жен медисон "/>
      <sheetName val="муж медисон"/>
      <sheetName val="штрафы"/>
      <sheetName val="кгп юниорки команда кв (4)"/>
      <sheetName val="кгп юниоры команда кв (5)"/>
      <sheetName val="М игп."/>
      <sheetName val="ю ст (финал)"/>
      <sheetName val="жен ст "/>
      <sheetName val="М гр  Ст (5)"/>
      <sheetName val="ж гр  Ст (6)"/>
      <sheetName val="ю тех"/>
      <sheetName val="ж игп"/>
      <sheetName val="ж игп финал"/>
      <sheetName val="ю  Ст кв 1"/>
      <sheetName val="ю  Ст кв 2"/>
      <sheetName val="ю скр"/>
      <sheetName val="ю скр "/>
      <sheetName val="ю  Ст финал"/>
      <sheetName val="ю скр  финал"/>
      <sheetName val="М гр  Ст кв1"/>
      <sheetName val="ж гр  Ст "/>
      <sheetName val="МГ250ст (2)"/>
      <sheetName val="м Ст (3)"/>
      <sheetName val="ю гр  "/>
      <sheetName val="юни гр  "/>
      <sheetName val="М 500 ст"/>
      <sheetName val="Ж 500 ст "/>
      <sheetName val="500стЖ (3)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мл.юн.ст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500стЖ (2)"/>
      <sheetName val="спр"/>
      <sheetName val="Юн-рыскр"/>
      <sheetName val="Юн-шискр"/>
      <sheetName val="Мл.юнскр"/>
      <sheetName val="Жскр"/>
      <sheetName val="Девскр"/>
      <sheetName val="МЛ.девскр"/>
      <sheetName val="Мл.юнГст"/>
      <sheetName val="ЖГст"/>
      <sheetName val="ДевГст"/>
      <sheetName val="Мл.девГст"/>
      <sheetName val="Андеры ст"/>
      <sheetName val="Юн ст"/>
      <sheetName val="97-98ст"/>
      <sheetName val="Жст"/>
      <sheetName val="Девст"/>
      <sheetName val="Мл.девст"/>
      <sheetName val="Андеры Тех"/>
      <sheetName val="97-98тех"/>
      <sheetName val="Жтех"/>
      <sheetName val="Девтех"/>
      <sheetName val="МЛ.Дтех"/>
      <sheetName val="КейринЖ.табл"/>
      <sheetName val="Кейринж"/>
      <sheetName val="500стД"/>
      <sheetName val="Жгит "/>
      <sheetName val="М ГИТ "/>
      <sheetName val="Юн-ры Ф"/>
      <sheetName val="Юн-ши Ф"/>
      <sheetName val="Юн-шикв"/>
      <sheetName val="97-98Ф"/>
      <sheetName val="Ж Ф"/>
      <sheetName val="Ж кв"/>
      <sheetName val="Девф"/>
      <sheetName val="Девкв"/>
      <sheetName val="Мл.девф"/>
      <sheetName val="Мл.девкв"/>
      <sheetName val="ЮнГст"/>
      <sheetName val="Ангит"/>
      <sheetName val="Юнгит"/>
      <sheetName val="Юн-шигит"/>
      <sheetName val="Мл.юнгит"/>
      <sheetName val="Жгит"/>
      <sheetName val="Девгит"/>
      <sheetName val="Мл.девги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>
        <row r="7">
          <cell r="B7" t="str">
            <v>№ гонщ</v>
          </cell>
          <cell r="C7" t="str">
            <v>UCI ID</v>
          </cell>
          <cell r="D7" t="str">
            <v>Фамилия Имя</v>
          </cell>
          <cell r="E7" t="str">
            <v>Дата Рождения</v>
          </cell>
          <cell r="G7" t="str">
            <v>Территориальная принадлежность</v>
          </cell>
        </row>
        <row r="9">
          <cell r="B9">
            <v>1</v>
          </cell>
          <cell r="C9">
            <v>10007772108</v>
          </cell>
          <cell r="D9" t="str">
            <v>Дубченко Александр</v>
          </cell>
          <cell r="E9">
            <v>34749</v>
          </cell>
          <cell r="F9" t="str">
            <v>МСМК</v>
          </cell>
          <cell r="G9" t="str">
            <v>Тульская область</v>
          </cell>
        </row>
        <row r="10">
          <cell r="B10">
            <v>2</v>
          </cell>
          <cell r="C10">
            <v>10015266972</v>
          </cell>
          <cell r="D10" t="str">
            <v>Нестеров Дмитрий</v>
          </cell>
          <cell r="E10">
            <v>36202</v>
          </cell>
          <cell r="F10" t="str">
            <v>МСМК</v>
          </cell>
          <cell r="G10" t="str">
            <v>Тульская область</v>
          </cell>
        </row>
        <row r="11">
          <cell r="B11">
            <v>3</v>
          </cell>
          <cell r="C11">
            <v>10094923271</v>
          </cell>
          <cell r="D11" t="str">
            <v>Быковский Никита</v>
          </cell>
          <cell r="E11">
            <v>38917</v>
          </cell>
          <cell r="F11" t="str">
            <v>МС</v>
          </cell>
          <cell r="G11" t="str">
            <v>Тульская область</v>
          </cell>
        </row>
        <row r="12">
          <cell r="B12">
            <v>4</v>
          </cell>
          <cell r="C12">
            <v>10142398408</v>
          </cell>
          <cell r="D12" t="str">
            <v>Андреев Платон</v>
          </cell>
          <cell r="E12">
            <v>38177</v>
          </cell>
          <cell r="F12" t="str">
            <v>КМС</v>
          </cell>
          <cell r="G12" t="str">
            <v>Тульская область</v>
          </cell>
        </row>
        <row r="13">
          <cell r="B13">
            <v>5</v>
          </cell>
          <cell r="C13">
            <v>10014630008</v>
          </cell>
          <cell r="D13" t="str">
            <v>Новиков Савва</v>
          </cell>
          <cell r="E13">
            <v>36368</v>
          </cell>
          <cell r="F13" t="str">
            <v>МС</v>
          </cell>
          <cell r="G13" t="str">
            <v>Тульская область</v>
          </cell>
        </row>
        <row r="14">
          <cell r="B14">
            <v>6</v>
          </cell>
          <cell r="C14">
            <v>10093556278</v>
          </cell>
          <cell r="D14" t="str">
            <v>Марямидзе Степан</v>
          </cell>
          <cell r="E14">
            <v>38503</v>
          </cell>
          <cell r="F14" t="str">
            <v>МС</v>
          </cell>
          <cell r="G14" t="str">
            <v>Тульская область</v>
          </cell>
        </row>
        <row r="15">
          <cell r="B15">
            <v>7</v>
          </cell>
          <cell r="C15">
            <v>10093990253</v>
          </cell>
          <cell r="D15" t="str">
            <v>Майоров Ждан</v>
          </cell>
          <cell r="E15">
            <v>38453</v>
          </cell>
          <cell r="F15" t="str">
            <v>МС</v>
          </cell>
          <cell r="G15" t="str">
            <v>Тульская область</v>
          </cell>
        </row>
        <row r="16">
          <cell r="B16">
            <v>8</v>
          </cell>
          <cell r="C16">
            <v>10095011985</v>
          </cell>
          <cell r="D16" t="str">
            <v>Почерняев Николай</v>
          </cell>
          <cell r="E16">
            <v>38515</v>
          </cell>
          <cell r="F16" t="str">
            <v>КМС</v>
          </cell>
          <cell r="G16" t="str">
            <v>Тульская область</v>
          </cell>
        </row>
        <row r="17">
          <cell r="B17">
            <v>9</v>
          </cell>
          <cell r="C17">
            <v>10104596696</v>
          </cell>
          <cell r="D17" t="str">
            <v>Быков Антон</v>
          </cell>
          <cell r="E17">
            <v>38940</v>
          </cell>
          <cell r="F17" t="str">
            <v>КМС</v>
          </cell>
          <cell r="G17" t="str">
            <v>Тульская область</v>
          </cell>
        </row>
        <row r="18">
          <cell r="B18">
            <v>10</v>
          </cell>
          <cell r="C18">
            <v>10104123420</v>
          </cell>
          <cell r="D18" t="str">
            <v>Суятин Мирослав</v>
          </cell>
          <cell r="E18">
            <v>38726</v>
          </cell>
          <cell r="F18" t="str">
            <v>МС</v>
          </cell>
          <cell r="G18" t="str">
            <v>Тульская область</v>
          </cell>
        </row>
        <row r="19">
          <cell r="B19">
            <v>11</v>
          </cell>
          <cell r="C19">
            <v>10104006717</v>
          </cell>
          <cell r="D19" t="str">
            <v>Сидоров Григорий</v>
          </cell>
          <cell r="E19">
            <v>39260</v>
          </cell>
          <cell r="F19" t="str">
            <v>КМС</v>
          </cell>
          <cell r="G19" t="str">
            <v>Тульская область</v>
          </cell>
        </row>
        <row r="20">
          <cell r="B20">
            <v>12</v>
          </cell>
          <cell r="C20">
            <v>10094202643</v>
          </cell>
          <cell r="D20" t="str">
            <v>Гербут Дмитрий</v>
          </cell>
          <cell r="E20">
            <v>39402</v>
          </cell>
          <cell r="F20" t="str">
            <v>КМС</v>
          </cell>
          <cell r="G20" t="str">
            <v>Тульская область</v>
          </cell>
        </row>
        <row r="21">
          <cell r="B21">
            <v>13</v>
          </cell>
          <cell r="C21">
            <v>10009737568</v>
          </cell>
          <cell r="D21" t="str">
            <v>Ростовцев Сергей</v>
          </cell>
          <cell r="E21">
            <v>35583</v>
          </cell>
          <cell r="F21" t="str">
            <v>МСМК</v>
          </cell>
          <cell r="G21" t="str">
            <v>Тульская область</v>
          </cell>
        </row>
        <row r="22">
          <cell r="B22">
            <v>14</v>
          </cell>
          <cell r="C22">
            <v>10082411180</v>
          </cell>
          <cell r="D22" t="str">
            <v>Меденец Богдан</v>
          </cell>
          <cell r="E22">
            <v>38034</v>
          </cell>
          <cell r="F22" t="str">
            <v>МС</v>
          </cell>
          <cell r="G22" t="str">
            <v>Тульская область</v>
          </cell>
        </row>
        <row r="23">
          <cell r="B23">
            <v>15</v>
          </cell>
          <cell r="C23">
            <v>10083104530</v>
          </cell>
          <cell r="D23" t="str">
            <v>Гирилович Игорь</v>
          </cell>
          <cell r="E23">
            <v>38427</v>
          </cell>
          <cell r="F23" t="str">
            <v>МС</v>
          </cell>
          <cell r="G23" t="str">
            <v>Тульская область</v>
          </cell>
        </row>
        <row r="24">
          <cell r="B24">
            <v>16</v>
          </cell>
          <cell r="C24">
            <v>10034934431</v>
          </cell>
          <cell r="D24" t="str">
            <v>Наумов Максим</v>
          </cell>
          <cell r="E24">
            <v>36630</v>
          </cell>
          <cell r="F24" t="str">
            <v>МС</v>
          </cell>
          <cell r="G24" t="str">
            <v>Тульская область, Свердловская область</v>
          </cell>
        </row>
        <row r="25">
          <cell r="B25">
            <v>17</v>
          </cell>
          <cell r="C25">
            <v>10101388222</v>
          </cell>
          <cell r="D25" t="str">
            <v>Смирнов Роман</v>
          </cell>
          <cell r="E25">
            <v>39390</v>
          </cell>
          <cell r="F25" t="str">
            <v>КМС</v>
          </cell>
          <cell r="G25" t="str">
            <v>Тульская область</v>
          </cell>
        </row>
        <row r="26">
          <cell r="B26">
            <v>18</v>
          </cell>
          <cell r="C26">
            <v>10131028691</v>
          </cell>
          <cell r="D26" t="str">
            <v>Зыбин Артем</v>
          </cell>
          <cell r="E26">
            <v>39747</v>
          </cell>
          <cell r="F26" t="str">
            <v>КМС</v>
          </cell>
          <cell r="G26" t="str">
            <v>Тульская область</v>
          </cell>
        </row>
        <row r="27">
          <cell r="B27">
            <v>19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область</v>
          </cell>
        </row>
        <row r="28">
          <cell r="B28">
            <v>20</v>
          </cell>
          <cell r="C28">
            <v>10010654826</v>
          </cell>
          <cell r="D28" t="str">
            <v>Бобраков Евгений</v>
          </cell>
          <cell r="E28">
            <v>35792</v>
          </cell>
          <cell r="F28" t="str">
            <v>МС</v>
          </cell>
          <cell r="G28" t="str">
            <v>Тульская область</v>
          </cell>
        </row>
        <row r="29">
          <cell r="B29">
            <v>21</v>
          </cell>
          <cell r="C29">
            <v>10015914246</v>
          </cell>
          <cell r="D29" t="str">
            <v>Ростовцев Михаил</v>
          </cell>
          <cell r="E29">
            <v>36409</v>
          </cell>
          <cell r="F29" t="str">
            <v>МС</v>
          </cell>
          <cell r="G29" t="str">
            <v>Тульская область</v>
          </cell>
        </row>
        <row r="32">
          <cell r="B32">
            <v>22</v>
          </cell>
          <cell r="C32">
            <v>10034956154</v>
          </cell>
          <cell r="D32" t="str">
            <v xml:space="preserve">Бурлаков Данила </v>
          </cell>
          <cell r="E32">
            <v>36828</v>
          </cell>
          <cell r="F32" t="str">
            <v>МСМК</v>
          </cell>
          <cell r="G32" t="str">
            <v>Москва, Удмуртская Республика</v>
          </cell>
        </row>
        <row r="33">
          <cell r="B33">
            <v>23</v>
          </cell>
          <cell r="C33">
            <v>10036078728</v>
          </cell>
          <cell r="D33" t="str">
            <v>Калачник Никита</v>
          </cell>
          <cell r="E33">
            <v>37795</v>
          </cell>
          <cell r="F33" t="str">
            <v>МСМК</v>
          </cell>
          <cell r="G33" t="str">
            <v>Москва</v>
          </cell>
        </row>
        <row r="34">
          <cell r="B34">
            <v>24</v>
          </cell>
          <cell r="C34">
            <v>10007897295</v>
          </cell>
          <cell r="D34" t="str">
            <v>Шарапов Александр</v>
          </cell>
          <cell r="E34">
            <v>34399</v>
          </cell>
          <cell r="F34" t="str">
            <v>ЗМС</v>
          </cell>
          <cell r="G34" t="str">
            <v>Москва</v>
          </cell>
        </row>
        <row r="35">
          <cell r="B35">
            <v>25</v>
          </cell>
          <cell r="C35">
            <v>10036069533</v>
          </cell>
          <cell r="D35" t="str">
            <v xml:space="preserve">Гладышев Иван </v>
          </cell>
          <cell r="E35">
            <v>37116</v>
          </cell>
          <cell r="F35" t="str">
            <v>МСМК</v>
          </cell>
          <cell r="G35" t="str">
            <v>Москва</v>
          </cell>
        </row>
        <row r="36">
          <cell r="B36">
            <v>26</v>
          </cell>
          <cell r="C36">
            <v>10036031844</v>
          </cell>
          <cell r="D36" t="str">
            <v xml:space="preserve">Спирин Вениамин </v>
          </cell>
          <cell r="E36">
            <v>36989</v>
          </cell>
          <cell r="F36" t="str">
            <v>МС</v>
          </cell>
          <cell r="G36" t="str">
            <v>Москва</v>
          </cell>
        </row>
        <row r="37">
          <cell r="B37">
            <v>27</v>
          </cell>
          <cell r="C37">
            <v>10076948161</v>
          </cell>
          <cell r="D37" t="str">
            <v>Явенков Александр</v>
          </cell>
          <cell r="E37">
            <v>38092</v>
          </cell>
          <cell r="F37" t="str">
            <v>КМС</v>
          </cell>
          <cell r="G37" t="str">
            <v>Москва</v>
          </cell>
        </row>
        <row r="38">
          <cell r="B38">
            <v>28</v>
          </cell>
          <cell r="C38">
            <v>10075648361</v>
          </cell>
          <cell r="D38" t="str">
            <v>Величко Тимофей</v>
          </cell>
          <cell r="E38">
            <v>38346</v>
          </cell>
          <cell r="F38" t="str">
            <v>КМС</v>
          </cell>
          <cell r="G38" t="str">
            <v>Москва</v>
          </cell>
        </row>
        <row r="39">
          <cell r="B39">
            <v>29</v>
          </cell>
          <cell r="C39">
            <v>10130335345</v>
          </cell>
          <cell r="D39" t="str">
            <v>Меремеренко Дмитрий</v>
          </cell>
          <cell r="E39">
            <v>38821</v>
          </cell>
          <cell r="F39" t="str">
            <v>КМС</v>
          </cell>
          <cell r="G39" t="str">
            <v>Москва</v>
          </cell>
        </row>
        <row r="40">
          <cell r="B40">
            <v>30</v>
          </cell>
          <cell r="C40">
            <v>10092179383</v>
          </cell>
          <cell r="D40" t="str">
            <v>Амелин Даниил</v>
          </cell>
          <cell r="E40">
            <v>38819</v>
          </cell>
          <cell r="F40" t="str">
            <v>КМС</v>
          </cell>
          <cell r="G40" t="str">
            <v>Москва</v>
          </cell>
        </row>
        <row r="41">
          <cell r="B41">
            <v>31</v>
          </cell>
          <cell r="C41">
            <v>10100511986</v>
          </cell>
          <cell r="D41" t="str">
            <v>Афанасьев Никита</v>
          </cell>
          <cell r="E41">
            <v>38756</v>
          </cell>
          <cell r="F41" t="str">
            <v>КМС</v>
          </cell>
          <cell r="G41" t="str">
            <v>Москва</v>
          </cell>
        </row>
        <row r="42">
          <cell r="B42">
            <v>32</v>
          </cell>
          <cell r="C42">
            <v>10115982577</v>
          </cell>
          <cell r="D42" t="str">
            <v xml:space="preserve">Сергеев Федор </v>
          </cell>
          <cell r="E42">
            <v>39313</v>
          </cell>
          <cell r="F42" t="str">
            <v>КМС</v>
          </cell>
          <cell r="G42" t="str">
            <v>Москва</v>
          </cell>
        </row>
        <row r="43">
          <cell r="B43">
            <v>33</v>
          </cell>
          <cell r="C43">
            <v>10107322194</v>
          </cell>
          <cell r="D43" t="str">
            <v>Кимаковский Захар</v>
          </cell>
          <cell r="E43">
            <v>39113</v>
          </cell>
          <cell r="F43" t="str">
            <v>КМС</v>
          </cell>
          <cell r="G43" t="str">
            <v>Москва</v>
          </cell>
        </row>
        <row r="44">
          <cell r="B44">
            <v>34</v>
          </cell>
          <cell r="C44">
            <v>10082410978</v>
          </cell>
          <cell r="D44" t="str">
            <v>Сторожев Александр</v>
          </cell>
          <cell r="E44">
            <v>38794</v>
          </cell>
          <cell r="F44" t="str">
            <v>КМС</v>
          </cell>
          <cell r="G44" t="str">
            <v>Москва</v>
          </cell>
        </row>
        <row r="46">
          <cell r="B46">
            <v>35</v>
          </cell>
          <cell r="C46">
            <v>10082333782</v>
          </cell>
          <cell r="D46" t="str">
            <v>Кирильцев Никита</v>
          </cell>
          <cell r="E46">
            <v>38364</v>
          </cell>
          <cell r="F46" t="str">
            <v>МСМК</v>
          </cell>
          <cell r="G46" t="str">
            <v>ВК "Минск"</v>
          </cell>
        </row>
        <row r="47">
          <cell r="B47">
            <v>36</v>
          </cell>
          <cell r="C47">
            <v>10090059834</v>
          </cell>
          <cell r="D47" t="str">
            <v>Кирильцев Тимур</v>
          </cell>
          <cell r="E47">
            <v>39363</v>
          </cell>
          <cell r="F47" t="str">
            <v>КМС</v>
          </cell>
          <cell r="G47" t="str">
            <v>Москва</v>
          </cell>
        </row>
        <row r="48">
          <cell r="B48">
            <v>37</v>
          </cell>
          <cell r="C48">
            <v>10102210500</v>
          </cell>
          <cell r="D48" t="str">
            <v>Корольков Павел</v>
          </cell>
          <cell r="E48">
            <v>39061</v>
          </cell>
          <cell r="F48" t="str">
            <v>КМС</v>
          </cell>
          <cell r="G48" t="str">
            <v>Москва</v>
          </cell>
        </row>
        <row r="49">
          <cell r="B49">
            <v>38</v>
          </cell>
          <cell r="C49">
            <v>10158292233</v>
          </cell>
          <cell r="D49" t="str">
            <v>Кислицин Николай</v>
          </cell>
          <cell r="E49">
            <v>38869</v>
          </cell>
          <cell r="F49" t="str">
            <v>КМС</v>
          </cell>
          <cell r="G49" t="str">
            <v>Москва</v>
          </cell>
        </row>
        <row r="50">
          <cell r="B50">
            <v>39</v>
          </cell>
          <cell r="C50">
            <v>10090423683</v>
          </cell>
          <cell r="D50" t="str">
            <v>Шешенин Андрей</v>
          </cell>
          <cell r="E50">
            <v>38945</v>
          </cell>
          <cell r="F50" t="str">
            <v>КМС</v>
          </cell>
          <cell r="G50" t="str">
            <v>Москва</v>
          </cell>
        </row>
        <row r="51">
          <cell r="B51">
            <v>40</v>
          </cell>
          <cell r="C51">
            <v>10112680941</v>
          </cell>
          <cell r="D51" t="str">
            <v>Григорьев Сократ</v>
          </cell>
          <cell r="E51">
            <v>39226</v>
          </cell>
          <cell r="F51" t="str">
            <v>КМС</v>
          </cell>
          <cell r="G51" t="str">
            <v>Москва</v>
          </cell>
        </row>
        <row r="52">
          <cell r="B52">
            <v>41</v>
          </cell>
          <cell r="C52">
            <v>10036021740</v>
          </cell>
          <cell r="D52" t="str">
            <v>Шерстеникин Алексей</v>
          </cell>
          <cell r="E52">
            <v>37340</v>
          </cell>
          <cell r="F52" t="str">
            <v>МС</v>
          </cell>
          <cell r="G52" t="str">
            <v>Москва</v>
          </cell>
        </row>
        <row r="53">
          <cell r="B53">
            <v>42</v>
          </cell>
          <cell r="C53">
            <v>10101332446</v>
          </cell>
          <cell r="D53" t="str">
            <v>Юдин Никита</v>
          </cell>
          <cell r="E53">
            <v>38409</v>
          </cell>
          <cell r="F53" t="str">
            <v>КМС</v>
          </cell>
          <cell r="G53" t="str">
            <v>Москва</v>
          </cell>
        </row>
        <row r="54">
          <cell r="B54">
            <v>43</v>
          </cell>
          <cell r="C54">
            <v>10103549100</v>
          </cell>
          <cell r="D54" t="str">
            <v>Григорьев Платон</v>
          </cell>
          <cell r="E54">
            <v>38410</v>
          </cell>
          <cell r="F54" t="str">
            <v>МС</v>
          </cell>
          <cell r="G54" t="str">
            <v>Москва</v>
          </cell>
        </row>
        <row r="55">
          <cell r="B55">
            <v>44</v>
          </cell>
          <cell r="C55">
            <v>10076776187</v>
          </cell>
          <cell r="D55" t="str">
            <v>Попов Александр</v>
          </cell>
          <cell r="E55">
            <v>37974</v>
          </cell>
          <cell r="F55" t="str">
            <v>МС</v>
          </cell>
          <cell r="G55" t="str">
            <v>Москва</v>
          </cell>
        </row>
        <row r="58">
          <cell r="B58">
            <v>45</v>
          </cell>
          <cell r="C58">
            <v>10082146957</v>
          </cell>
          <cell r="D58" t="str">
            <v>Чернявский Игорь</v>
          </cell>
          <cell r="E58">
            <v>38445</v>
          </cell>
          <cell r="F58" t="str">
            <v>МС</v>
          </cell>
          <cell r="G58" t="str">
            <v>Москва</v>
          </cell>
        </row>
        <row r="59">
          <cell r="B59">
            <v>46</v>
          </cell>
          <cell r="C59">
            <v>10036029824</v>
          </cell>
          <cell r="D59" t="str">
            <v>Новиков Иван</v>
          </cell>
          <cell r="E59">
            <v>37854</v>
          </cell>
          <cell r="F59" t="str">
            <v>МС</v>
          </cell>
          <cell r="G59" t="str">
            <v>Москва</v>
          </cell>
        </row>
        <row r="60">
          <cell r="B60">
            <v>47</v>
          </cell>
          <cell r="C60">
            <v>10053869942</v>
          </cell>
          <cell r="D60" t="str">
            <v>Бирюков Никита</v>
          </cell>
          <cell r="E60">
            <v>37988</v>
          </cell>
          <cell r="F60" t="str">
            <v>МС</v>
          </cell>
          <cell r="G60" t="str">
            <v>Москва</v>
          </cell>
        </row>
        <row r="62">
          <cell r="B62">
            <v>48</v>
          </cell>
          <cell r="C62">
            <v>10015266568</v>
          </cell>
          <cell r="D62" t="str">
            <v>Шакотько Александр</v>
          </cell>
          <cell r="E62">
            <v>36288</v>
          </cell>
          <cell r="F62" t="str">
            <v>МС</v>
          </cell>
          <cell r="G62" t="str">
            <v>Москва</v>
          </cell>
        </row>
        <row r="63">
          <cell r="B63">
            <v>49</v>
          </cell>
          <cell r="C63">
            <v>10101780565</v>
          </cell>
          <cell r="D63" t="str">
            <v>Водопьянов Александр</v>
          </cell>
          <cell r="E63">
            <v>38579</v>
          </cell>
          <cell r="F63" t="str">
            <v>КМС</v>
          </cell>
          <cell r="G63" t="str">
            <v>Москва</v>
          </cell>
        </row>
        <row r="64">
          <cell r="B64">
            <v>50</v>
          </cell>
          <cell r="C64">
            <v>10113386213</v>
          </cell>
          <cell r="D64" t="str">
            <v>Бортник Иван</v>
          </cell>
          <cell r="E64">
            <v>39330</v>
          </cell>
          <cell r="F64" t="str">
            <v>КМС</v>
          </cell>
          <cell r="G64" t="str">
            <v>Москва</v>
          </cell>
        </row>
        <row r="65">
          <cell r="B65">
            <v>51</v>
          </cell>
          <cell r="C65">
            <v>10006886576</v>
          </cell>
          <cell r="D65" t="str">
            <v>Манаков Виктор</v>
          </cell>
          <cell r="E65">
            <v>33764</v>
          </cell>
          <cell r="F65" t="str">
            <v>ЗМС</v>
          </cell>
          <cell r="G65" t="str">
            <v>Москва</v>
          </cell>
        </row>
        <row r="66">
          <cell r="B66">
            <v>52</v>
          </cell>
          <cell r="C66">
            <v>10104081990</v>
          </cell>
          <cell r="D66" t="str">
            <v>Мастюгин Максим</v>
          </cell>
          <cell r="E66">
            <v>39148</v>
          </cell>
          <cell r="F66" t="str">
            <v>КМС</v>
          </cell>
          <cell r="G66" t="str">
            <v>Москва</v>
          </cell>
        </row>
        <row r="68">
          <cell r="B68">
            <v>53</v>
          </cell>
          <cell r="C68">
            <v>10103577792</v>
          </cell>
          <cell r="D68" t="str">
            <v>Алексеев Лаврентий</v>
          </cell>
          <cell r="E68">
            <v>37602</v>
          </cell>
          <cell r="F68" t="str">
            <v>МС</v>
          </cell>
          <cell r="G68" t="str">
            <v>Санкт-Петербург</v>
          </cell>
        </row>
        <row r="69">
          <cell r="B69">
            <v>54</v>
          </cell>
          <cell r="C69">
            <v>10090441164</v>
          </cell>
          <cell r="D69" t="str">
            <v>Годин Михаил</v>
          </cell>
          <cell r="E69">
            <v>38312</v>
          </cell>
          <cell r="F69" t="str">
            <v>МС</v>
          </cell>
          <cell r="G69" t="str">
            <v>Санкт-Петербург</v>
          </cell>
        </row>
        <row r="70">
          <cell r="B70">
            <v>55</v>
          </cell>
          <cell r="C70">
            <v>10063781322</v>
          </cell>
          <cell r="D70" t="str">
            <v>Шекелашвили Давид</v>
          </cell>
          <cell r="E70">
            <v>37834</v>
          </cell>
          <cell r="F70" t="str">
            <v>МС</v>
          </cell>
          <cell r="G70" t="str">
            <v>Санкт-Петербург</v>
          </cell>
        </row>
        <row r="71">
          <cell r="B71">
            <v>56</v>
          </cell>
          <cell r="C71">
            <v>10090420148</v>
          </cell>
          <cell r="D71" t="str">
            <v>Галиханов Денис</v>
          </cell>
          <cell r="E71">
            <v>38909</v>
          </cell>
          <cell r="F71" t="str">
            <v>МС</v>
          </cell>
          <cell r="G71" t="str">
            <v>Санкт-Петербург</v>
          </cell>
        </row>
        <row r="72">
          <cell r="B72">
            <v>57</v>
          </cell>
          <cell r="C72">
            <v>10142216936</v>
          </cell>
          <cell r="D72" t="str">
            <v>Мокеев Захар</v>
          </cell>
          <cell r="E72">
            <v>39466</v>
          </cell>
          <cell r="F72" t="str">
            <v>КМС</v>
          </cell>
          <cell r="G72" t="str">
            <v>Санкт-Петербург</v>
          </cell>
        </row>
        <row r="73">
          <cell r="B73">
            <v>58</v>
          </cell>
          <cell r="C73">
            <v>10055304633</v>
          </cell>
          <cell r="D73" t="str">
            <v>Иевлев Константин</v>
          </cell>
          <cell r="E73">
            <v>37870</v>
          </cell>
          <cell r="F73" t="str">
            <v>КМС</v>
          </cell>
          <cell r="G73" t="str">
            <v>Санкт-Петербург</v>
          </cell>
        </row>
        <row r="74">
          <cell r="B74">
            <v>59</v>
          </cell>
          <cell r="C74">
            <v>10111626065</v>
          </cell>
          <cell r="D74" t="str">
            <v>Павловский Дмитрий</v>
          </cell>
          <cell r="E74">
            <v>39347</v>
          </cell>
          <cell r="F74" t="str">
            <v>КМС</v>
          </cell>
          <cell r="G74" t="str">
            <v>Санкт-Петербург</v>
          </cell>
        </row>
        <row r="75">
          <cell r="B75">
            <v>60</v>
          </cell>
          <cell r="C75">
            <v>10129677664</v>
          </cell>
          <cell r="D75" t="str">
            <v>Кунин Андрей</v>
          </cell>
          <cell r="E75">
            <v>39402</v>
          </cell>
          <cell r="F75" t="str">
            <v>КМС</v>
          </cell>
          <cell r="G75" t="str">
            <v>Санкт-Петербург</v>
          </cell>
        </row>
        <row r="76">
          <cell r="B76">
            <v>61</v>
          </cell>
          <cell r="C76">
            <v>10116167079</v>
          </cell>
          <cell r="D76" t="str">
            <v>Коробов Степан</v>
          </cell>
          <cell r="E76">
            <v>39199</v>
          </cell>
          <cell r="F76" t="str">
            <v>КМС</v>
          </cell>
          <cell r="G76" t="str">
            <v>Санкт-Петербург</v>
          </cell>
        </row>
        <row r="78">
          <cell r="B78">
            <v>62</v>
          </cell>
          <cell r="C78">
            <v>10010193367</v>
          </cell>
          <cell r="D78" t="str">
            <v>Ничипуренко Павел</v>
          </cell>
          <cell r="E78">
            <v>36098</v>
          </cell>
          <cell r="F78" t="str">
            <v>МС</v>
          </cell>
          <cell r="G78" t="str">
            <v>Омская область, Республика Крым</v>
          </cell>
        </row>
        <row r="79">
          <cell r="B79">
            <v>63</v>
          </cell>
          <cell r="C79">
            <v>10095787480</v>
          </cell>
          <cell r="D79" t="str">
            <v>Терешенок Виталий</v>
          </cell>
          <cell r="E79">
            <v>37065</v>
          </cell>
          <cell r="F79" t="str">
            <v>МС</v>
          </cell>
          <cell r="G79" t="str">
            <v>Омская область, Новосибирская область</v>
          </cell>
        </row>
        <row r="80">
          <cell r="B80">
            <v>64</v>
          </cell>
          <cell r="C80">
            <v>10077952416</v>
          </cell>
          <cell r="D80" t="str">
            <v>Залипятский Иван</v>
          </cell>
          <cell r="E80">
            <v>37631</v>
          </cell>
          <cell r="F80" t="str">
            <v>МС</v>
          </cell>
          <cell r="G80" t="str">
            <v>Омская область, Республика Крым</v>
          </cell>
        </row>
        <row r="81">
          <cell r="B81">
            <v>65</v>
          </cell>
          <cell r="C81">
            <v>10078794292</v>
          </cell>
          <cell r="D81" t="str">
            <v>Тишкин Александр</v>
          </cell>
          <cell r="E81">
            <v>37768</v>
          </cell>
          <cell r="F81" t="str">
            <v>МС</v>
          </cell>
          <cell r="G81" t="str">
            <v>Омская область, Республика Крым</v>
          </cell>
        </row>
        <row r="82">
          <cell r="B82">
            <v>66</v>
          </cell>
          <cell r="C82">
            <v>10092621038</v>
          </cell>
          <cell r="D82" t="str">
            <v>Ляшко Владислав</v>
          </cell>
          <cell r="E82">
            <v>38191</v>
          </cell>
          <cell r="F82" t="str">
            <v>МС</v>
          </cell>
          <cell r="G82" t="str">
            <v>Омская область, Новосибирская область</v>
          </cell>
        </row>
        <row r="83">
          <cell r="B83">
            <v>67</v>
          </cell>
          <cell r="C83">
            <v>10082231732</v>
          </cell>
          <cell r="D83" t="str">
            <v>Базаев Артем</v>
          </cell>
          <cell r="E83">
            <v>38437</v>
          </cell>
          <cell r="F83" t="str">
            <v>КМС</v>
          </cell>
          <cell r="G83" t="str">
            <v>Омская область</v>
          </cell>
        </row>
        <row r="84">
          <cell r="B84">
            <v>68</v>
          </cell>
          <cell r="C84">
            <v>10091885555</v>
          </cell>
          <cell r="D84" t="str">
            <v>Прокуратов Александр</v>
          </cell>
          <cell r="E84">
            <v>38571</v>
          </cell>
          <cell r="F84" t="str">
            <v>КМС</v>
          </cell>
          <cell r="G84" t="str">
            <v>Омская область</v>
          </cell>
        </row>
        <row r="85">
          <cell r="B85">
            <v>69</v>
          </cell>
          <cell r="C85">
            <v>10092426331</v>
          </cell>
          <cell r="D85" t="str">
            <v>Санников Евгений</v>
          </cell>
          <cell r="E85">
            <v>38756</v>
          </cell>
          <cell r="F85" t="str">
            <v>КМС</v>
          </cell>
          <cell r="G85" t="str">
            <v>Омская область</v>
          </cell>
        </row>
        <row r="86">
          <cell r="B86">
            <v>70</v>
          </cell>
          <cell r="C86">
            <v>10122875136</v>
          </cell>
          <cell r="D86" t="str">
            <v>Пухорев Алексей</v>
          </cell>
          <cell r="E86">
            <v>38841</v>
          </cell>
          <cell r="F86" t="str">
            <v>КМС</v>
          </cell>
          <cell r="G86" t="str">
            <v>Омская область, Кемеровская область</v>
          </cell>
        </row>
        <row r="87">
          <cell r="B87">
            <v>71</v>
          </cell>
          <cell r="C87">
            <v>10062526988</v>
          </cell>
          <cell r="D87" t="str">
            <v>Шестаков Артем</v>
          </cell>
          <cell r="E87">
            <v>37882</v>
          </cell>
          <cell r="F87" t="str">
            <v>КМС</v>
          </cell>
          <cell r="G87" t="str">
            <v>Омская область, Новосибирская область</v>
          </cell>
        </row>
        <row r="88">
          <cell r="B88">
            <v>72</v>
          </cell>
          <cell r="C88">
            <v>10055306451</v>
          </cell>
          <cell r="D88" t="str">
            <v>Лучников Егор</v>
          </cell>
          <cell r="E88">
            <v>37883</v>
          </cell>
          <cell r="F88" t="str">
            <v>МС</v>
          </cell>
          <cell r="G88" t="str">
            <v>Омская область, Новосибирская область</v>
          </cell>
        </row>
        <row r="91">
          <cell r="B91">
            <v>73</v>
          </cell>
          <cell r="C91">
            <v>10036049123</v>
          </cell>
          <cell r="D91" t="str">
            <v>Хилькович Денис</v>
          </cell>
          <cell r="E91">
            <v>37978</v>
          </cell>
          <cell r="F91" t="str">
            <v>КМС</v>
          </cell>
          <cell r="G91" t="str">
            <v>Республика Крым</v>
          </cell>
        </row>
        <row r="94">
          <cell r="B94">
            <v>74</v>
          </cell>
          <cell r="C94">
            <v>10009017243</v>
          </cell>
          <cell r="D94" t="str">
            <v xml:space="preserve">Зайцев Артем </v>
          </cell>
          <cell r="E94">
            <v>34832</v>
          </cell>
          <cell r="F94" t="str">
            <v>МСМК</v>
          </cell>
          <cell r="G94" t="str">
            <v>Беларусь</v>
          </cell>
        </row>
        <row r="95">
          <cell r="B95">
            <v>75</v>
          </cell>
          <cell r="C95">
            <v>10015977803</v>
          </cell>
          <cell r="D95" t="str">
            <v>Глова Александр</v>
          </cell>
          <cell r="E95">
            <v>36700</v>
          </cell>
          <cell r="F95" t="str">
            <v>МСМК</v>
          </cell>
          <cell r="G95" t="str">
            <v>Беларусь</v>
          </cell>
        </row>
        <row r="96">
          <cell r="B96">
            <v>76</v>
          </cell>
          <cell r="C96">
            <v>10105906095</v>
          </cell>
          <cell r="D96" t="str">
            <v>Мигиневич Максим</v>
          </cell>
          <cell r="E96">
            <v>38220</v>
          </cell>
          <cell r="F96" t="str">
            <v>МС</v>
          </cell>
          <cell r="G96" t="str">
            <v>Беларусь</v>
          </cell>
        </row>
        <row r="97">
          <cell r="B97">
            <v>77</v>
          </cell>
          <cell r="C97">
            <v>10079412062</v>
          </cell>
          <cell r="D97" t="str">
            <v>Волчек Алексей</v>
          </cell>
          <cell r="E97">
            <v>38191</v>
          </cell>
          <cell r="F97" t="str">
            <v>МС</v>
          </cell>
          <cell r="G97" t="str">
            <v>Беларусь</v>
          </cell>
        </row>
        <row r="98">
          <cell r="B98">
            <v>78</v>
          </cell>
          <cell r="C98">
            <v>10009166682</v>
          </cell>
          <cell r="D98" t="str">
            <v>Королек Евгений</v>
          </cell>
          <cell r="E98">
            <v>35225</v>
          </cell>
          <cell r="F98" t="str">
            <v>МСМК</v>
          </cell>
          <cell r="G98" t="str">
            <v>Беларусь</v>
          </cell>
        </row>
        <row r="100">
          <cell r="B100">
            <v>79</v>
          </cell>
          <cell r="C100">
            <v>10150071310</v>
          </cell>
          <cell r="D100" t="str">
            <v>Ерик Арлан</v>
          </cell>
          <cell r="E100">
            <v>39129</v>
          </cell>
          <cell r="G100" t="str">
            <v>Казахстан</v>
          </cell>
        </row>
        <row r="101">
          <cell r="B101">
            <v>80</v>
          </cell>
          <cell r="C101">
            <v>10153569774</v>
          </cell>
          <cell r="D101" t="str">
            <v>Есеркеев Марлен</v>
          </cell>
          <cell r="E101">
            <v>39363</v>
          </cell>
          <cell r="G101" t="str">
            <v>Казахстан</v>
          </cell>
        </row>
        <row r="102">
          <cell r="B102">
            <v>81</v>
          </cell>
          <cell r="C102">
            <v>10124817863</v>
          </cell>
          <cell r="D102" t="str">
            <v>Ковальчук Евгений</v>
          </cell>
          <cell r="E102">
            <v>39382</v>
          </cell>
          <cell r="G102" t="str">
            <v>Казахстан</v>
          </cell>
        </row>
        <row r="103">
          <cell r="B103">
            <v>82</v>
          </cell>
          <cell r="C103">
            <v>10139599451</v>
          </cell>
          <cell r="D103" t="str">
            <v>Азаматулы Зейнола</v>
          </cell>
          <cell r="E103">
            <v>39492</v>
          </cell>
          <cell r="G103" t="str">
            <v>Казахстан</v>
          </cell>
        </row>
        <row r="104">
          <cell r="B104">
            <v>83</v>
          </cell>
          <cell r="C104">
            <v>10140489427</v>
          </cell>
          <cell r="D104" t="str">
            <v xml:space="preserve">Шаяхметов Данияр </v>
          </cell>
          <cell r="E104">
            <v>38757</v>
          </cell>
          <cell r="G104" t="str">
            <v>Казахстан</v>
          </cell>
        </row>
        <row r="105">
          <cell r="B105">
            <v>84</v>
          </cell>
          <cell r="C105">
            <v>10150424853</v>
          </cell>
          <cell r="D105" t="str">
            <v xml:space="preserve">Базарбеков Диас </v>
          </cell>
          <cell r="E105">
            <v>39294</v>
          </cell>
          <cell r="G105" t="str">
            <v>Казахстан</v>
          </cell>
        </row>
        <row r="106">
          <cell r="B106">
            <v>85</v>
          </cell>
          <cell r="C106">
            <v>10153554014</v>
          </cell>
          <cell r="D106" t="str">
            <v>Шемет Аркадий</v>
          </cell>
          <cell r="E106">
            <v>39119</v>
          </cell>
          <cell r="G106" t="str">
            <v>Казахстан</v>
          </cell>
        </row>
        <row r="107">
          <cell r="B107">
            <v>86</v>
          </cell>
          <cell r="C107">
            <v>10139662503</v>
          </cell>
          <cell r="D107" t="str">
            <v xml:space="preserve">Котляр Максим </v>
          </cell>
          <cell r="E107">
            <v>38777</v>
          </cell>
          <cell r="G107" t="str">
            <v>Казахстан</v>
          </cell>
        </row>
        <row r="108">
          <cell r="B108">
            <v>87</v>
          </cell>
          <cell r="C108" t="str">
            <v xml:space="preserve">KAZ20080702 </v>
          </cell>
          <cell r="D108" t="str">
            <v xml:space="preserve">Журавский Данил </v>
          </cell>
          <cell r="E108">
            <v>39631</v>
          </cell>
          <cell r="G108" t="str">
            <v>Казахстан</v>
          </cell>
        </row>
        <row r="109">
          <cell r="B109">
            <v>88</v>
          </cell>
          <cell r="C109">
            <v>10023551075</v>
          </cell>
          <cell r="D109" t="str">
            <v>Чугай Андрей</v>
          </cell>
          <cell r="E109">
            <v>36542</v>
          </cell>
          <cell r="G109" t="str">
            <v>Казахстан</v>
          </cell>
        </row>
        <row r="110">
          <cell r="B110">
            <v>89</v>
          </cell>
          <cell r="C110">
            <v>10010797292</v>
          </cell>
          <cell r="D110" t="str">
            <v>Пономарев Сергей</v>
          </cell>
          <cell r="E110">
            <v>35900</v>
          </cell>
          <cell r="G110" t="str">
            <v>Казахстан</v>
          </cell>
        </row>
        <row r="111">
          <cell r="B111">
            <v>90</v>
          </cell>
          <cell r="C111">
            <v>10036103683</v>
          </cell>
          <cell r="D111" t="str">
            <v xml:space="preserve">Резанов Дмитрий </v>
          </cell>
          <cell r="E111">
            <v>36528</v>
          </cell>
          <cell r="G111" t="str">
            <v>Казахстан</v>
          </cell>
        </row>
        <row r="112">
          <cell r="B112">
            <v>91</v>
          </cell>
          <cell r="C112">
            <v>10036104289</v>
          </cell>
          <cell r="D112" t="str">
            <v xml:space="preserve">Голов Виктор </v>
          </cell>
          <cell r="E112">
            <v>36553</v>
          </cell>
          <cell r="G112" t="str">
            <v>Казахстан</v>
          </cell>
        </row>
        <row r="113">
          <cell r="B113">
            <v>92</v>
          </cell>
          <cell r="C113">
            <v>10101896460</v>
          </cell>
          <cell r="D113" t="str">
            <v>Курдиди Кирилл</v>
          </cell>
          <cell r="E113">
            <v>38157</v>
          </cell>
          <cell r="G113" t="str">
            <v>Казахстан</v>
          </cell>
        </row>
        <row r="114">
          <cell r="B114">
            <v>93</v>
          </cell>
          <cell r="C114">
            <v>10125600634</v>
          </cell>
          <cell r="D114" t="str">
            <v>Бейсенбаев Ризван</v>
          </cell>
          <cell r="E114">
            <v>38419</v>
          </cell>
          <cell r="G114" t="str">
            <v>Казахстан</v>
          </cell>
        </row>
        <row r="115">
          <cell r="B115">
            <v>94</v>
          </cell>
          <cell r="C115">
            <v>10125600937</v>
          </cell>
          <cell r="D115" t="str">
            <v xml:space="preserve">Мухтар Рамазан </v>
          </cell>
          <cell r="E115">
            <v>38631</v>
          </cell>
          <cell r="G115" t="str">
            <v>Казахстан</v>
          </cell>
        </row>
        <row r="116">
          <cell r="B116">
            <v>95</v>
          </cell>
          <cell r="C116">
            <v>10131583009</v>
          </cell>
          <cell r="D116" t="str">
            <v xml:space="preserve">Айдархан Саят </v>
          </cell>
          <cell r="E116">
            <v>38691</v>
          </cell>
          <cell r="G116" t="str">
            <v>Казахстан</v>
          </cell>
        </row>
        <row r="117">
          <cell r="B117">
            <v>96</v>
          </cell>
          <cell r="C117">
            <v>10117666438</v>
          </cell>
          <cell r="D117" t="str">
            <v xml:space="preserve">Хорошавин Максим </v>
          </cell>
          <cell r="E117">
            <v>37761</v>
          </cell>
          <cell r="G117" t="str">
            <v>Казахстан</v>
          </cell>
        </row>
        <row r="118">
          <cell r="B118">
            <v>97</v>
          </cell>
          <cell r="C118">
            <v>10103653574</v>
          </cell>
          <cell r="D118" t="str">
            <v xml:space="preserve">Белугин Вадим </v>
          </cell>
          <cell r="E118">
            <v>38408</v>
          </cell>
          <cell r="G118" t="str">
            <v>Казахстан</v>
          </cell>
        </row>
        <row r="121">
          <cell r="B121">
            <v>98</v>
          </cell>
          <cell r="C121">
            <v>10143843607</v>
          </cell>
          <cell r="D121" t="str">
            <v>Вахнин Александр</v>
          </cell>
          <cell r="E121">
            <v>35087</v>
          </cell>
          <cell r="F121" t="str">
            <v>КМС</v>
          </cell>
          <cell r="G121" t="str">
            <v>Московская область</v>
          </cell>
        </row>
        <row r="123">
          <cell r="B123">
            <v>99</v>
          </cell>
          <cell r="C123">
            <v>10153168034</v>
          </cell>
          <cell r="D123" t="str">
            <v>Гришин Денис</v>
          </cell>
          <cell r="E123">
            <v>29823</v>
          </cell>
          <cell r="G123" t="str">
            <v>Москва</v>
          </cell>
        </row>
      </sheetData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FF07B-DC39-4330-B2B3-A97652A4154A}">
  <sheetPr>
    <tabColor theme="9" tint="0.79998168889431442"/>
    <pageSetUpPr fitToPage="1"/>
  </sheetPr>
  <dimension ref="A1:J78"/>
  <sheetViews>
    <sheetView tabSelected="1" topLeftCell="A35" zoomScaleNormal="100" workbookViewId="0">
      <selection activeCell="M42" sqref="M42"/>
    </sheetView>
  </sheetViews>
  <sheetFormatPr defaultRowHeight="13.2" x14ac:dyDescent="0.25"/>
  <cols>
    <col min="2" max="2" width="9.33203125" customWidth="1"/>
    <col min="3" max="3" width="13.6640625" customWidth="1"/>
    <col min="4" max="4" width="23.44140625" customWidth="1"/>
    <col min="5" max="5" width="13.44140625" customWidth="1"/>
    <col min="6" max="6" width="16.21875" customWidth="1"/>
    <col min="7" max="7" width="18.5546875" customWidth="1"/>
    <col min="8" max="8" width="16.5546875" customWidth="1"/>
    <col min="9" max="9" width="22.21875" customWidth="1"/>
    <col min="258" max="258" width="9.33203125" customWidth="1"/>
    <col min="259" max="259" width="13.6640625" customWidth="1"/>
    <col min="260" max="260" width="23.44140625" customWidth="1"/>
    <col min="261" max="261" width="13.44140625" customWidth="1"/>
    <col min="262" max="262" width="16.21875" customWidth="1"/>
    <col min="263" max="263" width="18.5546875" customWidth="1"/>
    <col min="264" max="264" width="16.5546875" customWidth="1"/>
    <col min="265" max="265" width="22.21875" customWidth="1"/>
    <col min="514" max="514" width="9.33203125" customWidth="1"/>
    <col min="515" max="515" width="13.6640625" customWidth="1"/>
    <col min="516" max="516" width="23.44140625" customWidth="1"/>
    <col min="517" max="517" width="13.44140625" customWidth="1"/>
    <col min="518" max="518" width="16.21875" customWidth="1"/>
    <col min="519" max="519" width="18.5546875" customWidth="1"/>
    <col min="520" max="520" width="16.5546875" customWidth="1"/>
    <col min="521" max="521" width="22.21875" customWidth="1"/>
    <col min="770" max="770" width="9.33203125" customWidth="1"/>
    <col min="771" max="771" width="13.6640625" customWidth="1"/>
    <col min="772" max="772" width="23.44140625" customWidth="1"/>
    <col min="773" max="773" width="13.44140625" customWidth="1"/>
    <col min="774" max="774" width="16.21875" customWidth="1"/>
    <col min="775" max="775" width="18.5546875" customWidth="1"/>
    <col min="776" max="776" width="16.5546875" customWidth="1"/>
    <col min="777" max="777" width="22.21875" customWidth="1"/>
    <col min="1026" max="1026" width="9.33203125" customWidth="1"/>
    <col min="1027" max="1027" width="13.6640625" customWidth="1"/>
    <col min="1028" max="1028" width="23.44140625" customWidth="1"/>
    <col min="1029" max="1029" width="13.44140625" customWidth="1"/>
    <col min="1030" max="1030" width="16.21875" customWidth="1"/>
    <col min="1031" max="1031" width="18.5546875" customWidth="1"/>
    <col min="1032" max="1032" width="16.5546875" customWidth="1"/>
    <col min="1033" max="1033" width="22.21875" customWidth="1"/>
    <col min="1282" max="1282" width="9.33203125" customWidth="1"/>
    <col min="1283" max="1283" width="13.6640625" customWidth="1"/>
    <col min="1284" max="1284" width="23.44140625" customWidth="1"/>
    <col min="1285" max="1285" width="13.44140625" customWidth="1"/>
    <col min="1286" max="1286" width="16.21875" customWidth="1"/>
    <col min="1287" max="1287" width="18.5546875" customWidth="1"/>
    <col min="1288" max="1288" width="16.5546875" customWidth="1"/>
    <col min="1289" max="1289" width="22.21875" customWidth="1"/>
    <col min="1538" max="1538" width="9.33203125" customWidth="1"/>
    <col min="1539" max="1539" width="13.6640625" customWidth="1"/>
    <col min="1540" max="1540" width="23.44140625" customWidth="1"/>
    <col min="1541" max="1541" width="13.44140625" customWidth="1"/>
    <col min="1542" max="1542" width="16.21875" customWidth="1"/>
    <col min="1543" max="1543" width="18.5546875" customWidth="1"/>
    <col min="1544" max="1544" width="16.5546875" customWidth="1"/>
    <col min="1545" max="1545" width="22.21875" customWidth="1"/>
    <col min="1794" max="1794" width="9.33203125" customWidth="1"/>
    <col min="1795" max="1795" width="13.6640625" customWidth="1"/>
    <col min="1796" max="1796" width="23.44140625" customWidth="1"/>
    <col min="1797" max="1797" width="13.44140625" customWidth="1"/>
    <col min="1798" max="1798" width="16.21875" customWidth="1"/>
    <col min="1799" max="1799" width="18.5546875" customWidth="1"/>
    <col min="1800" max="1800" width="16.5546875" customWidth="1"/>
    <col min="1801" max="1801" width="22.21875" customWidth="1"/>
    <col min="2050" max="2050" width="9.33203125" customWidth="1"/>
    <col min="2051" max="2051" width="13.6640625" customWidth="1"/>
    <col min="2052" max="2052" width="23.44140625" customWidth="1"/>
    <col min="2053" max="2053" width="13.44140625" customWidth="1"/>
    <col min="2054" max="2054" width="16.21875" customWidth="1"/>
    <col min="2055" max="2055" width="18.5546875" customWidth="1"/>
    <col min="2056" max="2056" width="16.5546875" customWidth="1"/>
    <col min="2057" max="2057" width="22.21875" customWidth="1"/>
    <col min="2306" max="2306" width="9.33203125" customWidth="1"/>
    <col min="2307" max="2307" width="13.6640625" customWidth="1"/>
    <col min="2308" max="2308" width="23.44140625" customWidth="1"/>
    <col min="2309" max="2309" width="13.44140625" customWidth="1"/>
    <col min="2310" max="2310" width="16.21875" customWidth="1"/>
    <col min="2311" max="2311" width="18.5546875" customWidth="1"/>
    <col min="2312" max="2312" width="16.5546875" customWidth="1"/>
    <col min="2313" max="2313" width="22.21875" customWidth="1"/>
    <col min="2562" max="2562" width="9.33203125" customWidth="1"/>
    <col min="2563" max="2563" width="13.6640625" customWidth="1"/>
    <col min="2564" max="2564" width="23.44140625" customWidth="1"/>
    <col min="2565" max="2565" width="13.44140625" customWidth="1"/>
    <col min="2566" max="2566" width="16.21875" customWidth="1"/>
    <col min="2567" max="2567" width="18.5546875" customWidth="1"/>
    <col min="2568" max="2568" width="16.5546875" customWidth="1"/>
    <col min="2569" max="2569" width="22.21875" customWidth="1"/>
    <col min="2818" max="2818" width="9.33203125" customWidth="1"/>
    <col min="2819" max="2819" width="13.6640625" customWidth="1"/>
    <col min="2820" max="2820" width="23.44140625" customWidth="1"/>
    <col min="2821" max="2821" width="13.44140625" customWidth="1"/>
    <col min="2822" max="2822" width="16.21875" customWidth="1"/>
    <col min="2823" max="2823" width="18.5546875" customWidth="1"/>
    <col min="2824" max="2824" width="16.5546875" customWidth="1"/>
    <col min="2825" max="2825" width="22.21875" customWidth="1"/>
    <col min="3074" max="3074" width="9.33203125" customWidth="1"/>
    <col min="3075" max="3075" width="13.6640625" customWidth="1"/>
    <col min="3076" max="3076" width="23.44140625" customWidth="1"/>
    <col min="3077" max="3077" width="13.44140625" customWidth="1"/>
    <col min="3078" max="3078" width="16.21875" customWidth="1"/>
    <col min="3079" max="3079" width="18.5546875" customWidth="1"/>
    <col min="3080" max="3080" width="16.5546875" customWidth="1"/>
    <col min="3081" max="3081" width="22.21875" customWidth="1"/>
    <col min="3330" max="3330" width="9.33203125" customWidth="1"/>
    <col min="3331" max="3331" width="13.6640625" customWidth="1"/>
    <col min="3332" max="3332" width="23.44140625" customWidth="1"/>
    <col min="3333" max="3333" width="13.44140625" customWidth="1"/>
    <col min="3334" max="3334" width="16.21875" customWidth="1"/>
    <col min="3335" max="3335" width="18.5546875" customWidth="1"/>
    <col min="3336" max="3336" width="16.5546875" customWidth="1"/>
    <col min="3337" max="3337" width="22.21875" customWidth="1"/>
    <col min="3586" max="3586" width="9.33203125" customWidth="1"/>
    <col min="3587" max="3587" width="13.6640625" customWidth="1"/>
    <col min="3588" max="3588" width="23.44140625" customWidth="1"/>
    <col min="3589" max="3589" width="13.44140625" customWidth="1"/>
    <col min="3590" max="3590" width="16.21875" customWidth="1"/>
    <col min="3591" max="3591" width="18.5546875" customWidth="1"/>
    <col min="3592" max="3592" width="16.5546875" customWidth="1"/>
    <col min="3593" max="3593" width="22.21875" customWidth="1"/>
    <col min="3842" max="3842" width="9.33203125" customWidth="1"/>
    <col min="3843" max="3843" width="13.6640625" customWidth="1"/>
    <col min="3844" max="3844" width="23.44140625" customWidth="1"/>
    <col min="3845" max="3845" width="13.44140625" customWidth="1"/>
    <col min="3846" max="3846" width="16.21875" customWidth="1"/>
    <col min="3847" max="3847" width="18.5546875" customWidth="1"/>
    <col min="3848" max="3848" width="16.5546875" customWidth="1"/>
    <col min="3849" max="3849" width="22.21875" customWidth="1"/>
    <col min="4098" max="4098" width="9.33203125" customWidth="1"/>
    <col min="4099" max="4099" width="13.6640625" customWidth="1"/>
    <col min="4100" max="4100" width="23.44140625" customWidth="1"/>
    <col min="4101" max="4101" width="13.44140625" customWidth="1"/>
    <col min="4102" max="4102" width="16.21875" customWidth="1"/>
    <col min="4103" max="4103" width="18.5546875" customWidth="1"/>
    <col min="4104" max="4104" width="16.5546875" customWidth="1"/>
    <col min="4105" max="4105" width="22.21875" customWidth="1"/>
    <col min="4354" max="4354" width="9.33203125" customWidth="1"/>
    <col min="4355" max="4355" width="13.6640625" customWidth="1"/>
    <col min="4356" max="4356" width="23.44140625" customWidth="1"/>
    <col min="4357" max="4357" width="13.44140625" customWidth="1"/>
    <col min="4358" max="4358" width="16.21875" customWidth="1"/>
    <col min="4359" max="4359" width="18.5546875" customWidth="1"/>
    <col min="4360" max="4360" width="16.5546875" customWidth="1"/>
    <col min="4361" max="4361" width="22.21875" customWidth="1"/>
    <col min="4610" max="4610" width="9.33203125" customWidth="1"/>
    <col min="4611" max="4611" width="13.6640625" customWidth="1"/>
    <col min="4612" max="4612" width="23.44140625" customWidth="1"/>
    <col min="4613" max="4613" width="13.44140625" customWidth="1"/>
    <col min="4614" max="4614" width="16.21875" customWidth="1"/>
    <col min="4615" max="4615" width="18.5546875" customWidth="1"/>
    <col min="4616" max="4616" width="16.5546875" customWidth="1"/>
    <col min="4617" max="4617" width="22.21875" customWidth="1"/>
    <col min="4866" max="4866" width="9.33203125" customWidth="1"/>
    <col min="4867" max="4867" width="13.6640625" customWidth="1"/>
    <col min="4868" max="4868" width="23.44140625" customWidth="1"/>
    <col min="4869" max="4869" width="13.44140625" customWidth="1"/>
    <col min="4870" max="4870" width="16.21875" customWidth="1"/>
    <col min="4871" max="4871" width="18.5546875" customWidth="1"/>
    <col min="4872" max="4872" width="16.5546875" customWidth="1"/>
    <col min="4873" max="4873" width="22.21875" customWidth="1"/>
    <col min="5122" max="5122" width="9.33203125" customWidth="1"/>
    <col min="5123" max="5123" width="13.6640625" customWidth="1"/>
    <col min="5124" max="5124" width="23.44140625" customWidth="1"/>
    <col min="5125" max="5125" width="13.44140625" customWidth="1"/>
    <col min="5126" max="5126" width="16.21875" customWidth="1"/>
    <col min="5127" max="5127" width="18.5546875" customWidth="1"/>
    <col min="5128" max="5128" width="16.5546875" customWidth="1"/>
    <col min="5129" max="5129" width="22.21875" customWidth="1"/>
    <col min="5378" max="5378" width="9.33203125" customWidth="1"/>
    <col min="5379" max="5379" width="13.6640625" customWidth="1"/>
    <col min="5380" max="5380" width="23.44140625" customWidth="1"/>
    <col min="5381" max="5381" width="13.44140625" customWidth="1"/>
    <col min="5382" max="5382" width="16.21875" customWidth="1"/>
    <col min="5383" max="5383" width="18.5546875" customWidth="1"/>
    <col min="5384" max="5384" width="16.5546875" customWidth="1"/>
    <col min="5385" max="5385" width="22.21875" customWidth="1"/>
    <col min="5634" max="5634" width="9.33203125" customWidth="1"/>
    <col min="5635" max="5635" width="13.6640625" customWidth="1"/>
    <col min="5636" max="5636" width="23.44140625" customWidth="1"/>
    <col min="5637" max="5637" width="13.44140625" customWidth="1"/>
    <col min="5638" max="5638" width="16.21875" customWidth="1"/>
    <col min="5639" max="5639" width="18.5546875" customWidth="1"/>
    <col min="5640" max="5640" width="16.5546875" customWidth="1"/>
    <col min="5641" max="5641" width="22.21875" customWidth="1"/>
    <col min="5890" max="5890" width="9.33203125" customWidth="1"/>
    <col min="5891" max="5891" width="13.6640625" customWidth="1"/>
    <col min="5892" max="5892" width="23.44140625" customWidth="1"/>
    <col min="5893" max="5893" width="13.44140625" customWidth="1"/>
    <col min="5894" max="5894" width="16.21875" customWidth="1"/>
    <col min="5895" max="5895" width="18.5546875" customWidth="1"/>
    <col min="5896" max="5896" width="16.5546875" customWidth="1"/>
    <col min="5897" max="5897" width="22.21875" customWidth="1"/>
    <col min="6146" max="6146" width="9.33203125" customWidth="1"/>
    <col min="6147" max="6147" width="13.6640625" customWidth="1"/>
    <col min="6148" max="6148" width="23.44140625" customWidth="1"/>
    <col min="6149" max="6149" width="13.44140625" customWidth="1"/>
    <col min="6150" max="6150" width="16.21875" customWidth="1"/>
    <col min="6151" max="6151" width="18.5546875" customWidth="1"/>
    <col min="6152" max="6152" width="16.5546875" customWidth="1"/>
    <col min="6153" max="6153" width="22.21875" customWidth="1"/>
    <col min="6402" max="6402" width="9.33203125" customWidth="1"/>
    <col min="6403" max="6403" width="13.6640625" customWidth="1"/>
    <col min="6404" max="6404" width="23.44140625" customWidth="1"/>
    <col min="6405" max="6405" width="13.44140625" customWidth="1"/>
    <col min="6406" max="6406" width="16.21875" customWidth="1"/>
    <col min="6407" max="6407" width="18.5546875" customWidth="1"/>
    <col min="6408" max="6408" width="16.5546875" customWidth="1"/>
    <col min="6409" max="6409" width="22.21875" customWidth="1"/>
    <col min="6658" max="6658" width="9.33203125" customWidth="1"/>
    <col min="6659" max="6659" width="13.6640625" customWidth="1"/>
    <col min="6660" max="6660" width="23.44140625" customWidth="1"/>
    <col min="6661" max="6661" width="13.44140625" customWidth="1"/>
    <col min="6662" max="6662" width="16.21875" customWidth="1"/>
    <col min="6663" max="6663" width="18.5546875" customWidth="1"/>
    <col min="6664" max="6664" width="16.5546875" customWidth="1"/>
    <col min="6665" max="6665" width="22.21875" customWidth="1"/>
    <col min="6914" max="6914" width="9.33203125" customWidth="1"/>
    <col min="6915" max="6915" width="13.6640625" customWidth="1"/>
    <col min="6916" max="6916" width="23.44140625" customWidth="1"/>
    <col min="6917" max="6917" width="13.44140625" customWidth="1"/>
    <col min="6918" max="6918" width="16.21875" customWidth="1"/>
    <col min="6919" max="6919" width="18.5546875" customWidth="1"/>
    <col min="6920" max="6920" width="16.5546875" customWidth="1"/>
    <col min="6921" max="6921" width="22.21875" customWidth="1"/>
    <col min="7170" max="7170" width="9.33203125" customWidth="1"/>
    <col min="7171" max="7171" width="13.6640625" customWidth="1"/>
    <col min="7172" max="7172" width="23.44140625" customWidth="1"/>
    <col min="7173" max="7173" width="13.44140625" customWidth="1"/>
    <col min="7174" max="7174" width="16.21875" customWidth="1"/>
    <col min="7175" max="7175" width="18.5546875" customWidth="1"/>
    <col min="7176" max="7176" width="16.5546875" customWidth="1"/>
    <col min="7177" max="7177" width="22.21875" customWidth="1"/>
    <col min="7426" max="7426" width="9.33203125" customWidth="1"/>
    <col min="7427" max="7427" width="13.6640625" customWidth="1"/>
    <col min="7428" max="7428" width="23.44140625" customWidth="1"/>
    <col min="7429" max="7429" width="13.44140625" customWidth="1"/>
    <col min="7430" max="7430" width="16.21875" customWidth="1"/>
    <col min="7431" max="7431" width="18.5546875" customWidth="1"/>
    <col min="7432" max="7432" width="16.5546875" customWidth="1"/>
    <col min="7433" max="7433" width="22.21875" customWidth="1"/>
    <col min="7682" max="7682" width="9.33203125" customWidth="1"/>
    <col min="7683" max="7683" width="13.6640625" customWidth="1"/>
    <col min="7684" max="7684" width="23.44140625" customWidth="1"/>
    <col min="7685" max="7685" width="13.44140625" customWidth="1"/>
    <col min="7686" max="7686" width="16.21875" customWidth="1"/>
    <col min="7687" max="7687" width="18.5546875" customWidth="1"/>
    <col min="7688" max="7688" width="16.5546875" customWidth="1"/>
    <col min="7689" max="7689" width="22.21875" customWidth="1"/>
    <col min="7938" max="7938" width="9.33203125" customWidth="1"/>
    <col min="7939" max="7939" width="13.6640625" customWidth="1"/>
    <col min="7940" max="7940" width="23.44140625" customWidth="1"/>
    <col min="7941" max="7941" width="13.44140625" customWidth="1"/>
    <col min="7942" max="7942" width="16.21875" customWidth="1"/>
    <col min="7943" max="7943" width="18.5546875" customWidth="1"/>
    <col min="7944" max="7944" width="16.5546875" customWidth="1"/>
    <col min="7945" max="7945" width="22.21875" customWidth="1"/>
    <col min="8194" max="8194" width="9.33203125" customWidth="1"/>
    <col min="8195" max="8195" width="13.6640625" customWidth="1"/>
    <col min="8196" max="8196" width="23.44140625" customWidth="1"/>
    <col min="8197" max="8197" width="13.44140625" customWidth="1"/>
    <col min="8198" max="8198" width="16.21875" customWidth="1"/>
    <col min="8199" max="8199" width="18.5546875" customWidth="1"/>
    <col min="8200" max="8200" width="16.5546875" customWidth="1"/>
    <col min="8201" max="8201" width="22.21875" customWidth="1"/>
    <col min="8450" max="8450" width="9.33203125" customWidth="1"/>
    <col min="8451" max="8451" width="13.6640625" customWidth="1"/>
    <col min="8452" max="8452" width="23.44140625" customWidth="1"/>
    <col min="8453" max="8453" width="13.44140625" customWidth="1"/>
    <col min="8454" max="8454" width="16.21875" customWidth="1"/>
    <col min="8455" max="8455" width="18.5546875" customWidth="1"/>
    <col min="8456" max="8456" width="16.5546875" customWidth="1"/>
    <col min="8457" max="8457" width="22.21875" customWidth="1"/>
    <col min="8706" max="8706" width="9.33203125" customWidth="1"/>
    <col min="8707" max="8707" width="13.6640625" customWidth="1"/>
    <col min="8708" max="8708" width="23.44140625" customWidth="1"/>
    <col min="8709" max="8709" width="13.44140625" customWidth="1"/>
    <col min="8710" max="8710" width="16.21875" customWidth="1"/>
    <col min="8711" max="8711" width="18.5546875" customWidth="1"/>
    <col min="8712" max="8712" width="16.5546875" customWidth="1"/>
    <col min="8713" max="8713" width="22.21875" customWidth="1"/>
    <col min="8962" max="8962" width="9.33203125" customWidth="1"/>
    <col min="8963" max="8963" width="13.6640625" customWidth="1"/>
    <col min="8964" max="8964" width="23.44140625" customWidth="1"/>
    <col min="8965" max="8965" width="13.44140625" customWidth="1"/>
    <col min="8966" max="8966" width="16.21875" customWidth="1"/>
    <col min="8967" max="8967" width="18.5546875" customWidth="1"/>
    <col min="8968" max="8968" width="16.5546875" customWidth="1"/>
    <col min="8969" max="8969" width="22.21875" customWidth="1"/>
    <col min="9218" max="9218" width="9.33203125" customWidth="1"/>
    <col min="9219" max="9219" width="13.6640625" customWidth="1"/>
    <col min="9220" max="9220" width="23.44140625" customWidth="1"/>
    <col min="9221" max="9221" width="13.44140625" customWidth="1"/>
    <col min="9222" max="9222" width="16.21875" customWidth="1"/>
    <col min="9223" max="9223" width="18.5546875" customWidth="1"/>
    <col min="9224" max="9224" width="16.5546875" customWidth="1"/>
    <col min="9225" max="9225" width="22.21875" customWidth="1"/>
    <col min="9474" max="9474" width="9.33203125" customWidth="1"/>
    <col min="9475" max="9475" width="13.6640625" customWidth="1"/>
    <col min="9476" max="9476" width="23.44140625" customWidth="1"/>
    <col min="9477" max="9477" width="13.44140625" customWidth="1"/>
    <col min="9478" max="9478" width="16.21875" customWidth="1"/>
    <col min="9479" max="9479" width="18.5546875" customWidth="1"/>
    <col min="9480" max="9480" width="16.5546875" customWidth="1"/>
    <col min="9481" max="9481" width="22.21875" customWidth="1"/>
    <col min="9730" max="9730" width="9.33203125" customWidth="1"/>
    <col min="9731" max="9731" width="13.6640625" customWidth="1"/>
    <col min="9732" max="9732" width="23.44140625" customWidth="1"/>
    <col min="9733" max="9733" width="13.44140625" customWidth="1"/>
    <col min="9734" max="9734" width="16.21875" customWidth="1"/>
    <col min="9735" max="9735" width="18.5546875" customWidth="1"/>
    <col min="9736" max="9736" width="16.5546875" customWidth="1"/>
    <col min="9737" max="9737" width="22.21875" customWidth="1"/>
    <col min="9986" max="9986" width="9.33203125" customWidth="1"/>
    <col min="9987" max="9987" width="13.6640625" customWidth="1"/>
    <col min="9988" max="9988" width="23.44140625" customWidth="1"/>
    <col min="9989" max="9989" width="13.44140625" customWidth="1"/>
    <col min="9990" max="9990" width="16.21875" customWidth="1"/>
    <col min="9991" max="9991" width="18.5546875" customWidth="1"/>
    <col min="9992" max="9992" width="16.5546875" customWidth="1"/>
    <col min="9993" max="9993" width="22.21875" customWidth="1"/>
    <col min="10242" max="10242" width="9.33203125" customWidth="1"/>
    <col min="10243" max="10243" width="13.6640625" customWidth="1"/>
    <col min="10244" max="10244" width="23.44140625" customWidth="1"/>
    <col min="10245" max="10245" width="13.44140625" customWidth="1"/>
    <col min="10246" max="10246" width="16.21875" customWidth="1"/>
    <col min="10247" max="10247" width="18.5546875" customWidth="1"/>
    <col min="10248" max="10248" width="16.5546875" customWidth="1"/>
    <col min="10249" max="10249" width="22.21875" customWidth="1"/>
    <col min="10498" max="10498" width="9.33203125" customWidth="1"/>
    <col min="10499" max="10499" width="13.6640625" customWidth="1"/>
    <col min="10500" max="10500" width="23.44140625" customWidth="1"/>
    <col min="10501" max="10501" width="13.44140625" customWidth="1"/>
    <col min="10502" max="10502" width="16.21875" customWidth="1"/>
    <col min="10503" max="10503" width="18.5546875" customWidth="1"/>
    <col min="10504" max="10504" width="16.5546875" customWidth="1"/>
    <col min="10505" max="10505" width="22.21875" customWidth="1"/>
    <col min="10754" max="10754" width="9.33203125" customWidth="1"/>
    <col min="10755" max="10755" width="13.6640625" customWidth="1"/>
    <col min="10756" max="10756" width="23.44140625" customWidth="1"/>
    <col min="10757" max="10757" width="13.44140625" customWidth="1"/>
    <col min="10758" max="10758" width="16.21875" customWidth="1"/>
    <col min="10759" max="10759" width="18.5546875" customWidth="1"/>
    <col min="10760" max="10760" width="16.5546875" customWidth="1"/>
    <col min="10761" max="10761" width="22.21875" customWidth="1"/>
    <col min="11010" max="11010" width="9.33203125" customWidth="1"/>
    <col min="11011" max="11011" width="13.6640625" customWidth="1"/>
    <col min="11012" max="11012" width="23.44140625" customWidth="1"/>
    <col min="11013" max="11013" width="13.44140625" customWidth="1"/>
    <col min="11014" max="11014" width="16.21875" customWidth="1"/>
    <col min="11015" max="11015" width="18.5546875" customWidth="1"/>
    <col min="11016" max="11016" width="16.5546875" customWidth="1"/>
    <col min="11017" max="11017" width="22.21875" customWidth="1"/>
    <col min="11266" max="11266" width="9.33203125" customWidth="1"/>
    <col min="11267" max="11267" width="13.6640625" customWidth="1"/>
    <col min="11268" max="11268" width="23.44140625" customWidth="1"/>
    <col min="11269" max="11269" width="13.44140625" customWidth="1"/>
    <col min="11270" max="11270" width="16.21875" customWidth="1"/>
    <col min="11271" max="11271" width="18.5546875" customWidth="1"/>
    <col min="11272" max="11272" width="16.5546875" customWidth="1"/>
    <col min="11273" max="11273" width="22.21875" customWidth="1"/>
    <col min="11522" max="11522" width="9.33203125" customWidth="1"/>
    <col min="11523" max="11523" width="13.6640625" customWidth="1"/>
    <col min="11524" max="11524" width="23.44140625" customWidth="1"/>
    <col min="11525" max="11525" width="13.44140625" customWidth="1"/>
    <col min="11526" max="11526" width="16.21875" customWidth="1"/>
    <col min="11527" max="11527" width="18.5546875" customWidth="1"/>
    <col min="11528" max="11528" width="16.5546875" customWidth="1"/>
    <col min="11529" max="11529" width="22.21875" customWidth="1"/>
    <col min="11778" max="11778" width="9.33203125" customWidth="1"/>
    <col min="11779" max="11779" width="13.6640625" customWidth="1"/>
    <col min="11780" max="11780" width="23.44140625" customWidth="1"/>
    <col min="11781" max="11781" width="13.44140625" customWidth="1"/>
    <col min="11782" max="11782" width="16.21875" customWidth="1"/>
    <col min="11783" max="11783" width="18.5546875" customWidth="1"/>
    <col min="11784" max="11784" width="16.5546875" customWidth="1"/>
    <col min="11785" max="11785" width="22.21875" customWidth="1"/>
    <col min="12034" max="12034" width="9.33203125" customWidth="1"/>
    <col min="12035" max="12035" width="13.6640625" customWidth="1"/>
    <col min="12036" max="12036" width="23.44140625" customWidth="1"/>
    <col min="12037" max="12037" width="13.44140625" customWidth="1"/>
    <col min="12038" max="12038" width="16.21875" customWidth="1"/>
    <col min="12039" max="12039" width="18.5546875" customWidth="1"/>
    <col min="12040" max="12040" width="16.5546875" customWidth="1"/>
    <col min="12041" max="12041" width="22.21875" customWidth="1"/>
    <col min="12290" max="12290" width="9.33203125" customWidth="1"/>
    <col min="12291" max="12291" width="13.6640625" customWidth="1"/>
    <col min="12292" max="12292" width="23.44140625" customWidth="1"/>
    <col min="12293" max="12293" width="13.44140625" customWidth="1"/>
    <col min="12294" max="12294" width="16.21875" customWidth="1"/>
    <col min="12295" max="12295" width="18.5546875" customWidth="1"/>
    <col min="12296" max="12296" width="16.5546875" customWidth="1"/>
    <col min="12297" max="12297" width="22.21875" customWidth="1"/>
    <col min="12546" max="12546" width="9.33203125" customWidth="1"/>
    <col min="12547" max="12547" width="13.6640625" customWidth="1"/>
    <col min="12548" max="12548" width="23.44140625" customWidth="1"/>
    <col min="12549" max="12549" width="13.44140625" customWidth="1"/>
    <col min="12550" max="12550" width="16.21875" customWidth="1"/>
    <col min="12551" max="12551" width="18.5546875" customWidth="1"/>
    <col min="12552" max="12552" width="16.5546875" customWidth="1"/>
    <col min="12553" max="12553" width="22.21875" customWidth="1"/>
    <col min="12802" max="12802" width="9.33203125" customWidth="1"/>
    <col min="12803" max="12803" width="13.6640625" customWidth="1"/>
    <col min="12804" max="12804" width="23.44140625" customWidth="1"/>
    <col min="12805" max="12805" width="13.44140625" customWidth="1"/>
    <col min="12806" max="12806" width="16.21875" customWidth="1"/>
    <col min="12807" max="12807" width="18.5546875" customWidth="1"/>
    <col min="12808" max="12808" width="16.5546875" customWidth="1"/>
    <col min="12809" max="12809" width="22.21875" customWidth="1"/>
    <col min="13058" max="13058" width="9.33203125" customWidth="1"/>
    <col min="13059" max="13059" width="13.6640625" customWidth="1"/>
    <col min="13060" max="13060" width="23.44140625" customWidth="1"/>
    <col min="13061" max="13061" width="13.44140625" customWidth="1"/>
    <col min="13062" max="13062" width="16.21875" customWidth="1"/>
    <col min="13063" max="13063" width="18.5546875" customWidth="1"/>
    <col min="13064" max="13064" width="16.5546875" customWidth="1"/>
    <col min="13065" max="13065" width="22.21875" customWidth="1"/>
    <col min="13314" max="13314" width="9.33203125" customWidth="1"/>
    <col min="13315" max="13315" width="13.6640625" customWidth="1"/>
    <col min="13316" max="13316" width="23.44140625" customWidth="1"/>
    <col min="13317" max="13317" width="13.44140625" customWidth="1"/>
    <col min="13318" max="13318" width="16.21875" customWidth="1"/>
    <col min="13319" max="13319" width="18.5546875" customWidth="1"/>
    <col min="13320" max="13320" width="16.5546875" customWidth="1"/>
    <col min="13321" max="13321" width="22.21875" customWidth="1"/>
    <col min="13570" max="13570" width="9.33203125" customWidth="1"/>
    <col min="13571" max="13571" width="13.6640625" customWidth="1"/>
    <col min="13572" max="13572" width="23.44140625" customWidth="1"/>
    <col min="13573" max="13573" width="13.44140625" customWidth="1"/>
    <col min="13574" max="13574" width="16.21875" customWidth="1"/>
    <col min="13575" max="13575" width="18.5546875" customWidth="1"/>
    <col min="13576" max="13576" width="16.5546875" customWidth="1"/>
    <col min="13577" max="13577" width="22.21875" customWidth="1"/>
    <col min="13826" max="13826" width="9.33203125" customWidth="1"/>
    <col min="13827" max="13827" width="13.6640625" customWidth="1"/>
    <col min="13828" max="13828" width="23.44140625" customWidth="1"/>
    <col min="13829" max="13829" width="13.44140625" customWidth="1"/>
    <col min="13830" max="13830" width="16.21875" customWidth="1"/>
    <col min="13831" max="13831" width="18.5546875" customWidth="1"/>
    <col min="13832" max="13832" width="16.5546875" customWidth="1"/>
    <col min="13833" max="13833" width="22.21875" customWidth="1"/>
    <col min="14082" max="14082" width="9.33203125" customWidth="1"/>
    <col min="14083" max="14083" width="13.6640625" customWidth="1"/>
    <col min="14084" max="14084" width="23.44140625" customWidth="1"/>
    <col min="14085" max="14085" width="13.44140625" customWidth="1"/>
    <col min="14086" max="14086" width="16.21875" customWidth="1"/>
    <col min="14087" max="14087" width="18.5546875" customWidth="1"/>
    <col min="14088" max="14088" width="16.5546875" customWidth="1"/>
    <col min="14089" max="14089" width="22.21875" customWidth="1"/>
    <col min="14338" max="14338" width="9.33203125" customWidth="1"/>
    <col min="14339" max="14339" width="13.6640625" customWidth="1"/>
    <col min="14340" max="14340" width="23.44140625" customWidth="1"/>
    <col min="14341" max="14341" width="13.44140625" customWidth="1"/>
    <col min="14342" max="14342" width="16.21875" customWidth="1"/>
    <col min="14343" max="14343" width="18.5546875" customWidth="1"/>
    <col min="14344" max="14344" width="16.5546875" customWidth="1"/>
    <col min="14345" max="14345" width="22.21875" customWidth="1"/>
    <col min="14594" max="14594" width="9.33203125" customWidth="1"/>
    <col min="14595" max="14595" width="13.6640625" customWidth="1"/>
    <col min="14596" max="14596" width="23.44140625" customWidth="1"/>
    <col min="14597" max="14597" width="13.44140625" customWidth="1"/>
    <col min="14598" max="14598" width="16.21875" customWidth="1"/>
    <col min="14599" max="14599" width="18.5546875" customWidth="1"/>
    <col min="14600" max="14600" width="16.5546875" customWidth="1"/>
    <col min="14601" max="14601" width="22.21875" customWidth="1"/>
    <col min="14850" max="14850" width="9.33203125" customWidth="1"/>
    <col min="14851" max="14851" width="13.6640625" customWidth="1"/>
    <col min="14852" max="14852" width="23.44140625" customWidth="1"/>
    <col min="14853" max="14853" width="13.44140625" customWidth="1"/>
    <col min="14854" max="14854" width="16.21875" customWidth="1"/>
    <col min="14855" max="14855" width="18.5546875" customWidth="1"/>
    <col min="14856" max="14856" width="16.5546875" customWidth="1"/>
    <col min="14857" max="14857" width="22.21875" customWidth="1"/>
    <col min="15106" max="15106" width="9.33203125" customWidth="1"/>
    <col min="15107" max="15107" width="13.6640625" customWidth="1"/>
    <col min="15108" max="15108" width="23.44140625" customWidth="1"/>
    <col min="15109" max="15109" width="13.44140625" customWidth="1"/>
    <col min="15110" max="15110" width="16.21875" customWidth="1"/>
    <col min="15111" max="15111" width="18.5546875" customWidth="1"/>
    <col min="15112" max="15112" width="16.5546875" customWidth="1"/>
    <col min="15113" max="15113" width="22.21875" customWidth="1"/>
    <col min="15362" max="15362" width="9.33203125" customWidth="1"/>
    <col min="15363" max="15363" width="13.6640625" customWidth="1"/>
    <col min="15364" max="15364" width="23.44140625" customWidth="1"/>
    <col min="15365" max="15365" width="13.44140625" customWidth="1"/>
    <col min="15366" max="15366" width="16.21875" customWidth="1"/>
    <col min="15367" max="15367" width="18.5546875" customWidth="1"/>
    <col min="15368" max="15368" width="16.5546875" customWidth="1"/>
    <col min="15369" max="15369" width="22.21875" customWidth="1"/>
    <col min="15618" max="15618" width="9.33203125" customWidth="1"/>
    <col min="15619" max="15619" width="13.6640625" customWidth="1"/>
    <col min="15620" max="15620" width="23.44140625" customWidth="1"/>
    <col min="15621" max="15621" width="13.44140625" customWidth="1"/>
    <col min="15622" max="15622" width="16.21875" customWidth="1"/>
    <col min="15623" max="15623" width="18.5546875" customWidth="1"/>
    <col min="15624" max="15624" width="16.5546875" customWidth="1"/>
    <col min="15625" max="15625" width="22.21875" customWidth="1"/>
    <col min="15874" max="15874" width="9.33203125" customWidth="1"/>
    <col min="15875" max="15875" width="13.6640625" customWidth="1"/>
    <col min="15876" max="15876" width="23.44140625" customWidth="1"/>
    <col min="15877" max="15877" width="13.44140625" customWidth="1"/>
    <col min="15878" max="15878" width="16.21875" customWidth="1"/>
    <col min="15879" max="15879" width="18.5546875" customWidth="1"/>
    <col min="15880" max="15880" width="16.5546875" customWidth="1"/>
    <col min="15881" max="15881" width="22.21875" customWidth="1"/>
    <col min="16130" max="16130" width="9.33203125" customWidth="1"/>
    <col min="16131" max="16131" width="13.6640625" customWidth="1"/>
    <col min="16132" max="16132" width="23.44140625" customWidth="1"/>
    <col min="16133" max="16133" width="13.44140625" customWidth="1"/>
    <col min="16134" max="16134" width="16.21875" customWidth="1"/>
    <col min="16135" max="16135" width="18.5546875" customWidth="1"/>
    <col min="16136" max="16136" width="16.5546875" customWidth="1"/>
    <col min="16137" max="16137" width="22.21875" customWidth="1"/>
  </cols>
  <sheetData>
    <row r="1" spans="1:9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3.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7.2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3.8" x14ac:dyDescent="0.25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 ht="19.8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</row>
    <row r="7" spans="1:9" ht="25.8" x14ac:dyDescent="0.25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0.8" customHeight="1" thickBo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7"/>
    </row>
    <row r="10" spans="1:9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10"/>
    </row>
    <row r="11" spans="1:9" ht="18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3"/>
    </row>
    <row r="12" spans="1:9" ht="7.8" customHeight="1" x14ac:dyDescent="0.25">
      <c r="A12" s="14" t="s">
        <v>3</v>
      </c>
      <c r="B12" s="15"/>
      <c r="C12" s="15"/>
      <c r="D12" s="15"/>
      <c r="E12" s="15"/>
      <c r="F12" s="15"/>
      <c r="G12" s="15"/>
      <c r="H12" s="15"/>
      <c r="I12" s="16"/>
    </row>
    <row r="13" spans="1:9" ht="14.4" x14ac:dyDescent="0.25">
      <c r="A13" s="17" t="s">
        <v>9</v>
      </c>
      <c r="B13" s="18"/>
      <c r="C13" s="18"/>
      <c r="D13" s="18"/>
      <c r="E13" s="19"/>
      <c r="F13" s="20"/>
      <c r="G13" s="21"/>
      <c r="H13" s="22"/>
      <c r="I13" s="23" t="s">
        <v>10</v>
      </c>
    </row>
    <row r="14" spans="1:9" ht="14.4" x14ac:dyDescent="0.25">
      <c r="A14" s="24" t="s">
        <v>11</v>
      </c>
      <c r="B14" s="25"/>
      <c r="C14" s="25"/>
      <c r="D14" s="25"/>
      <c r="E14" s="26"/>
      <c r="F14" s="27"/>
      <c r="G14" s="28"/>
      <c r="H14" s="29"/>
      <c r="I14" s="30" t="s">
        <v>12</v>
      </c>
    </row>
    <row r="15" spans="1:9" ht="14.4" x14ac:dyDescent="0.25">
      <c r="A15" s="31" t="s">
        <v>13</v>
      </c>
      <c r="B15" s="32"/>
      <c r="C15" s="32"/>
      <c r="D15" s="32"/>
      <c r="E15" s="32"/>
      <c r="F15" s="32"/>
      <c r="G15" s="33"/>
      <c r="H15" s="34" t="s">
        <v>14</v>
      </c>
      <c r="I15" s="35"/>
    </row>
    <row r="16" spans="1:9" ht="14.4" x14ac:dyDescent="0.25">
      <c r="A16" s="36" t="s">
        <v>15</v>
      </c>
      <c r="B16" s="37"/>
      <c r="C16" s="37"/>
      <c r="D16" s="38"/>
      <c r="E16" s="39" t="s">
        <v>3</v>
      </c>
      <c r="F16" s="38"/>
      <c r="G16" s="40" t="s">
        <v>16</v>
      </c>
      <c r="H16" s="41" t="s">
        <v>17</v>
      </c>
      <c r="I16" s="42"/>
    </row>
    <row r="17" spans="1:9" ht="14.4" x14ac:dyDescent="0.25">
      <c r="A17" s="36" t="s">
        <v>18</v>
      </c>
      <c r="B17" s="37"/>
      <c r="C17" s="37"/>
      <c r="D17" s="39"/>
      <c r="E17" s="43"/>
      <c r="F17" s="38"/>
      <c r="G17" s="40" t="s">
        <v>19</v>
      </c>
      <c r="H17" s="44" t="s">
        <v>20</v>
      </c>
      <c r="I17" s="45"/>
    </row>
    <row r="18" spans="1:9" ht="14.4" x14ac:dyDescent="0.25">
      <c r="A18" s="36" t="s">
        <v>21</v>
      </c>
      <c r="B18" s="37"/>
      <c r="C18" s="37"/>
      <c r="D18" s="39"/>
      <c r="E18" s="43"/>
      <c r="F18" s="38"/>
      <c r="G18" s="40" t="s">
        <v>22</v>
      </c>
      <c r="H18" s="44" t="s">
        <v>23</v>
      </c>
      <c r="I18" s="45"/>
    </row>
    <row r="19" spans="1:9" ht="15" thickBot="1" x14ac:dyDescent="0.3">
      <c r="A19" s="46" t="s">
        <v>24</v>
      </c>
      <c r="B19" s="47"/>
      <c r="C19" s="47"/>
      <c r="D19" s="48"/>
      <c r="E19" s="49"/>
      <c r="F19" s="48"/>
      <c r="G19" s="40" t="s">
        <v>25</v>
      </c>
      <c r="H19" s="50" t="s">
        <v>26</v>
      </c>
      <c r="I19" s="51"/>
    </row>
    <row r="20" spans="1:9" ht="15" thickTop="1" thickBot="1" x14ac:dyDescent="0.3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8.2" thickTop="1" x14ac:dyDescent="0.25">
      <c r="A21" s="57" t="s">
        <v>27</v>
      </c>
      <c r="B21" s="58" t="s">
        <v>28</v>
      </c>
      <c r="C21" s="58" t="s">
        <v>29</v>
      </c>
      <c r="D21" s="58" t="s">
        <v>30</v>
      </c>
      <c r="E21" s="59" t="s">
        <v>31</v>
      </c>
      <c r="F21" s="58" t="s">
        <v>32</v>
      </c>
      <c r="G21" s="58" t="s">
        <v>33</v>
      </c>
      <c r="H21" s="60" t="s">
        <v>34</v>
      </c>
      <c r="I21" s="61" t="s">
        <v>35</v>
      </c>
    </row>
    <row r="22" spans="1:9" ht="19.2" customHeight="1" x14ac:dyDescent="0.25">
      <c r="A22" s="62">
        <v>1</v>
      </c>
      <c r="B22" s="63">
        <v>3</v>
      </c>
      <c r="C22" s="64">
        <v>10094923271</v>
      </c>
      <c r="D22" s="64" t="s">
        <v>59</v>
      </c>
      <c r="E22" s="65">
        <v>38917</v>
      </c>
      <c r="F22" s="65" t="s">
        <v>46</v>
      </c>
      <c r="G22" s="66" t="s">
        <v>60</v>
      </c>
      <c r="H22" s="67"/>
      <c r="I22" s="68"/>
    </row>
    <row r="23" spans="1:9" ht="19.2" customHeight="1" x14ac:dyDescent="0.25">
      <c r="A23" s="62">
        <v>2</v>
      </c>
      <c r="B23" s="63">
        <v>83</v>
      </c>
      <c r="C23" s="64">
        <v>10140489427</v>
      </c>
      <c r="D23" s="64" t="s">
        <v>61</v>
      </c>
      <c r="E23" s="65">
        <v>38757</v>
      </c>
      <c r="F23" s="65"/>
      <c r="G23" s="66" t="s">
        <v>62</v>
      </c>
      <c r="H23" s="67"/>
      <c r="I23" s="68"/>
    </row>
    <row r="24" spans="1:9" ht="19.2" customHeight="1" x14ac:dyDescent="0.25">
      <c r="A24" s="62">
        <v>3</v>
      </c>
      <c r="B24" s="63">
        <v>59</v>
      </c>
      <c r="C24" s="64">
        <v>10111626065</v>
      </c>
      <c r="D24" s="64" t="s">
        <v>63</v>
      </c>
      <c r="E24" s="65">
        <v>39347</v>
      </c>
      <c r="F24" s="65" t="s">
        <v>48</v>
      </c>
      <c r="G24" s="66" t="s">
        <v>64</v>
      </c>
      <c r="H24" s="67"/>
      <c r="I24" s="68"/>
    </row>
    <row r="25" spans="1:9" ht="19.2" customHeight="1" x14ac:dyDescent="0.25">
      <c r="A25" s="62">
        <v>4</v>
      </c>
      <c r="B25" s="63">
        <v>33</v>
      </c>
      <c r="C25" s="64">
        <v>10107322194</v>
      </c>
      <c r="D25" s="64" t="s">
        <v>65</v>
      </c>
      <c r="E25" s="65">
        <v>39113</v>
      </c>
      <c r="F25" s="65" t="s">
        <v>48</v>
      </c>
      <c r="G25" s="66" t="s">
        <v>66</v>
      </c>
      <c r="H25" s="67"/>
      <c r="I25" s="68"/>
    </row>
    <row r="26" spans="1:9" ht="19.2" customHeight="1" x14ac:dyDescent="0.25">
      <c r="A26" s="62">
        <v>5</v>
      </c>
      <c r="B26" s="63">
        <v>30</v>
      </c>
      <c r="C26" s="64">
        <v>10092179383</v>
      </c>
      <c r="D26" s="64" t="s">
        <v>67</v>
      </c>
      <c r="E26" s="65">
        <v>38819</v>
      </c>
      <c r="F26" s="65" t="s">
        <v>48</v>
      </c>
      <c r="G26" s="66" t="s">
        <v>66</v>
      </c>
      <c r="H26" s="67"/>
      <c r="I26" s="68"/>
    </row>
    <row r="27" spans="1:9" ht="19.2" customHeight="1" x14ac:dyDescent="0.25">
      <c r="A27" s="62">
        <v>6</v>
      </c>
      <c r="B27" s="63">
        <v>56</v>
      </c>
      <c r="C27" s="64">
        <v>10090420148</v>
      </c>
      <c r="D27" s="64" t="s">
        <v>68</v>
      </c>
      <c r="E27" s="65">
        <v>38909</v>
      </c>
      <c r="F27" s="65" t="s">
        <v>46</v>
      </c>
      <c r="G27" s="66" t="s">
        <v>64</v>
      </c>
      <c r="H27" s="67"/>
      <c r="I27" s="68"/>
    </row>
    <row r="28" spans="1:9" ht="19.2" customHeight="1" x14ac:dyDescent="0.25">
      <c r="A28" s="62">
        <v>7</v>
      </c>
      <c r="B28" s="63">
        <v>39</v>
      </c>
      <c r="C28" s="64">
        <v>10090423683</v>
      </c>
      <c r="D28" s="64" t="s">
        <v>69</v>
      </c>
      <c r="E28" s="65">
        <v>38945</v>
      </c>
      <c r="F28" s="65" t="s">
        <v>48</v>
      </c>
      <c r="G28" s="66" t="s">
        <v>66</v>
      </c>
      <c r="H28" s="67"/>
      <c r="I28" s="68"/>
    </row>
    <row r="29" spans="1:9" ht="19.2" customHeight="1" x14ac:dyDescent="0.25">
      <c r="A29" s="62">
        <v>8</v>
      </c>
      <c r="B29" s="63">
        <v>31</v>
      </c>
      <c r="C29" s="64">
        <v>10100511986</v>
      </c>
      <c r="D29" s="64" t="s">
        <v>70</v>
      </c>
      <c r="E29" s="65">
        <v>38756</v>
      </c>
      <c r="F29" s="65" t="s">
        <v>48</v>
      </c>
      <c r="G29" s="66" t="s">
        <v>66</v>
      </c>
      <c r="H29" s="67"/>
      <c r="I29" s="68"/>
    </row>
    <row r="30" spans="1:9" ht="19.2" customHeight="1" x14ac:dyDescent="0.25">
      <c r="A30" s="62">
        <v>9</v>
      </c>
      <c r="B30" s="63">
        <v>34</v>
      </c>
      <c r="C30" s="64">
        <v>10082410978</v>
      </c>
      <c r="D30" s="64" t="s">
        <v>71</v>
      </c>
      <c r="E30" s="65">
        <v>38794</v>
      </c>
      <c r="F30" s="65" t="s">
        <v>48</v>
      </c>
      <c r="G30" s="66" t="s">
        <v>66</v>
      </c>
      <c r="H30" s="67"/>
      <c r="I30" s="68"/>
    </row>
    <row r="31" spans="1:9" ht="19.2" customHeight="1" x14ac:dyDescent="0.25">
      <c r="A31" s="62">
        <v>10</v>
      </c>
      <c r="B31" s="63">
        <v>37</v>
      </c>
      <c r="C31" s="64">
        <v>10102210500</v>
      </c>
      <c r="D31" s="64" t="s">
        <v>72</v>
      </c>
      <c r="E31" s="65">
        <v>39061</v>
      </c>
      <c r="F31" s="65" t="s">
        <v>48</v>
      </c>
      <c r="G31" s="66" t="s">
        <v>66</v>
      </c>
      <c r="H31" s="67"/>
      <c r="I31" s="68"/>
    </row>
    <row r="32" spans="1:9" ht="19.2" customHeight="1" x14ac:dyDescent="0.25">
      <c r="A32" s="62">
        <v>11</v>
      </c>
      <c r="B32" s="63">
        <v>36</v>
      </c>
      <c r="C32" s="64">
        <v>10090059834</v>
      </c>
      <c r="D32" s="64" t="s">
        <v>73</v>
      </c>
      <c r="E32" s="65">
        <v>39363</v>
      </c>
      <c r="F32" s="65" t="s">
        <v>48</v>
      </c>
      <c r="G32" s="66" t="s">
        <v>66</v>
      </c>
      <c r="H32" s="67"/>
      <c r="I32" s="68"/>
    </row>
    <row r="33" spans="1:9" ht="19.2" customHeight="1" x14ac:dyDescent="0.25">
      <c r="A33" s="62">
        <v>12</v>
      </c>
      <c r="B33" s="63">
        <v>38</v>
      </c>
      <c r="C33" s="64">
        <v>10158292233</v>
      </c>
      <c r="D33" s="64" t="s">
        <v>74</v>
      </c>
      <c r="E33" s="65">
        <v>38869</v>
      </c>
      <c r="F33" s="65" t="s">
        <v>48</v>
      </c>
      <c r="G33" s="66" t="s">
        <v>66</v>
      </c>
      <c r="H33" s="67"/>
      <c r="I33" s="68"/>
    </row>
    <row r="34" spans="1:9" ht="19.2" customHeight="1" x14ac:dyDescent="0.25">
      <c r="A34" s="62">
        <v>13</v>
      </c>
      <c r="B34" s="63">
        <v>40</v>
      </c>
      <c r="C34" s="64">
        <v>10112680941</v>
      </c>
      <c r="D34" s="64" t="s">
        <v>75</v>
      </c>
      <c r="E34" s="65">
        <v>39226</v>
      </c>
      <c r="F34" s="65" t="s">
        <v>48</v>
      </c>
      <c r="G34" s="66" t="s">
        <v>66</v>
      </c>
      <c r="H34" s="67"/>
      <c r="I34" s="68"/>
    </row>
    <row r="35" spans="1:9" ht="19.2" customHeight="1" x14ac:dyDescent="0.25">
      <c r="A35" s="62">
        <v>14</v>
      </c>
      <c r="B35" s="63">
        <v>32</v>
      </c>
      <c r="C35" s="64">
        <v>10115982577</v>
      </c>
      <c r="D35" s="64" t="s">
        <v>76</v>
      </c>
      <c r="E35" s="65">
        <v>39313</v>
      </c>
      <c r="F35" s="65" t="s">
        <v>48</v>
      </c>
      <c r="G35" s="66" t="s">
        <v>66</v>
      </c>
      <c r="H35" s="67"/>
      <c r="I35" s="68"/>
    </row>
    <row r="36" spans="1:9" ht="19.2" customHeight="1" x14ac:dyDescent="0.25">
      <c r="A36" s="62">
        <v>15</v>
      </c>
      <c r="B36" s="63">
        <v>19</v>
      </c>
      <c r="C36" s="64">
        <v>10100863008</v>
      </c>
      <c r="D36" s="64" t="s">
        <v>77</v>
      </c>
      <c r="E36" s="65">
        <v>39432</v>
      </c>
      <c r="F36" s="65" t="s">
        <v>48</v>
      </c>
      <c r="G36" s="66" t="s">
        <v>60</v>
      </c>
      <c r="H36" s="67"/>
      <c r="I36" s="68"/>
    </row>
    <row r="37" spans="1:9" ht="19.2" customHeight="1" x14ac:dyDescent="0.25">
      <c r="A37" s="62">
        <v>16</v>
      </c>
      <c r="B37" s="63">
        <v>17</v>
      </c>
      <c r="C37" s="64">
        <v>10101388222</v>
      </c>
      <c r="D37" s="64" t="s">
        <v>78</v>
      </c>
      <c r="E37" s="65">
        <v>39390</v>
      </c>
      <c r="F37" s="65" t="s">
        <v>48</v>
      </c>
      <c r="G37" s="66" t="s">
        <v>60</v>
      </c>
      <c r="H37" s="67"/>
      <c r="I37" s="68"/>
    </row>
    <row r="38" spans="1:9" ht="19.2" customHeight="1" x14ac:dyDescent="0.25">
      <c r="A38" s="62">
        <v>17</v>
      </c>
      <c r="B38" s="63">
        <v>29</v>
      </c>
      <c r="C38" s="64">
        <v>10130335345</v>
      </c>
      <c r="D38" s="64" t="s">
        <v>79</v>
      </c>
      <c r="E38" s="65">
        <v>38821</v>
      </c>
      <c r="F38" s="65" t="s">
        <v>48</v>
      </c>
      <c r="G38" s="66" t="s">
        <v>66</v>
      </c>
      <c r="H38" s="67"/>
      <c r="I38" s="68"/>
    </row>
    <row r="39" spans="1:9" ht="19.2" customHeight="1" x14ac:dyDescent="0.25">
      <c r="A39" s="62">
        <v>18</v>
      </c>
      <c r="B39" s="63">
        <v>84</v>
      </c>
      <c r="C39" s="64">
        <v>10150424853</v>
      </c>
      <c r="D39" s="64" t="s">
        <v>80</v>
      </c>
      <c r="E39" s="65">
        <v>39294</v>
      </c>
      <c r="F39" s="65"/>
      <c r="G39" s="66" t="s">
        <v>62</v>
      </c>
      <c r="H39" s="67"/>
      <c r="I39" s="68"/>
    </row>
    <row r="40" spans="1:9" ht="19.2" customHeight="1" x14ac:dyDescent="0.25">
      <c r="A40" s="62">
        <v>19</v>
      </c>
      <c r="B40" s="63">
        <v>57</v>
      </c>
      <c r="C40" s="64">
        <v>10142216936</v>
      </c>
      <c r="D40" s="64" t="s">
        <v>81</v>
      </c>
      <c r="E40" s="65">
        <v>39466</v>
      </c>
      <c r="F40" s="65" t="s">
        <v>48</v>
      </c>
      <c r="G40" s="66" t="s">
        <v>64</v>
      </c>
      <c r="H40" s="67"/>
      <c r="I40" s="68"/>
    </row>
    <row r="41" spans="1:9" ht="19.2" customHeight="1" x14ac:dyDescent="0.25">
      <c r="A41" s="62">
        <v>20</v>
      </c>
      <c r="B41" s="63">
        <v>60</v>
      </c>
      <c r="C41" s="64">
        <v>10129677664</v>
      </c>
      <c r="D41" s="64" t="s">
        <v>82</v>
      </c>
      <c r="E41" s="65">
        <v>39402</v>
      </c>
      <c r="F41" s="65" t="s">
        <v>48</v>
      </c>
      <c r="G41" s="66" t="s">
        <v>64</v>
      </c>
      <c r="H41" s="67"/>
      <c r="I41" s="68"/>
    </row>
    <row r="42" spans="1:9" ht="19.2" customHeight="1" x14ac:dyDescent="0.25">
      <c r="A42" s="62">
        <v>21</v>
      </c>
      <c r="B42" s="63">
        <v>87</v>
      </c>
      <c r="C42" s="64" t="s">
        <v>83</v>
      </c>
      <c r="D42" s="64" t="s">
        <v>84</v>
      </c>
      <c r="E42" s="65">
        <v>39631</v>
      </c>
      <c r="F42" s="65"/>
      <c r="G42" s="66" t="s">
        <v>62</v>
      </c>
      <c r="H42" s="67"/>
      <c r="I42" s="68"/>
    </row>
    <row r="43" spans="1:9" ht="19.2" customHeight="1" x14ac:dyDescent="0.25">
      <c r="A43" s="62">
        <v>22</v>
      </c>
      <c r="B43" s="63">
        <v>52</v>
      </c>
      <c r="C43" s="64">
        <v>10104081990</v>
      </c>
      <c r="D43" s="64" t="s">
        <v>85</v>
      </c>
      <c r="E43" s="65">
        <v>39148</v>
      </c>
      <c r="F43" s="65" t="s">
        <v>48</v>
      </c>
      <c r="G43" s="66" t="s">
        <v>66</v>
      </c>
      <c r="H43" s="67"/>
      <c r="I43" s="68"/>
    </row>
    <row r="44" spans="1:9" ht="19.2" customHeight="1" x14ac:dyDescent="0.25">
      <c r="A44" s="62">
        <v>23</v>
      </c>
      <c r="B44" s="63">
        <v>85</v>
      </c>
      <c r="C44" s="64">
        <v>10153554014</v>
      </c>
      <c r="D44" s="64" t="s">
        <v>86</v>
      </c>
      <c r="E44" s="65">
        <v>39119</v>
      </c>
      <c r="F44" s="65"/>
      <c r="G44" s="66" t="s">
        <v>62</v>
      </c>
      <c r="H44" s="67"/>
      <c r="I44" s="68"/>
    </row>
    <row r="45" spans="1:9" ht="19.2" customHeight="1" x14ac:dyDescent="0.25">
      <c r="A45" s="62">
        <v>24</v>
      </c>
      <c r="B45" s="63">
        <v>61</v>
      </c>
      <c r="C45" s="64">
        <v>10116167079</v>
      </c>
      <c r="D45" s="64" t="s">
        <v>87</v>
      </c>
      <c r="E45" s="65">
        <v>39199</v>
      </c>
      <c r="F45" s="65" t="s">
        <v>48</v>
      </c>
      <c r="G45" s="66" t="s">
        <v>64</v>
      </c>
      <c r="H45" s="67"/>
      <c r="I45" s="68"/>
    </row>
    <row r="46" spans="1:9" ht="12.6" hidden="1" customHeight="1" x14ac:dyDescent="0.25">
      <c r="A46" s="62"/>
      <c r="B46" s="63"/>
      <c r="C46" s="64" t="str">
        <f>IF(ISBLANK($B46),"",VLOOKUP($B46,'[1]список рабочий муж'!$B$1:$E$411,2,0))</f>
        <v/>
      </c>
      <c r="D46" s="64" t="str">
        <f>IF(ISBLANK($B46),"",VLOOKUP($B46,'[1]список рабочий муж'!$B$1:$E$411,3,0))</f>
        <v/>
      </c>
      <c r="E46" s="65" t="str">
        <f>IF(ISBLANK($B46),"",VLOOKUP($B46,'[1]список рабочий муж'!$B$1:$E$411,4,0))</f>
        <v/>
      </c>
      <c r="F46" s="65" t="str">
        <f>IF(ISBLANK($B46),"",VLOOKUP($B46,'[1]список рабочий муж'!$B$1:$H$411,5,0))</f>
        <v/>
      </c>
      <c r="G46" s="66" t="str">
        <f>IF(ISBLANK($B46),"",VLOOKUP($B46,'[1]список рабочий муж'!$B$1:$H$411,6,0))</f>
        <v/>
      </c>
      <c r="H46" s="67"/>
      <c r="I46" s="68"/>
    </row>
    <row r="47" spans="1:9" ht="12.6" hidden="1" customHeight="1" x14ac:dyDescent="0.25">
      <c r="A47" s="62"/>
      <c r="B47" s="63"/>
      <c r="C47" s="64" t="str">
        <f>IF(ISBLANK($B47),"",VLOOKUP($B47,'[1]список рабочий муж'!$B$1:$E$411,2,0))</f>
        <v/>
      </c>
      <c r="D47" s="64" t="str">
        <f>IF(ISBLANK($B47),"",VLOOKUP($B47,'[1]список рабочий муж'!$B$1:$E$411,3,0))</f>
        <v/>
      </c>
      <c r="E47" s="65" t="str">
        <f>IF(ISBLANK($B47),"",VLOOKUP($B47,'[1]список рабочий муж'!$B$1:$E$411,4,0))</f>
        <v/>
      </c>
      <c r="F47" s="65" t="str">
        <f>IF(ISBLANK($B47),"",VLOOKUP($B47,'[1]список рабочий муж'!$B$1:$H$411,5,0))</f>
        <v/>
      </c>
      <c r="G47" s="66" t="str">
        <f>IF(ISBLANK($B47),"",VLOOKUP($B47,'[1]список рабочий муж'!$B$1:$H$411,6,0))</f>
        <v/>
      </c>
      <c r="H47" s="67"/>
      <c r="I47" s="68"/>
    </row>
    <row r="48" spans="1:9" ht="12.6" hidden="1" customHeight="1" x14ac:dyDescent="0.25">
      <c r="A48" s="62"/>
      <c r="B48" s="63"/>
      <c r="C48" s="64" t="str">
        <f>IF(ISBLANK($B48),"",VLOOKUP($B48,'[1]список рабочий муж'!$B$1:$E$411,2,0))</f>
        <v/>
      </c>
      <c r="D48" s="64" t="str">
        <f>IF(ISBLANK($B48),"",VLOOKUP($B48,'[1]список рабочий муж'!$B$1:$E$411,3,0))</f>
        <v/>
      </c>
      <c r="E48" s="65" t="str">
        <f>IF(ISBLANK($B48),"",VLOOKUP($B48,'[1]список рабочий муж'!$B$1:$E$411,4,0))</f>
        <v/>
      </c>
      <c r="F48" s="65" t="str">
        <f>IF(ISBLANK($B48),"",VLOOKUP($B48,'[1]список рабочий муж'!$B$1:$H$411,5,0))</f>
        <v/>
      </c>
      <c r="G48" s="66" t="str">
        <f>IF(ISBLANK($B48),"",VLOOKUP($B48,'[1]список рабочий муж'!$B$1:$H$411,6,0))</f>
        <v/>
      </c>
      <c r="H48" s="67"/>
      <c r="I48" s="68"/>
    </row>
    <row r="49" spans="1:10" ht="12.6" hidden="1" customHeight="1" x14ac:dyDescent="0.25">
      <c r="A49" s="62"/>
      <c r="B49" s="63"/>
      <c r="C49" s="64" t="str">
        <f>IF(ISBLANK($B49),"",VLOOKUP($B49,'[1]список рабочий муж'!$B$1:$E$411,2,0))</f>
        <v/>
      </c>
      <c r="D49" s="64" t="str">
        <f>IF(ISBLANK($B49),"",VLOOKUP($B49,'[1]список рабочий муж'!$B$1:$E$411,3,0))</f>
        <v/>
      </c>
      <c r="E49" s="65" t="str">
        <f>IF(ISBLANK($B49),"",VLOOKUP($B49,'[1]список рабочий муж'!$B$1:$E$411,4,0))</f>
        <v/>
      </c>
      <c r="F49" s="65" t="str">
        <f>IF(ISBLANK($B49),"",VLOOKUP($B49,'[1]список рабочий муж'!$B$1:$H$411,5,0))</f>
        <v/>
      </c>
      <c r="G49" s="66" t="str">
        <f>IF(ISBLANK($B49),"",VLOOKUP($B49,'[1]список рабочий муж'!$B$1:$H$411,6,0))</f>
        <v/>
      </c>
      <c r="H49" s="67"/>
      <c r="I49" s="68"/>
    </row>
    <row r="50" spans="1:10" ht="12.6" hidden="1" customHeight="1" x14ac:dyDescent="0.25">
      <c r="A50" s="62"/>
      <c r="B50" s="63"/>
      <c r="C50" s="64" t="str">
        <f>IF(ISBLANK($B50),"",VLOOKUP($B50,'[1]список рабочий муж'!$B$1:$E$411,2,0))</f>
        <v/>
      </c>
      <c r="D50" s="64" t="str">
        <f>IF(ISBLANK($B50),"",VLOOKUP($B50,'[1]список рабочий муж'!$B$1:$E$411,3,0))</f>
        <v/>
      </c>
      <c r="E50" s="65" t="str">
        <f>IF(ISBLANK($B50),"",VLOOKUP($B50,'[1]список рабочий муж'!$B$1:$E$411,4,0))</f>
        <v/>
      </c>
      <c r="F50" s="65" t="str">
        <f>IF(ISBLANK($B50),"",VLOOKUP($B50,'[1]список рабочий муж'!$B$1:$H$411,5,0))</f>
        <v/>
      </c>
      <c r="G50" s="66" t="str">
        <f>IF(ISBLANK($B50),"",VLOOKUP($B50,'[1]список рабочий муж'!$B$1:$H$411,6,0))</f>
        <v/>
      </c>
      <c r="H50" s="67"/>
      <c r="I50" s="68"/>
    </row>
    <row r="51" spans="1:10" ht="12.6" hidden="1" customHeight="1" x14ac:dyDescent="0.25">
      <c r="A51" s="62"/>
      <c r="B51" s="63"/>
      <c r="C51" s="64" t="str">
        <f>IF(ISBLANK($B51),"",VLOOKUP($B51,'[1]список рабочий муж'!$B$1:$E$411,2,0))</f>
        <v/>
      </c>
      <c r="D51" s="64" t="str">
        <f>IF(ISBLANK($B51),"",VLOOKUP($B51,'[1]список рабочий муж'!$B$1:$E$411,3,0))</f>
        <v/>
      </c>
      <c r="E51" s="65" t="str">
        <f>IF(ISBLANK($B51),"",VLOOKUP($B51,'[1]список рабочий муж'!$B$1:$E$411,4,0))</f>
        <v/>
      </c>
      <c r="F51" s="65" t="str">
        <f>IF(ISBLANK($B51),"",VLOOKUP($B51,'[1]список рабочий муж'!$B$1:$H$411,5,0))</f>
        <v/>
      </c>
      <c r="G51" s="66" t="str">
        <f>IF(ISBLANK($B51),"",VLOOKUP($B51,'[1]список рабочий муж'!$B$1:$H$411,6,0))</f>
        <v/>
      </c>
      <c r="H51" s="67"/>
      <c r="I51" s="68"/>
    </row>
    <row r="52" spans="1:10" ht="12.6" hidden="1" customHeight="1" x14ac:dyDescent="0.25">
      <c r="A52" s="62"/>
      <c r="B52" s="63"/>
      <c r="C52" s="64" t="str">
        <f>IF(ISBLANK($B52),"",VLOOKUP($B52,'[1]список рабочий муж'!$B$1:$E$411,2,0))</f>
        <v/>
      </c>
      <c r="D52" s="64" t="str">
        <f>IF(ISBLANK($B52),"",VLOOKUP($B52,'[1]список рабочий муж'!$B$1:$E$411,3,0))</f>
        <v/>
      </c>
      <c r="E52" s="65" t="str">
        <f>IF(ISBLANK($B52),"",VLOOKUP($B52,'[1]список рабочий муж'!$B$1:$E$411,4,0))</f>
        <v/>
      </c>
      <c r="F52" s="65" t="str">
        <f>IF(ISBLANK($B52),"",VLOOKUP($B52,'[1]список рабочий муж'!$B$1:$H$411,5,0))</f>
        <v/>
      </c>
      <c r="G52" s="66" t="str">
        <f>IF(ISBLANK($B52),"",VLOOKUP($B52,'[1]список рабочий муж'!$B$1:$H$411,6,0))</f>
        <v/>
      </c>
      <c r="H52" s="67"/>
      <c r="I52" s="68"/>
    </row>
    <row r="53" spans="1:10" ht="12.6" hidden="1" customHeight="1" x14ac:dyDescent="0.25">
      <c r="A53" s="62"/>
      <c r="B53" s="63"/>
      <c r="C53" s="64" t="str">
        <f>IF(ISBLANK($B53),"",VLOOKUP($B53,'[1]список рабочий муж'!$B$1:$E$411,2,0))</f>
        <v/>
      </c>
      <c r="D53" s="64" t="str">
        <f>IF(ISBLANK($B53),"",VLOOKUP($B53,'[1]список рабочий муж'!$B$1:$E$411,3,0))</f>
        <v/>
      </c>
      <c r="E53" s="65" t="str">
        <f>IF(ISBLANK($B53),"",VLOOKUP($B53,'[1]список рабочий муж'!$B$1:$E$411,4,0))</f>
        <v/>
      </c>
      <c r="F53" s="65" t="str">
        <f>IF(ISBLANK($B53),"",VLOOKUP($B53,'[1]список рабочий муж'!$B$1:$H$411,5,0))</f>
        <v/>
      </c>
      <c r="G53" s="66" t="str">
        <f>IF(ISBLANK($B53),"",VLOOKUP($B53,'[1]список рабочий муж'!$B$1:$H$411,6,0))</f>
        <v/>
      </c>
      <c r="H53" s="67"/>
      <c r="I53" s="68"/>
    </row>
    <row r="54" spans="1:10" ht="12.6" hidden="1" customHeight="1" x14ac:dyDescent="0.25">
      <c r="A54" s="62"/>
      <c r="B54" s="63"/>
      <c r="C54" s="64" t="str">
        <f>IF(ISBLANK($B54),"",VLOOKUP($B54,'[1]список рабочий муж'!$B$1:$E$411,2,0))</f>
        <v/>
      </c>
      <c r="D54" s="64" t="str">
        <f>IF(ISBLANK($B54),"",VLOOKUP($B54,'[1]список рабочий муж'!$B$1:$E$411,3,0))</f>
        <v/>
      </c>
      <c r="E54" s="65" t="str">
        <f>IF(ISBLANK($B54),"",VLOOKUP($B54,'[1]список рабочий муж'!$B$1:$E$411,4,0))</f>
        <v/>
      </c>
      <c r="F54" s="65" t="str">
        <f>IF(ISBLANK($B54),"",VLOOKUP($B54,'[1]список рабочий муж'!$B$1:$H$411,5,0))</f>
        <v/>
      </c>
      <c r="G54" s="66" t="str">
        <f>IF(ISBLANK($B54),"",VLOOKUP($B54,'[1]список рабочий муж'!$B$1:$H$411,6,0))</f>
        <v/>
      </c>
      <c r="H54" s="67"/>
      <c r="I54" s="68"/>
    </row>
    <row r="55" spans="1:10" ht="12.6" hidden="1" customHeight="1" x14ac:dyDescent="0.25">
      <c r="A55" s="62"/>
      <c r="B55" s="63"/>
      <c r="C55" s="64" t="str">
        <f>IF(ISBLANK($B55),"",VLOOKUP($B55,'[1]список рабочий муж'!$B$1:$E$411,2,0))</f>
        <v/>
      </c>
      <c r="D55" s="64" t="str">
        <f>IF(ISBLANK($B55),"",VLOOKUP($B55,'[1]список рабочий муж'!$B$1:$E$411,3,0))</f>
        <v/>
      </c>
      <c r="E55" s="65" t="str">
        <f>IF(ISBLANK($B55),"",VLOOKUP($B55,'[1]список рабочий муж'!$B$1:$E$411,4,0))</f>
        <v/>
      </c>
      <c r="F55" s="65" t="str">
        <f>IF(ISBLANK($B55),"",VLOOKUP($B55,'[1]список рабочий муж'!$B$1:$H$411,5,0))</f>
        <v/>
      </c>
      <c r="G55" s="66" t="str">
        <f>IF(ISBLANK($B55),"",VLOOKUP($B55,'[1]список рабочий муж'!$B$1:$H$411,6,0))</f>
        <v/>
      </c>
      <c r="H55" s="67"/>
      <c r="I55" s="68"/>
    </row>
    <row r="56" spans="1:10" ht="12.6" hidden="1" customHeight="1" x14ac:dyDescent="0.25">
      <c r="A56" s="62"/>
      <c r="B56" s="63"/>
      <c r="C56" s="64" t="str">
        <f>IF(ISBLANK($B56),"",VLOOKUP($B56,'[1]список рабочий муж'!$B$1:$E$411,2,0))</f>
        <v/>
      </c>
      <c r="D56" s="64" t="str">
        <f>IF(ISBLANK($B56),"",VLOOKUP($B56,'[1]список рабочий муж'!$B$1:$E$411,3,0))</f>
        <v/>
      </c>
      <c r="E56" s="65" t="str">
        <f>IF(ISBLANK($B56),"",VLOOKUP($B56,'[1]список рабочий муж'!$B$1:$E$411,4,0))</f>
        <v/>
      </c>
      <c r="F56" s="65" t="str">
        <f>IF(ISBLANK($B56),"",VLOOKUP($B56,'[1]список рабочий муж'!$B$1:$H$411,5,0))</f>
        <v/>
      </c>
      <c r="G56" s="66" t="str">
        <f>IF(ISBLANK($B56),"",VLOOKUP($B56,'[1]список рабочий муж'!$B$1:$H$411,6,0))</f>
        <v/>
      </c>
      <c r="H56" s="67"/>
      <c r="I56" s="68"/>
    </row>
    <row r="57" spans="1:10" ht="12.6" hidden="1" customHeight="1" x14ac:dyDescent="0.25">
      <c r="A57" s="69"/>
      <c r="B57" s="70"/>
      <c r="C57" s="71" t="str">
        <f>IF(ISBLANK($B57),"",VLOOKUP($B57,'[1]список рабочий муж'!$B$1:$E$411,2,0))</f>
        <v/>
      </c>
      <c r="D57" s="71" t="str">
        <f>IF(ISBLANK($B57),"",VLOOKUP($B57,'[1]список рабочий муж'!$B$1:$E$411,3,0))</f>
        <v/>
      </c>
      <c r="E57" s="72" t="str">
        <f>IF(ISBLANK($B57),"",VLOOKUP($B57,'[1]список рабочий муж'!$B$1:$E$411,4,0))</f>
        <v/>
      </c>
      <c r="F57" s="72" t="str">
        <f>IF(ISBLANK($B57),"",VLOOKUP($B57,'[1]список рабочий муж'!$B$1:$H$411,5,0))</f>
        <v/>
      </c>
      <c r="G57" s="73" t="str">
        <f>IF(ISBLANK($B57),"",VLOOKUP($B57,'[1]список рабочий муж'!$B$1:$H$411,6,0))</f>
        <v/>
      </c>
      <c r="H57" s="74"/>
      <c r="I57" s="75"/>
    </row>
    <row r="58" spans="1:10" ht="15.6" x14ac:dyDescent="0.3">
      <c r="A58" s="76"/>
      <c r="B58" s="77"/>
      <c r="C58" s="77"/>
      <c r="D58" s="78"/>
      <c r="E58" s="79"/>
      <c r="F58" s="80"/>
      <c r="G58" s="81"/>
      <c r="H58" s="82"/>
      <c r="I58" s="83"/>
    </row>
    <row r="59" spans="1:10" ht="13.2" customHeight="1" x14ac:dyDescent="0.25">
      <c r="A59" s="84" t="s">
        <v>36</v>
      </c>
      <c r="B59" s="85"/>
      <c r="C59" s="85"/>
      <c r="D59" s="85"/>
      <c r="E59" s="85"/>
      <c r="F59" s="85"/>
      <c r="G59" s="85"/>
      <c r="H59" s="85"/>
      <c r="I59" s="86"/>
      <c r="J59" s="87"/>
    </row>
    <row r="60" spans="1:10" x14ac:dyDescent="0.25">
      <c r="A60" s="84"/>
      <c r="B60" s="85"/>
      <c r="C60" s="85"/>
      <c r="D60" s="85"/>
      <c r="E60" s="85"/>
      <c r="F60" s="85"/>
      <c r="G60" s="85"/>
      <c r="H60" s="85"/>
      <c r="I60" s="86"/>
      <c r="J60" s="87"/>
    </row>
    <row r="61" spans="1:10" ht="15.6" x14ac:dyDescent="0.3">
      <c r="A61" s="88"/>
      <c r="B61" s="89"/>
      <c r="C61" s="89"/>
      <c r="D61" s="90"/>
      <c r="E61" s="91"/>
      <c r="F61" s="92"/>
      <c r="G61" s="93"/>
      <c r="H61" s="94"/>
      <c r="I61" s="95"/>
    </row>
    <row r="62" spans="1:10" ht="16.2" thickBot="1" x14ac:dyDescent="0.35">
      <c r="A62" s="88"/>
      <c r="B62" s="89"/>
      <c r="C62" s="89"/>
      <c r="D62" s="90"/>
      <c r="E62" s="91"/>
      <c r="F62" s="92"/>
      <c r="G62" s="93"/>
      <c r="H62" s="94"/>
      <c r="I62" s="95"/>
    </row>
    <row r="63" spans="1:10" ht="15" thickTop="1" x14ac:dyDescent="0.25">
      <c r="A63" s="96" t="s">
        <v>37</v>
      </c>
      <c r="B63" s="97"/>
      <c r="C63" s="97"/>
      <c r="D63" s="97"/>
      <c r="E63" s="98"/>
      <c r="F63" s="98"/>
      <c r="G63" s="97" t="s">
        <v>38</v>
      </c>
      <c r="H63" s="97"/>
      <c r="I63" s="99"/>
    </row>
    <row r="64" spans="1:10" ht="13.8" x14ac:dyDescent="0.25">
      <c r="A64" s="100" t="s">
        <v>39</v>
      </c>
      <c r="B64" s="101"/>
      <c r="C64" s="102"/>
      <c r="D64" s="101"/>
      <c r="E64" s="103"/>
      <c r="F64" s="104" t="s">
        <v>40</v>
      </c>
      <c r="G64" s="105">
        <v>3</v>
      </c>
      <c r="H64" s="106" t="s">
        <v>41</v>
      </c>
      <c r="I64" s="105">
        <f>COUNTIF(F22:F79,"ЗМС")</f>
        <v>0</v>
      </c>
    </row>
    <row r="65" spans="1:9" ht="13.8" x14ac:dyDescent="0.25">
      <c r="A65" s="100" t="s">
        <v>42</v>
      </c>
      <c r="B65" s="101"/>
      <c r="C65" s="107"/>
      <c r="D65" s="101"/>
      <c r="E65" s="103"/>
      <c r="F65" s="108" t="s">
        <v>43</v>
      </c>
      <c r="G65" s="105">
        <f>G66+G70</f>
        <v>24</v>
      </c>
      <c r="H65" s="106" t="s">
        <v>44</v>
      </c>
      <c r="I65" s="105">
        <f>COUNTIF(F22:F79,"МСМК")</f>
        <v>0</v>
      </c>
    </row>
    <row r="66" spans="1:9" ht="13.8" x14ac:dyDescent="0.25">
      <c r="A66" s="100"/>
      <c r="B66" s="101"/>
      <c r="C66" s="109"/>
      <c r="D66" s="101"/>
      <c r="E66" s="103"/>
      <c r="F66" s="108" t="s">
        <v>45</v>
      </c>
      <c r="G66" s="105">
        <f>G67+G68+G69</f>
        <v>24</v>
      </c>
      <c r="H66" s="106" t="s">
        <v>46</v>
      </c>
      <c r="I66" s="105">
        <f>COUNTIF(F22:F79,"МС")</f>
        <v>2</v>
      </c>
    </row>
    <row r="67" spans="1:9" ht="13.8" x14ac:dyDescent="0.25">
      <c r="A67" s="100"/>
      <c r="B67" s="101"/>
      <c r="C67" s="109"/>
      <c r="D67" s="101"/>
      <c r="E67" s="103"/>
      <c r="F67" s="108" t="s">
        <v>47</v>
      </c>
      <c r="G67" s="105">
        <f>COUNT(A22:A79)</f>
        <v>24</v>
      </c>
      <c r="H67" s="106" t="s">
        <v>48</v>
      </c>
      <c r="I67" s="105">
        <f>COUNTIF(F22:F79,"КМС")</f>
        <v>18</v>
      </c>
    </row>
    <row r="68" spans="1:9" ht="13.8" x14ac:dyDescent="0.25">
      <c r="A68" s="100"/>
      <c r="B68" s="101"/>
      <c r="C68" s="109"/>
      <c r="D68" s="101"/>
      <c r="E68" s="103"/>
      <c r="F68" s="108" t="s">
        <v>49</v>
      </c>
      <c r="G68" s="105">
        <f>COUNTIF(A22:A79,"НФ")</f>
        <v>0</v>
      </c>
      <c r="H68" s="106" t="s">
        <v>50</v>
      </c>
      <c r="I68" s="105">
        <f>COUNTIF(F22:F79,"1 СР")</f>
        <v>0</v>
      </c>
    </row>
    <row r="69" spans="1:9" ht="13.8" x14ac:dyDescent="0.25">
      <c r="A69" s="100"/>
      <c r="B69" s="101"/>
      <c r="C69" s="101"/>
      <c r="D69" s="110"/>
      <c r="E69" s="103"/>
      <c r="F69" s="108" t="s">
        <v>51</v>
      </c>
      <c r="G69" s="105">
        <f>COUNTIF(A22:A79,"ДСКВ")</f>
        <v>0</v>
      </c>
      <c r="H69" s="111" t="s">
        <v>52</v>
      </c>
      <c r="I69" s="105">
        <f>COUNTIF(F22:F79,"2 СР")</f>
        <v>0</v>
      </c>
    </row>
    <row r="70" spans="1:9" ht="13.8" x14ac:dyDescent="0.25">
      <c r="A70" s="100"/>
      <c r="B70" s="101"/>
      <c r="C70" s="101"/>
      <c r="D70" s="101"/>
      <c r="E70" s="103"/>
      <c r="F70" s="108" t="s">
        <v>53</v>
      </c>
      <c r="G70" s="105">
        <f>COUNTIF(A22:A79,"НС")</f>
        <v>0</v>
      </c>
      <c r="H70" s="111" t="s">
        <v>54</v>
      </c>
      <c r="I70" s="105">
        <f>COUNTIF(F22:F79,"3 СР")</f>
        <v>0</v>
      </c>
    </row>
    <row r="71" spans="1:9" ht="13.8" x14ac:dyDescent="0.25">
      <c r="A71" s="112"/>
      <c r="B71" s="113"/>
      <c r="C71" s="113"/>
      <c r="D71" s="114"/>
      <c r="E71" s="115"/>
      <c r="F71" s="114"/>
      <c r="G71" s="114"/>
      <c r="H71" s="116"/>
      <c r="I71" s="117"/>
    </row>
    <row r="72" spans="1:9" ht="13.8" x14ac:dyDescent="0.3">
      <c r="A72" s="118" t="s">
        <v>55</v>
      </c>
      <c r="B72" s="119"/>
      <c r="C72" s="119"/>
      <c r="D72" s="119" t="s">
        <v>56</v>
      </c>
      <c r="E72" s="119"/>
      <c r="F72" s="119" t="s">
        <v>57</v>
      </c>
      <c r="G72" s="119"/>
      <c r="H72" s="120" t="s">
        <v>58</v>
      </c>
      <c r="I72" s="121"/>
    </row>
    <row r="73" spans="1:9" ht="13.8" x14ac:dyDescent="0.25">
      <c r="A73" s="122"/>
      <c r="B73" s="2"/>
      <c r="C73" s="2"/>
      <c r="D73" s="2"/>
      <c r="E73" s="2"/>
      <c r="F73" s="2"/>
      <c r="G73" s="2"/>
      <c r="H73" s="2"/>
      <c r="I73" s="123"/>
    </row>
    <row r="74" spans="1:9" ht="13.8" x14ac:dyDescent="0.25">
      <c r="A74" s="124"/>
      <c r="B74" s="113"/>
      <c r="C74" s="113"/>
      <c r="D74" s="113"/>
      <c r="E74" s="125"/>
      <c r="F74" s="113"/>
      <c r="G74" s="113"/>
      <c r="H74" s="116"/>
      <c r="I74" s="117"/>
    </row>
    <row r="75" spans="1:9" ht="13.8" x14ac:dyDescent="0.25">
      <c r="A75" s="124"/>
      <c r="B75" s="113"/>
      <c r="C75" s="113"/>
      <c r="D75" s="113"/>
      <c r="E75" s="125"/>
      <c r="F75" s="113"/>
      <c r="G75" s="113"/>
      <c r="H75" s="116"/>
      <c r="I75" s="117"/>
    </row>
    <row r="76" spans="1:9" ht="13.8" x14ac:dyDescent="0.25">
      <c r="A76" s="124"/>
      <c r="B76" s="113"/>
      <c r="C76" s="113"/>
      <c r="D76" s="113"/>
      <c r="E76" s="125"/>
      <c r="F76" s="113"/>
      <c r="G76" s="113"/>
      <c r="H76" s="116"/>
      <c r="I76" s="117"/>
    </row>
    <row r="77" spans="1:9" ht="13.8" x14ac:dyDescent="0.25">
      <c r="A77" s="124"/>
      <c r="B77" s="113"/>
      <c r="C77" s="113"/>
      <c r="D77" s="113"/>
      <c r="E77" s="125"/>
      <c r="F77" s="113"/>
      <c r="G77" s="113"/>
      <c r="H77" s="116"/>
      <c r="I77" s="117"/>
    </row>
    <row r="78" spans="1:9" ht="13.8" x14ac:dyDescent="0.25">
      <c r="A78" s="126" t="str">
        <f>G16</f>
        <v>Денисенко С.А. (Москва)</v>
      </c>
      <c r="B78" s="127"/>
      <c r="C78" s="127"/>
      <c r="D78" s="128" t="str">
        <f>G17</f>
        <v>Афанасьева Е.А. (ВК, Свердловская область)</v>
      </c>
      <c r="E78" s="128"/>
      <c r="F78" s="128" t="str">
        <f>G18</f>
        <v>Валова А.С. (ВК, Санкт-Петербург)</v>
      </c>
      <c r="G78" s="128"/>
      <c r="H78" s="129" t="str">
        <f>G19</f>
        <v>Гниденко В.Н. (ВК, Тульская область)</v>
      </c>
      <c r="I78" s="130"/>
    </row>
  </sheetData>
  <mergeCells count="32">
    <mergeCell ref="A73:E73"/>
    <mergeCell ref="F73:I73"/>
    <mergeCell ref="A78:C78"/>
    <mergeCell ref="D78:E78"/>
    <mergeCell ref="F78:G78"/>
    <mergeCell ref="H78:I78"/>
    <mergeCell ref="H18:I18"/>
    <mergeCell ref="A59:I60"/>
    <mergeCell ref="A63:D63"/>
    <mergeCell ref="G63:I63"/>
    <mergeCell ref="A72:C72"/>
    <mergeCell ref="D72:E72"/>
    <mergeCell ref="F72:G72"/>
    <mergeCell ref="H72:I72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F67:F70">
    <cfRule type="duplicateValues" dxfId="0" priority="1"/>
  </conditionalFormatting>
  <pageMargins left="0" right="0" top="0" bottom="0" header="0" footer="0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юниоры спринт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2024-05-28T14:18:22Z</dcterms:created>
  <dcterms:modified xsi:type="dcterms:W3CDTF">2024-05-28T14:18:43Z</dcterms:modified>
</cp:coreProperties>
</file>