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FFC66E0D-5656-4936-8EA0-5FAF510E1902}" xr6:coauthVersionLast="47" xr6:coauthVersionMax="47" xr10:uidLastSave="{00000000-0000-0000-0000-000000000000}"/>
  <bookViews>
    <workbookView xWindow="-120" yWindow="-120" windowWidth="29040" windowHeight="15840" tabRatio="789" activeTab="2" xr2:uid="{00000000-000D-0000-FFFF-FFFF00000000}"/>
  </bookViews>
  <sheets>
    <sheet name="База спортсменов" sheetId="95" r:id="rId1"/>
    <sheet name="Список участников" sheetId="99" r:id="rId2"/>
    <sheet name="ИГВ без отсечек" sheetId="98" r:id="rId3"/>
  </sheets>
  <definedNames>
    <definedName name="_xlnm.Print_Titles" localSheetId="2">'ИГВ без отсечек'!$21:$22</definedName>
    <definedName name="_xlnm.Print_Titles" localSheetId="1">'Список участников'!$21:$21</definedName>
    <definedName name="_xlnm.Print_Area" localSheetId="2">'ИГВ без отсечек'!$A$1:$L$81</definedName>
    <definedName name="_xlnm.Print_Area" localSheetId="1">'Список участников'!$A$1:$G$95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99" l="1"/>
  <c r="F48" i="99"/>
  <c r="D48" i="99"/>
  <c r="C48" i="99"/>
  <c r="B48" i="99"/>
  <c r="H47" i="99"/>
  <c r="F47" i="99"/>
  <c r="D47" i="99"/>
  <c r="C47" i="99"/>
  <c r="B47" i="99"/>
  <c r="F43" i="99"/>
  <c r="H39" i="99"/>
  <c r="F39" i="99"/>
  <c r="D39" i="99"/>
  <c r="C39" i="99"/>
  <c r="B39" i="99"/>
  <c r="H76" i="99"/>
  <c r="F76" i="99"/>
  <c r="D76" i="99"/>
  <c r="C76" i="99"/>
  <c r="B76" i="99"/>
  <c r="H75" i="99"/>
  <c r="D75" i="99"/>
  <c r="C75" i="99"/>
  <c r="B75" i="99"/>
  <c r="H74" i="99"/>
  <c r="F74" i="99"/>
  <c r="D74" i="99"/>
  <c r="C74" i="99"/>
  <c r="B74" i="99"/>
  <c r="H73" i="99"/>
  <c r="D73" i="99"/>
  <c r="C73" i="99"/>
  <c r="B73" i="99"/>
  <c r="H78" i="99"/>
  <c r="F78" i="99"/>
  <c r="D78" i="99"/>
  <c r="C78" i="99"/>
  <c r="B78" i="99"/>
  <c r="H77" i="99"/>
  <c r="D77" i="99"/>
  <c r="C77" i="99"/>
  <c r="B77" i="99"/>
  <c r="H55" i="99"/>
  <c r="F55" i="99"/>
  <c r="D55" i="99"/>
  <c r="C55" i="99"/>
  <c r="B55" i="99"/>
  <c r="H54" i="99"/>
  <c r="F54" i="99"/>
  <c r="D54" i="99"/>
  <c r="C54" i="99"/>
  <c r="B54" i="99"/>
  <c r="H53" i="99"/>
  <c r="F53" i="99"/>
  <c r="D53" i="99"/>
  <c r="C53" i="99"/>
  <c r="B53" i="99"/>
  <c r="H52" i="99"/>
  <c r="F52" i="99"/>
  <c r="D52" i="99"/>
  <c r="C52" i="99"/>
  <c r="B52" i="99"/>
  <c r="H57" i="99"/>
  <c r="F57" i="99"/>
  <c r="D57" i="99"/>
  <c r="C57" i="99"/>
  <c r="B57" i="99"/>
  <c r="H56" i="99"/>
  <c r="F56" i="99"/>
  <c r="D56" i="99"/>
  <c r="C56" i="99"/>
  <c r="B56" i="99"/>
  <c r="H36" i="99"/>
  <c r="F36" i="99"/>
  <c r="D36" i="99"/>
  <c r="C36" i="99"/>
  <c r="B36" i="99"/>
  <c r="H35" i="99"/>
  <c r="F35" i="99"/>
  <c r="D35" i="99"/>
  <c r="C35" i="99"/>
  <c r="B35" i="99"/>
  <c r="H34" i="99"/>
  <c r="F34" i="99"/>
  <c r="D34" i="99"/>
  <c r="C34" i="99"/>
  <c r="B34" i="99"/>
  <c r="H43" i="99" l="1"/>
  <c r="D43" i="99"/>
  <c r="C43" i="99"/>
  <c r="B43" i="99"/>
  <c r="B68" i="99"/>
  <c r="C68" i="99"/>
  <c r="D68" i="99"/>
  <c r="F68" i="99"/>
  <c r="H68" i="99"/>
  <c r="B69" i="99"/>
  <c r="C69" i="99"/>
  <c r="D69" i="99"/>
  <c r="F69" i="99"/>
  <c r="H69" i="99"/>
  <c r="B63" i="99"/>
  <c r="C63" i="99"/>
  <c r="D63" i="99"/>
  <c r="F63" i="99"/>
  <c r="H63" i="99"/>
  <c r="B31" i="99"/>
  <c r="C31" i="99"/>
  <c r="D31" i="99"/>
  <c r="F31" i="99"/>
  <c r="H31" i="99"/>
  <c r="B32" i="99"/>
  <c r="C32" i="99"/>
  <c r="D32" i="99"/>
  <c r="F32" i="99"/>
  <c r="H32" i="99"/>
  <c r="B33" i="99"/>
  <c r="C33" i="99"/>
  <c r="D33" i="99"/>
  <c r="F33" i="99"/>
  <c r="H33" i="99"/>
  <c r="B37" i="99"/>
  <c r="C37" i="99"/>
  <c r="D37" i="99"/>
  <c r="F37" i="99"/>
  <c r="H37" i="99"/>
  <c r="B38" i="99"/>
  <c r="C38" i="99"/>
  <c r="D38" i="99"/>
  <c r="F38" i="99"/>
  <c r="H38" i="99"/>
  <c r="B25" i="99"/>
  <c r="C25" i="99"/>
  <c r="D25" i="99"/>
  <c r="F25" i="99"/>
  <c r="H25" i="99"/>
  <c r="B26" i="99"/>
  <c r="C26" i="99"/>
  <c r="D26" i="99"/>
  <c r="F26" i="99"/>
  <c r="H26" i="99"/>
  <c r="B27" i="99"/>
  <c r="C27" i="99"/>
  <c r="D27" i="99"/>
  <c r="F27" i="99"/>
  <c r="H27" i="99"/>
  <c r="B28" i="99"/>
  <c r="C28" i="99"/>
  <c r="D28" i="99"/>
  <c r="F28" i="99"/>
  <c r="H28" i="99"/>
  <c r="B29" i="99"/>
  <c r="C29" i="99"/>
  <c r="D29" i="99"/>
  <c r="F29" i="99"/>
  <c r="H29" i="99"/>
  <c r="B30" i="99"/>
  <c r="C30" i="99"/>
  <c r="D30" i="99"/>
  <c r="F30" i="99"/>
  <c r="H30" i="99"/>
  <c r="B58" i="99"/>
  <c r="C58" i="99"/>
  <c r="D58" i="99"/>
  <c r="F58" i="99"/>
  <c r="H58" i="99"/>
  <c r="B79" i="99"/>
  <c r="C79" i="99"/>
  <c r="D79" i="99"/>
  <c r="H79" i="99"/>
  <c r="B62" i="99"/>
  <c r="C62" i="99"/>
  <c r="D62" i="99"/>
  <c r="F62" i="99"/>
  <c r="H62" i="99"/>
  <c r="B67" i="99"/>
  <c r="C67" i="99"/>
  <c r="D67" i="99"/>
  <c r="F67" i="99"/>
  <c r="H67" i="99"/>
  <c r="H24" i="99"/>
  <c r="F24" i="99"/>
  <c r="D24" i="99"/>
  <c r="C24" i="99"/>
  <c r="B24" i="99"/>
  <c r="C94" i="99" l="1"/>
  <c r="A94" i="99"/>
</calcChain>
</file>

<file path=xl/sharedStrings.xml><?xml version="1.0" encoding="utf-8"?>
<sst xmlns="http://schemas.openxmlformats.org/spreadsheetml/2006/main" count="516" uniqueCount="209">
  <si>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</si>
  <si>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</si>
  <si>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</si>
  <si>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</si>
  <si>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</si>
  <si>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</si>
  <si>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</si>
  <si>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</si>
  <si>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</si>
  <si>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</si>
  <si>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</si>
  <si>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</si>
  <si>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</si>
  <si>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</si>
  <si>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</si>
  <si>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</si>
  <si>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</si>
  <si>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</si>
  <si>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</si>
  <si>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</si>
  <si>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</si>
  <si>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</si>
  <si>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</si>
  <si>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</si>
  <si>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</si>
  <si>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</si>
  <si>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</si>
  <si>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</si>
  <si>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</si>
  <si>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</si>
  <si>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</si>
  <si>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</si>
  <si>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</si>
  <si>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</si>
  <si>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</si>
  <si>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</si>
  <si>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</si>
  <si>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</si>
  <si>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</si>
  <si>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</si>
  <si>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</si>
  <si>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</si>
  <si>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</si>
  <si>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</si>
  <si>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</si>
  <si>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</si>
  <si>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</si>
  <si>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</si>
  <si>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ДАТА ПРОВЕДЕНИЯ:</t>
  </si>
  <si>
    <t>МЕСТО ПРОВЕДЕНИЯ: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</si>
  <si>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</si>
  <si>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</si>
  <si>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</si>
  <si>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</si>
  <si>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</si>
  <si>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</si>
  <si>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</si>
  <si>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</si>
  <si>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</si>
  <si>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</si>
  <si>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</si>
  <si>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</si>
  <si>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строка - гендерная и возрастная группа (мужчины, юниорки 17-18 лет, …)</t>
  </si>
  <si>
    <t>№</t>
  </si>
  <si>
    <t>Фамилия Имя</t>
  </si>
  <si>
    <t>Дата рожд.</t>
  </si>
  <si>
    <t>Разряд</t>
  </si>
  <si>
    <t>Субъект РФ</t>
  </si>
  <si>
    <t>Принадлежность к организации</t>
  </si>
  <si>
    <t>UCI Team</t>
  </si>
  <si>
    <t>СПИСОК УЧАСТНИКОВ</t>
  </si>
  <si>
    <t>UCI TEAM</t>
  </si>
  <si>
    <t>Значения столбцов B:H вставляются из "базы спортсменов" по номеру спортсмена из столбца А (скопировать формулы)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</si>
  <si>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</si>
  <si>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</si>
  <si>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Федерация велосипедного спорта Воронежской области</t>
  </si>
  <si>
    <t>г. Воронеж - СК "Олимпик"</t>
  </si>
  <si>
    <t>Воронежская область</t>
  </si>
  <si>
    <t>Лыжный СК с освещенной лыжероллерной трассой/ 0065515</t>
  </si>
  <si>
    <t xml:space="preserve">5 м </t>
  </si>
  <si>
    <t>9 м</t>
  </si>
  <si>
    <t xml:space="preserve">10ч 00м </t>
  </si>
  <si>
    <t>0080511611Я</t>
  </si>
  <si>
    <t xml:space="preserve">Тренер‐представитель: </t>
  </si>
  <si>
    <t>10ч 40м</t>
  </si>
  <si>
    <t>Министерство физической культуры и спорта Воронежской области</t>
  </si>
  <si>
    <t>ЮНОШИ 15-16 лет</t>
  </si>
  <si>
    <t xml:space="preserve">шоссе - индивидуальная гонка на время </t>
  </si>
  <si>
    <t>№ ЕКП 2025</t>
  </si>
  <si>
    <t>13 МАЯ 2025 ГОДА</t>
  </si>
  <si>
    <t>ПЕРВЕНСТВО ЦЕНТРАЛЬНОГО ФЕДЕРАЛЬНОГО ОКРУГА</t>
  </si>
  <si>
    <t>2 СР</t>
  </si>
  <si>
    <t>ГБУ ДО МО "СШОР ПО ВЕЛОСПОРТУ"</t>
  </si>
  <si>
    <t>3 СР</t>
  </si>
  <si>
    <t>ГБУ МО "СШОР ПО ВЕЛОСПОРТУ"</t>
  </si>
  <si>
    <t>1 ЮН</t>
  </si>
  <si>
    <t>МБУДО КСШОР "Электросталь"</t>
  </si>
  <si>
    <t>Московская область</t>
  </si>
  <si>
    <t>Липецкая область</t>
  </si>
  <si>
    <t>МБОУДО "СШ № 7" г. Липецк</t>
  </si>
  <si>
    <t>1 ЮН.</t>
  </si>
  <si>
    <t>БРФВС</t>
  </si>
  <si>
    <t>ФВСБО</t>
  </si>
  <si>
    <t>Белгородская область</t>
  </si>
  <si>
    <t>МБУДО СШОР № 8</t>
  </si>
  <si>
    <t>с</t>
  </si>
  <si>
    <t>Тверская область</t>
  </si>
  <si>
    <t>ГБУ ДО "КСШОР № 1"</t>
  </si>
  <si>
    <t>СШОР 19 г. Ярославля</t>
  </si>
  <si>
    <t>Ярославская область</t>
  </si>
  <si>
    <t>101 441 409 70</t>
  </si>
  <si>
    <t>101 516 055 26</t>
  </si>
  <si>
    <t>101 539 060 42</t>
  </si>
  <si>
    <t>101 538 156 11</t>
  </si>
  <si>
    <t>101 338 708 92</t>
  </si>
  <si>
    <t>101 417 819 51</t>
  </si>
  <si>
    <t>101 496 000 50</t>
  </si>
  <si>
    <t>101 510 330 24</t>
  </si>
  <si>
    <t>101 529 065 38</t>
  </si>
  <si>
    <t>101 424 017 41</t>
  </si>
  <si>
    <t>101 427 579 14</t>
  </si>
  <si>
    <t>101 540 465 89</t>
  </si>
  <si>
    <t>101 513 812 14</t>
  </si>
  <si>
    <t>ГРИШИН Александр Александрович</t>
  </si>
  <si>
    <t>Орловская область</t>
  </si>
  <si>
    <t>ДЮСШ № 1 г. Орел.</t>
  </si>
  <si>
    <t>РУНЕЦ Владислав Константинович</t>
  </si>
  <si>
    <t>ДЮСШ № 1 г. Орел</t>
  </si>
  <si>
    <t>101 613 215 89</t>
  </si>
  <si>
    <t>САСИН Ростислав Евгеньевич</t>
  </si>
  <si>
    <t>БП ОУ ОО "Училище олимпийского</t>
  </si>
  <si>
    <t>ГЕРМАНОВ Данил Олегович</t>
  </si>
  <si>
    <t>ВАСИЛЬЕВ Тимофей Павлович</t>
  </si>
  <si>
    <t>РЕШЕТНИКОВ Тимофей Сергеевич</t>
  </si>
  <si>
    <t>ВИНОГРАДОВ Никита Александрович</t>
  </si>
  <si>
    <t>БРОВЧЕНКО Валерий Алексеевич</t>
  </si>
  <si>
    <t>АНУФРИЕВ Серафим Сергеевич</t>
  </si>
  <si>
    <t>ПЛИТАРАК Андрей Сергеевич</t>
  </si>
  <si>
    <t>СЛЕСАРЕВ Дмитрий Дмитриевич</t>
  </si>
  <si>
    <t>ПСАРЕВ Егор Романович</t>
  </si>
  <si>
    <t>101 438 430 01</t>
  </si>
  <si>
    <t>101 438 042 01</t>
  </si>
  <si>
    <t>101 440 987 36</t>
  </si>
  <si>
    <t>101 440 229 54</t>
  </si>
  <si>
    <t>101 376 068 10</t>
  </si>
  <si>
    <t>101 637 061 73</t>
  </si>
  <si>
    <t>101 615 243 80</t>
  </si>
  <si>
    <t>101 637 735 68</t>
  </si>
  <si>
    <t>101 532 841 31</t>
  </si>
  <si>
    <t>101 493 010 67</t>
  </si>
  <si>
    <t>101 438 413 81</t>
  </si>
  <si>
    <t>101 438 433 04</t>
  </si>
  <si>
    <t>101 419 098 69</t>
  </si>
  <si>
    <t>101 630 907 30</t>
  </si>
  <si>
    <t>СЕМАШКО Руслан Романович</t>
  </si>
  <si>
    <t>ЗАВАЛЬНЮК Владимир Владимирович</t>
  </si>
  <si>
    <t>МИХИН Федор Денисович</t>
  </si>
  <si>
    <t>ГОНЧАРОВ Михаил Сергеевич</t>
  </si>
  <si>
    <t>НОВИКОВ Глеб Дмитриевич</t>
  </si>
  <si>
    <t>КНЯЗЕВ Артем Алексеевич</t>
  </si>
  <si>
    <t>БУСЯК Лев Сергеевич</t>
  </si>
  <si>
    <t>ШИШКИН Савва Андреевич</t>
  </si>
  <si>
    <t>ЮРЬЕВ Артем Юрьевич</t>
  </si>
  <si>
    <t>УСТИНЕНКО Семён Сергеевич</t>
  </si>
  <si>
    <t>АГАПОВ Максим Олегович</t>
  </si>
  <si>
    <t>ДЫБЛЕНКО Артем Романович</t>
  </si>
  <si>
    <t>ШИКИН Александр Дмитриевич</t>
  </si>
  <si>
    <t>КАРТАШОВ Иван Юрьевич</t>
  </si>
  <si>
    <t>БОРОДИН Ярослав Алексеевич</t>
  </si>
  <si>
    <t>ПАРАМОНОВ Денис Викторович</t>
  </si>
  <si>
    <t>КОЖЕВНИКОВ Иван Андреевич</t>
  </si>
  <si>
    <t>ТОНКИХ Егор Романович</t>
  </si>
  <si>
    <t>ИВАНОВНикита Юрьевич</t>
  </si>
  <si>
    <t>ЯКОВЛЕВ Артем Евгеньевич</t>
  </si>
  <si>
    <t>КИСЕЛЁВ Дмитрий Сергеевич</t>
  </si>
  <si>
    <t>КУЛЬНЕВ Константин Сергеевич</t>
  </si>
  <si>
    <t>РЯБОВ Максим Дмитриевич</t>
  </si>
  <si>
    <t>ЗУБЕЦ Вадим Алексеевич</t>
  </si>
  <si>
    <t>ИГНАТУЩЕНКО Дмитрий Денисович</t>
  </si>
  <si>
    <t>Тренер‐представитель: Агапов О.И.</t>
  </si>
  <si>
    <t>Тренер‐представитель: Кондратьева Е.В.</t>
  </si>
  <si>
    <t>Тренер‐представитель:  Сеевостьянов С.А.</t>
  </si>
  <si>
    <t>Тренер‐представитель: Афонон А.С.</t>
  </si>
  <si>
    <t>Тренер‐представитель: Константинов А.А.</t>
  </si>
  <si>
    <t>Тренер‐представитель:  Торбин А.И.</t>
  </si>
  <si>
    <t>3,5 км /1</t>
  </si>
  <si>
    <t>101 639 911 13</t>
  </si>
  <si>
    <t>101 639 905 07</t>
  </si>
  <si>
    <t>101 537 082 04</t>
  </si>
  <si>
    <t>101 590 025 82</t>
  </si>
  <si>
    <t>101 534 705 52</t>
  </si>
  <si>
    <t>101 278 582 09</t>
  </si>
  <si>
    <t>101 611 919 54</t>
  </si>
  <si>
    <t>101 425 122 79</t>
  </si>
  <si>
    <t>101 533 704 21</t>
  </si>
  <si>
    <t>+10+13</t>
  </si>
  <si>
    <t>переменная облачность</t>
  </si>
  <si>
    <t>3,0 км/ч (з)</t>
  </si>
  <si>
    <t>НС</t>
  </si>
  <si>
    <t>ЕВДОКИМОВ Никита Константинович</t>
  </si>
  <si>
    <t>101 642 701 87</t>
  </si>
  <si>
    <t xml:space="preserve">ЕЛИФЕРОВ А. В.  (ВК, г. Воронежская область) </t>
  </si>
  <si>
    <t xml:space="preserve">СИНЕЛЬНИКОВА Т.С.  (ВК, г. Воронежская область) </t>
  </si>
  <si>
    <t xml:space="preserve"> ГОНЧАРОВА С.И. (1 кат., г. Воронежская область) </t>
  </si>
  <si>
    <t/>
  </si>
  <si>
    <t xml:space="preserve">ОКОНЧАНИЕ ГОНКИ:  </t>
  </si>
  <si>
    <t>МЕСТО ПРОВЕДЕНИЯ: г. Воронеж - СК "Олимпик"</t>
  </si>
  <si>
    <t>ДАТА ПРОВЕДЕНИЯ: 13 МАЯ 2025 ГОДА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</si>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</sst>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00">
    <xf numFmtId="0" fontId="0" fillId="0" borderId="0" xfId="0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2" fontId="5" fillId="0" borderId="37" xfId="0" applyNumberFormat="1" applyFont="1" applyBorder="1" applyAlignment="1">
      <alignment vertical="center"/>
    </xf>
    <xf numFmtId="2" fontId="5" fillId="0" borderId="39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/>
    </xf>
    <xf numFmtId="0" fontId="16" fillId="0" borderId="0" xfId="2" applyFont="1"/>
    <xf numFmtId="0" fontId="5" fillId="0" borderId="0" xfId="2" applyFont="1" applyAlignment="1">
      <alignment vertical="center"/>
    </xf>
    <xf numFmtId="14" fontId="5" fillId="0" borderId="0" xfId="2" applyNumberFormat="1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2" xfId="2" applyFont="1" applyBorder="1"/>
    <xf numFmtId="0" fontId="13" fillId="0" borderId="2" xfId="2" applyFont="1" applyBorder="1" applyAlignment="1">
      <alignment vertical="center"/>
    </xf>
    <xf numFmtId="0" fontId="5" fillId="0" borderId="30" xfId="2" applyFont="1" applyBorder="1" applyAlignment="1">
      <alignment vertical="center"/>
    </xf>
    <xf numFmtId="14" fontId="5" fillId="0" borderId="30" xfId="2" applyNumberFormat="1" applyFont="1" applyBorder="1" applyAlignment="1">
      <alignment vertical="center"/>
    </xf>
    <xf numFmtId="0" fontId="6" fillId="2" borderId="23" xfId="3" applyFont="1" applyFill="1" applyBorder="1" applyAlignment="1">
      <alignment vertical="center" wrapText="1"/>
    </xf>
    <xf numFmtId="14" fontId="6" fillId="2" borderId="23" xfId="3" applyNumberFormat="1" applyFont="1" applyFill="1" applyBorder="1" applyAlignment="1">
      <alignment vertical="center" wrapText="1"/>
    </xf>
    <xf numFmtId="0" fontId="9" fillId="0" borderId="0" xfId="2" applyFont="1" applyAlignment="1">
      <alignment vertical="center"/>
    </xf>
    <xf numFmtId="0" fontId="15" fillId="0" borderId="24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33" xfId="3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8" fillId="0" borderId="39" xfId="8" applyFont="1" applyBorder="1" applyAlignment="1">
      <alignment vertical="center" wrapText="1"/>
    </xf>
    <xf numFmtId="0" fontId="10" fillId="0" borderId="0" xfId="2" applyFont="1" applyAlignment="1">
      <alignment vertical="center"/>
    </xf>
    <xf numFmtId="0" fontId="16" fillId="0" borderId="38" xfId="2" applyFont="1" applyBorder="1" applyAlignment="1">
      <alignment horizontal="center" vertical="center"/>
    </xf>
    <xf numFmtId="0" fontId="19" fillId="0" borderId="8" xfId="8" applyFont="1" applyBorder="1" applyAlignment="1">
      <alignment vertical="center" wrapText="1"/>
    </xf>
    <xf numFmtId="14" fontId="16" fillId="0" borderId="8" xfId="2" applyNumberFormat="1" applyFont="1" applyBorder="1" applyAlignment="1">
      <alignment horizontal="center" vertical="center" wrapText="1"/>
    </xf>
    <xf numFmtId="164" fontId="16" fillId="0" borderId="8" xfId="2" applyNumberFormat="1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right" vertical="center"/>
    </xf>
    <xf numFmtId="14" fontId="13" fillId="0" borderId="5" xfId="2" applyNumberFormat="1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13" fillId="0" borderId="5" xfId="2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6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5" xfId="2" applyFont="1" applyFill="1" applyBorder="1" applyAlignment="1">
      <alignment vertical="center"/>
    </xf>
    <xf numFmtId="14" fontId="13" fillId="3" borderId="5" xfId="2" applyNumberFormat="1" applyFont="1" applyFill="1" applyBorder="1" applyAlignment="1">
      <alignment vertical="center"/>
    </xf>
    <xf numFmtId="0" fontId="12" fillId="3" borderId="5" xfId="2" applyFont="1" applyFill="1" applyBorder="1" applyAlignment="1">
      <alignment horizontal="right" vertical="center"/>
    </xf>
    <xf numFmtId="0" fontId="12" fillId="0" borderId="5" xfId="2" applyFont="1" applyBorder="1" applyAlignment="1">
      <alignment horizontal="right" vertical="center"/>
    </xf>
    <xf numFmtId="14" fontId="5" fillId="0" borderId="36" xfId="0" applyNumberFormat="1" applyFont="1" applyBorder="1" applyAlignment="1">
      <alignment vertical="center"/>
    </xf>
    <xf numFmtId="14" fontId="5" fillId="0" borderId="38" xfId="0" applyNumberFormat="1" applyFont="1" applyBorder="1" applyAlignment="1">
      <alignment vertical="center"/>
    </xf>
    <xf numFmtId="14" fontId="5" fillId="0" borderId="35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left" vertical="center"/>
    </xf>
    <xf numFmtId="165" fontId="5" fillId="0" borderId="30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3" fillId="0" borderId="2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165" fontId="13" fillId="0" borderId="5" xfId="0" applyNumberFormat="1" applyFont="1" applyBorder="1" applyAlignment="1">
      <alignment vertical="center"/>
    </xf>
    <xf numFmtId="165" fontId="5" fillId="0" borderId="30" xfId="0" applyNumberFormat="1" applyFont="1" applyBorder="1" applyAlignment="1">
      <alignment vertical="center"/>
    </xf>
    <xf numFmtId="165" fontId="5" fillId="0" borderId="36" xfId="0" applyNumberFormat="1" applyFont="1" applyBorder="1" applyAlignment="1">
      <alignment vertical="center"/>
    </xf>
    <xf numFmtId="165" fontId="5" fillId="0" borderId="38" xfId="0" applyNumberFormat="1" applyFont="1" applyBorder="1" applyAlignment="1">
      <alignment vertical="center"/>
    </xf>
    <xf numFmtId="165" fontId="5" fillId="0" borderId="35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19" fillId="0" borderId="0" xfId="8" applyFont="1" applyBorder="1" applyAlignment="1">
      <alignment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4" fontId="5" fillId="0" borderId="2" xfId="0" applyNumberFormat="1" applyFont="1" applyBorder="1"/>
    <xf numFmtId="0" fontId="5" fillId="0" borderId="6" xfId="0" applyNumberFormat="1" applyFont="1" applyBorder="1" applyAlignment="1">
      <alignment horizontal="center" vertical="center"/>
    </xf>
    <xf numFmtId="14" fontId="13" fillId="0" borderId="2" xfId="0" applyNumberFormat="1" applyFont="1" applyBorder="1"/>
    <xf numFmtId="0" fontId="18" fillId="0" borderId="0" xfId="8" applyFont="1" applyBorder="1" applyAlignment="1">
      <alignment vertical="center" wrapText="1"/>
    </xf>
    <xf numFmtId="49" fontId="21" fillId="0" borderId="17" xfId="0" applyNumberFormat="1" applyFont="1" applyFill="1" applyBorder="1" applyAlignment="1">
      <alignment horizontal="right" vertical="center"/>
    </xf>
    <xf numFmtId="165" fontId="12" fillId="2" borderId="4" xfId="0" applyNumberFormat="1" applyFont="1" applyFill="1" applyBorder="1" applyAlignment="1">
      <alignment horizontal="left" vertical="center"/>
    </xf>
    <xf numFmtId="0" fontId="22" fillId="0" borderId="4" xfId="8" applyFont="1" applyBorder="1" applyAlignment="1">
      <alignment vertical="center" wrapText="1"/>
    </xf>
    <xf numFmtId="0" fontId="5" fillId="4" borderId="0" xfId="0" applyFont="1" applyFill="1" applyAlignment="1">
      <alignment vertical="center"/>
    </xf>
    <xf numFmtId="165" fontId="13" fillId="4" borderId="2" xfId="0" applyNumberFormat="1" applyFont="1" applyFill="1" applyBorder="1" applyAlignment="1">
      <alignment horizontal="center" vertical="center"/>
    </xf>
    <xf numFmtId="165" fontId="13" fillId="4" borderId="3" xfId="0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23" fillId="0" borderId="4" xfId="8" applyFont="1" applyBorder="1" applyAlignment="1">
      <alignment vertical="center" wrapText="1"/>
    </xf>
    <xf numFmtId="166" fontId="13" fillId="0" borderId="42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right" vertical="center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 wrapText="1"/>
    </xf>
    <xf numFmtId="14" fontId="16" fillId="4" borderId="0" xfId="2" applyNumberFormat="1" applyFont="1" applyFill="1" applyAlignment="1">
      <alignment horizontal="center" vertical="center"/>
    </xf>
    <xf numFmtId="164" fontId="16" fillId="4" borderId="0" xfId="2" applyNumberFormat="1" applyFont="1" applyFill="1" applyAlignment="1">
      <alignment horizontal="center" vertical="center" wrapText="1"/>
    </xf>
    <xf numFmtId="0" fontId="18" fillId="4" borderId="0" xfId="8" applyFont="1" applyFill="1" applyAlignment="1">
      <alignment vertical="center" wrapText="1"/>
    </xf>
    <xf numFmtId="0" fontId="16" fillId="4" borderId="0" xfId="2" applyFont="1" applyFill="1" applyAlignment="1">
      <alignment horizontal="center"/>
    </xf>
    <xf numFmtId="0" fontId="16" fillId="4" borderId="0" xfId="2" applyFont="1" applyFill="1"/>
    <xf numFmtId="0" fontId="16" fillId="4" borderId="0" xfId="2" applyFont="1" applyFill="1" applyAlignment="1">
      <alignment horizontal="center" vertical="center" wrapText="1"/>
    </xf>
    <xf numFmtId="0" fontId="24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/>
    </xf>
    <xf numFmtId="0" fontId="24" fillId="4" borderId="0" xfId="2" applyFont="1" applyFill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left" vertical="center"/>
    </xf>
    <xf numFmtId="165" fontId="13" fillId="4" borderId="5" xfId="0" applyNumberFormat="1" applyFont="1" applyFill="1" applyBorder="1" applyAlignment="1">
      <alignment vertical="center"/>
    </xf>
    <xf numFmtId="2" fontId="13" fillId="4" borderId="5" xfId="0" applyNumberFormat="1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right" vertical="center"/>
    </xf>
    <xf numFmtId="0" fontId="16" fillId="0" borderId="1" xfId="2" applyFont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4" borderId="42" xfId="2" applyFont="1" applyFill="1" applyBorder="1" applyAlignment="1">
      <alignment horizontal="center" vertical="center"/>
    </xf>
    <xf numFmtId="0" fontId="13" fillId="4" borderId="27" xfId="2" applyFont="1" applyFill="1" applyBorder="1" applyAlignment="1">
      <alignment vertical="center"/>
    </xf>
    <xf numFmtId="14" fontId="13" fillId="4" borderId="27" xfId="2" applyNumberFormat="1" applyFont="1" applyFill="1" applyBorder="1" applyAlignment="1">
      <alignment vertical="center"/>
    </xf>
    <xf numFmtId="0" fontId="13" fillId="4" borderId="27" xfId="0" applyFont="1" applyFill="1" applyBorder="1" applyAlignment="1">
      <alignment horizontal="right" vertical="center"/>
    </xf>
    <xf numFmtId="0" fontId="12" fillId="4" borderId="27" xfId="2" applyFont="1" applyFill="1" applyBorder="1" applyAlignment="1">
      <alignment horizontal="right" vertical="center"/>
    </xf>
    <xf numFmtId="0" fontId="6" fillId="2" borderId="23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14" fontId="13" fillId="0" borderId="0" xfId="0" applyNumberFormat="1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2" fillId="3" borderId="4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2" fillId="4" borderId="43" xfId="2" applyFont="1" applyFill="1" applyBorder="1" applyAlignment="1">
      <alignment horizontal="left" vertical="center"/>
    </xf>
    <xf numFmtId="0" fontId="5" fillId="0" borderId="44" xfId="2" applyFont="1" applyBorder="1" applyAlignment="1">
      <alignment vertical="center"/>
    </xf>
    <xf numFmtId="0" fontId="15" fillId="0" borderId="0" xfId="3" applyFont="1" applyBorder="1" applyAlignment="1">
      <alignment horizontal="left" vertical="center" wrapText="1"/>
    </xf>
    <xf numFmtId="14" fontId="16" fillId="0" borderId="0" xfId="2" applyNumberFormat="1" applyFont="1" applyBorder="1" applyAlignment="1">
      <alignment horizontal="center" vertical="center"/>
    </xf>
    <xf numFmtId="164" fontId="16" fillId="0" borderId="0" xfId="2" applyNumberFormat="1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/>
    </xf>
    <xf numFmtId="0" fontId="16" fillId="0" borderId="0" xfId="2" applyFont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16" fillId="4" borderId="38" xfId="2" applyFont="1" applyFill="1" applyBorder="1" applyAlignment="1">
      <alignment horizontal="center" vertical="center"/>
    </xf>
    <xf numFmtId="0" fontId="16" fillId="4" borderId="38" xfId="2" applyFont="1" applyFill="1" applyBorder="1" applyAlignment="1">
      <alignment horizontal="center" vertical="center" wrapText="1"/>
    </xf>
    <xf numFmtId="0" fontId="5" fillId="0" borderId="24" xfId="2" applyFont="1" applyBorder="1" applyAlignment="1">
      <alignment horizontal="center"/>
    </xf>
    <xf numFmtId="0" fontId="5" fillId="0" borderId="3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4" fontId="5" fillId="0" borderId="0" xfId="2" applyNumberFormat="1" applyFont="1" applyBorder="1" applyAlignment="1">
      <alignment horizontal="center" vertical="center"/>
    </xf>
    <xf numFmtId="0" fontId="5" fillId="0" borderId="38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4" fontId="5" fillId="0" borderId="0" xfId="2" applyNumberFormat="1" applyFont="1" applyBorder="1" applyAlignment="1">
      <alignment vertical="center"/>
    </xf>
    <xf numFmtId="0" fontId="12" fillId="0" borderId="37" xfId="2" applyFont="1" applyBorder="1" applyAlignment="1">
      <alignment horizontal="right" vertical="center"/>
    </xf>
    <xf numFmtId="1" fontId="12" fillId="4" borderId="39" xfId="0" applyNumberFormat="1" applyFont="1" applyFill="1" applyBorder="1" applyAlignment="1">
      <alignment horizontal="right" vertical="center"/>
    </xf>
    <xf numFmtId="0" fontId="12" fillId="3" borderId="6" xfId="2" applyFont="1" applyFill="1" applyBorder="1" applyAlignment="1">
      <alignment horizontal="right" vertical="center"/>
    </xf>
    <xf numFmtId="0" fontId="12" fillId="0" borderId="6" xfId="2" applyFont="1" applyBorder="1" applyAlignment="1">
      <alignment horizontal="right" vertical="center"/>
    </xf>
    <xf numFmtId="0" fontId="12" fillId="0" borderId="6" xfId="2" applyFont="1" applyBorder="1" applyAlignment="1">
      <alignment horizontal="center" vertical="center"/>
    </xf>
    <xf numFmtId="0" fontId="12" fillId="4" borderId="46" xfId="2" applyFont="1" applyFill="1" applyBorder="1" applyAlignment="1">
      <alignment horizontal="center" vertical="center"/>
    </xf>
    <xf numFmtId="0" fontId="5" fillId="0" borderId="47" xfId="2" applyFont="1" applyBorder="1" applyAlignment="1">
      <alignment vertical="center"/>
    </xf>
    <xf numFmtId="0" fontId="6" fillId="2" borderId="47" xfId="3" applyFont="1" applyFill="1" applyBorder="1" applyAlignment="1">
      <alignment horizontal="center" vertical="center" wrapText="1"/>
    </xf>
    <xf numFmtId="0" fontId="16" fillId="0" borderId="33" xfId="2" applyFont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5" fillId="0" borderId="39" xfId="2" applyFont="1" applyBorder="1" applyAlignment="1">
      <alignment vertical="center"/>
    </xf>
    <xf numFmtId="0" fontId="5" fillId="0" borderId="3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38" xfId="3" applyFont="1" applyFill="1" applyBorder="1" applyAlignment="1">
      <alignment horizontal="center" vertical="center" wrapText="1"/>
    </xf>
    <xf numFmtId="165" fontId="6" fillId="2" borderId="23" xfId="3" applyNumberFormat="1" applyFont="1" applyFill="1" applyBorder="1" applyAlignment="1">
      <alignment horizontal="center" vertical="center" wrapText="1"/>
    </xf>
    <xf numFmtId="165" fontId="6" fillId="2" borderId="42" xfId="3" applyNumberFormat="1" applyFont="1" applyFill="1" applyBorder="1" applyAlignment="1">
      <alignment horizontal="center" vertical="center" wrapText="1"/>
    </xf>
    <xf numFmtId="165" fontId="6" fillId="2" borderId="40" xfId="3" applyNumberFormat="1" applyFont="1" applyFill="1" applyBorder="1" applyAlignment="1">
      <alignment horizontal="center" vertical="center" wrapText="1"/>
    </xf>
    <xf numFmtId="2" fontId="6" fillId="2" borderId="23" xfId="3" applyNumberFormat="1" applyFont="1" applyFill="1" applyBorder="1" applyAlignment="1">
      <alignment horizontal="center" vertical="center" wrapText="1"/>
    </xf>
    <xf numFmtId="2" fontId="6" fillId="2" borderId="40" xfId="3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42" xfId="3" applyFont="1" applyFill="1" applyBorder="1" applyAlignment="1">
      <alignment horizontal="center" vertical="center" wrapText="1"/>
    </xf>
    <xf numFmtId="14" fontId="6" fillId="2" borderId="23" xfId="3" applyNumberFormat="1" applyFont="1" applyFill="1" applyBorder="1" applyAlignment="1">
      <alignment horizontal="center" vertical="center" wrapText="1"/>
    </xf>
    <xf numFmtId="14" fontId="6" fillId="2" borderId="40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232412</xdr:colOff>
      <xdr:row>0</xdr:row>
      <xdr:rowOff>66676</xdr:rowOff>
    </xdr:from>
    <xdr:to>
      <xdr:col>1</xdr:col>
      <xdr:colOff>1285875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7" y="66676"/>
          <a:ext cx="1053463" cy="666749"/>
        </a:xfrm>
        <a:prstGeom prst="rect">
          <a:avLst/>
        </a:prstGeom>
      </xdr:spPr>
    </xdr:pic>
    <xdr:clientData/>
  </xdr:twoCellAnchor>
  <xdr:twoCellAnchor>
    <xdr:from>
      <xdr:col>5</xdr:col>
      <xdr:colOff>3009900</xdr:colOff>
      <xdr:row>0</xdr:row>
      <xdr:rowOff>57150</xdr:rowOff>
    </xdr:from>
    <xdr:to>
      <xdr:col>6</xdr:col>
      <xdr:colOff>189910</xdr:colOff>
      <xdr:row>4</xdr:row>
      <xdr:rowOff>9525</xdr:rowOff>
    </xdr:to>
    <xdr:pic>
      <xdr:nvPicPr>
        <xdr:cNvPr id="6" name="Picture 1" descr="депа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67650" y="57150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209550</xdr:colOff>
      <xdr:row>0</xdr:row>
      <xdr:rowOff>161925</xdr:rowOff>
    </xdr:from>
    <xdr:to>
      <xdr:col>6</xdr:col>
      <xdr:colOff>885825</xdr:colOff>
      <xdr:row>4</xdr:row>
      <xdr:rowOff>7444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161925"/>
          <a:ext cx="676275" cy="712294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87</xdr:row>
      <xdr:rowOff>133350</xdr:rowOff>
    </xdr:from>
    <xdr:to>
      <xdr:col>5</xdr:col>
      <xdr:colOff>1656291</xdr:colOff>
      <xdr:row>90</xdr:row>
      <xdr:rowOff>70908</xdr:rowOff>
    </xdr:to>
    <xdr:pic>
      <xdr:nvPicPr>
        <xdr:cNvPr id="8" name="Picture 2" descr="image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86375" y="11734800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88648</xdr:colOff>
      <xdr:row>3</xdr:row>
      <xdr:rowOff>112494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425872</xdr:colOff>
      <xdr:row>0</xdr:row>
      <xdr:rowOff>25346</xdr:rowOff>
    </xdr:from>
    <xdr:to>
      <xdr:col>3</xdr:col>
      <xdr:colOff>60779</xdr:colOff>
      <xdr:row>3</xdr:row>
      <xdr:rowOff>111705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72" y="25346"/>
          <a:ext cx="1057307" cy="67055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0</xdr:row>
      <xdr:rowOff>47625</xdr:rowOff>
    </xdr:from>
    <xdr:to>
      <xdr:col>11</xdr:col>
      <xdr:colOff>104775</xdr:colOff>
      <xdr:row>4</xdr:row>
      <xdr:rowOff>9408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47625"/>
          <a:ext cx="752475" cy="7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409575</xdr:colOff>
      <xdr:row>0</xdr:row>
      <xdr:rowOff>123825</xdr:rowOff>
    </xdr:from>
    <xdr:to>
      <xdr:col>11</xdr:col>
      <xdr:colOff>1085850</xdr:colOff>
      <xdr:row>4</xdr:row>
      <xdr:rowOff>36019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1238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72"/>
  <sheetViews>
    <sheetView workbookViewId="0">
      <pane ySplit="1" topLeftCell="A14" activePane="bottomLeft" state="frozen"/>
      <selection pane="bottomLeft" activeCell="C39" sqref="C39"/>
    </sheetView>
  </sheetViews>
  <sheetFormatPr defaultColWidth="8.85546875" defaultRowHeight="16.899999999999999" customHeight="1" x14ac:dyDescent="0.25"/>
  <cols>
    <col min="1" max="1" width="7.7109375" style="44" customWidth="1"/>
    <col min="2" max="2" width="15.7109375" style="45" customWidth="1"/>
    <col min="3" max="3" width="43.140625" style="45" customWidth="1"/>
    <col min="4" max="4" width="15.7109375" style="44" customWidth="1"/>
    <col min="5" max="5" width="10.7109375" style="44" customWidth="1"/>
    <col min="6" max="6" width="45.7109375" style="45" customWidth="1"/>
    <col min="7" max="7" width="49" style="43" customWidth="1"/>
    <col min="8" max="8" width="12.7109375" style="44" customWidth="1"/>
    <col min="9" max="16384" width="8.85546875" style="45"/>
  </cols>
  <sheetData>
    <row r="1" spans="1:9" s="37" customFormat="1" ht="16.899999999999999" customHeight="1" x14ac:dyDescent="0.2">
      <c r="A1" s="37" t="s">
        <v>63</v>
      </c>
      <c r="B1" s="37" t="s">
        <v>43</v>
      </c>
      <c r="C1" s="37" t="s">
        <v>64</v>
      </c>
      <c r="D1" s="37" t="s">
        <v>65</v>
      </c>
      <c r="E1" s="37" t="s">
        <v>66</v>
      </c>
      <c r="F1" s="37" t="s">
        <v>67</v>
      </c>
      <c r="G1" s="37" t="s">
        <v>68</v>
      </c>
      <c r="H1" s="37" t="s">
        <v>69</v>
      </c>
    </row>
    <row r="2" spans="1:9" s="164" customFormat="1" ht="16.899999999999999" customHeight="1" x14ac:dyDescent="0.25">
      <c r="A2" s="158">
        <v>45</v>
      </c>
      <c r="B2" s="165" t="s">
        <v>114</v>
      </c>
      <c r="C2" s="159" t="s">
        <v>133</v>
      </c>
      <c r="D2" s="160">
        <v>40291</v>
      </c>
      <c r="E2" s="161" t="s">
        <v>91</v>
      </c>
      <c r="F2" s="162" t="s">
        <v>97</v>
      </c>
      <c r="G2" s="162" t="s">
        <v>92</v>
      </c>
      <c r="H2" s="163"/>
    </row>
    <row r="3" spans="1:9" s="164" customFormat="1" ht="16.899999999999999" customHeight="1" x14ac:dyDescent="0.25">
      <c r="A3" s="158">
        <v>47</v>
      </c>
      <c r="B3" s="165" t="s">
        <v>111</v>
      </c>
      <c r="C3" s="159" t="s">
        <v>134</v>
      </c>
      <c r="D3" s="160">
        <v>40381</v>
      </c>
      <c r="E3" s="161" t="s">
        <v>61</v>
      </c>
      <c r="F3" s="162" t="s">
        <v>97</v>
      </c>
      <c r="G3" s="162" t="s">
        <v>94</v>
      </c>
      <c r="H3" s="163"/>
    </row>
    <row r="4" spans="1:9" s="164" customFormat="1" ht="16.899999999999999" customHeight="1" x14ac:dyDescent="0.25">
      <c r="A4" s="158">
        <v>48</v>
      </c>
      <c r="B4" s="165" t="s">
        <v>113</v>
      </c>
      <c r="C4" s="159" t="s">
        <v>135</v>
      </c>
      <c r="D4" s="160">
        <v>40627</v>
      </c>
      <c r="E4" s="161" t="s">
        <v>61</v>
      </c>
      <c r="F4" s="162" t="s">
        <v>97</v>
      </c>
      <c r="G4" s="162" t="s">
        <v>94</v>
      </c>
      <c r="H4" s="163"/>
    </row>
    <row r="5" spans="1:9" s="164" customFormat="1" ht="16.899999999999999" customHeight="1" x14ac:dyDescent="0.25">
      <c r="A5" s="158">
        <v>49</v>
      </c>
      <c r="B5" s="165" t="s">
        <v>112</v>
      </c>
      <c r="C5" s="159" t="s">
        <v>136</v>
      </c>
      <c r="D5" s="160">
        <v>40800</v>
      </c>
      <c r="E5" s="161" t="s">
        <v>93</v>
      </c>
      <c r="F5" s="162" t="s">
        <v>97</v>
      </c>
      <c r="G5" s="162" t="s">
        <v>94</v>
      </c>
      <c r="H5" s="163"/>
    </row>
    <row r="6" spans="1:9" s="164" customFormat="1" ht="16.899999999999999" customHeight="1" x14ac:dyDescent="0.25">
      <c r="A6" s="158">
        <v>53</v>
      </c>
      <c r="B6" s="165" t="s">
        <v>115</v>
      </c>
      <c r="C6" s="159" t="s">
        <v>137</v>
      </c>
      <c r="D6" s="160">
        <v>39869</v>
      </c>
      <c r="E6" s="161" t="s">
        <v>61</v>
      </c>
      <c r="F6" s="162" t="s">
        <v>97</v>
      </c>
      <c r="G6" s="162" t="s">
        <v>94</v>
      </c>
      <c r="H6" s="163"/>
    </row>
    <row r="7" spans="1:9" s="164" customFormat="1" ht="16.899999999999999" customHeight="1" x14ac:dyDescent="0.25">
      <c r="A7" s="158">
        <v>54</v>
      </c>
      <c r="B7" s="165" t="s">
        <v>193</v>
      </c>
      <c r="C7" s="159" t="s">
        <v>138</v>
      </c>
      <c r="D7" s="160">
        <v>39842</v>
      </c>
      <c r="E7" s="161" t="s">
        <v>91</v>
      </c>
      <c r="F7" s="162" t="s">
        <v>97</v>
      </c>
      <c r="G7" s="162" t="s">
        <v>94</v>
      </c>
      <c r="H7" s="163"/>
    </row>
    <row r="8" spans="1:9" s="164" customFormat="1" ht="16.899999999999999" customHeight="1" x14ac:dyDescent="0.25">
      <c r="A8" s="158">
        <v>55</v>
      </c>
      <c r="B8" s="165" t="s">
        <v>192</v>
      </c>
      <c r="C8" s="159" t="s">
        <v>139</v>
      </c>
      <c r="D8" s="160">
        <v>40654</v>
      </c>
      <c r="E8" s="161" t="s">
        <v>95</v>
      </c>
      <c r="F8" s="162" t="s">
        <v>97</v>
      </c>
      <c r="G8" s="162" t="s">
        <v>96</v>
      </c>
      <c r="H8" s="163"/>
    </row>
    <row r="9" spans="1:9" s="164" customFormat="1" ht="16.899999999999999" customHeight="1" x14ac:dyDescent="0.25">
      <c r="A9" s="158">
        <v>71</v>
      </c>
      <c r="B9" s="165" t="s">
        <v>191</v>
      </c>
      <c r="C9" s="159" t="s">
        <v>155</v>
      </c>
      <c r="D9" s="160">
        <v>40059</v>
      </c>
      <c r="E9" s="161" t="s">
        <v>61</v>
      </c>
      <c r="F9" s="162" t="s">
        <v>98</v>
      </c>
      <c r="G9" s="162" t="s">
        <v>99</v>
      </c>
      <c r="H9" s="163"/>
      <c r="I9" s="164" t="s">
        <v>105</v>
      </c>
    </row>
    <row r="10" spans="1:9" s="164" customFormat="1" ht="16.899999999999999" customHeight="1" x14ac:dyDescent="0.25">
      <c r="A10" s="165">
        <v>73</v>
      </c>
      <c r="B10" s="165" t="s">
        <v>120</v>
      </c>
      <c r="C10" s="159" t="s">
        <v>156</v>
      </c>
      <c r="D10" s="160">
        <v>40347</v>
      </c>
      <c r="E10" s="161" t="s">
        <v>91</v>
      </c>
      <c r="F10" s="162" t="s">
        <v>98</v>
      </c>
      <c r="G10" s="162" t="s">
        <v>99</v>
      </c>
      <c r="H10" s="163"/>
      <c r="I10" s="164" t="s">
        <v>105</v>
      </c>
    </row>
    <row r="11" spans="1:9" s="164" customFormat="1" ht="16.899999999999999" customHeight="1" x14ac:dyDescent="0.25">
      <c r="A11" s="158">
        <v>74</v>
      </c>
      <c r="B11" s="165" t="s">
        <v>121</v>
      </c>
      <c r="C11" s="159" t="s">
        <v>157</v>
      </c>
      <c r="D11" s="160">
        <v>40503</v>
      </c>
      <c r="E11" s="161" t="s">
        <v>91</v>
      </c>
      <c r="F11" s="162" t="s">
        <v>98</v>
      </c>
      <c r="G11" s="162" t="s">
        <v>99</v>
      </c>
      <c r="H11" s="163"/>
      <c r="I11" s="164" t="s">
        <v>105</v>
      </c>
    </row>
    <row r="12" spans="1:9" s="164" customFormat="1" ht="16.899999999999999" customHeight="1" x14ac:dyDescent="0.25">
      <c r="A12" s="158">
        <v>76</v>
      </c>
      <c r="B12" s="165" t="s">
        <v>122</v>
      </c>
      <c r="C12" s="159" t="s">
        <v>158</v>
      </c>
      <c r="D12" s="160">
        <v>40571</v>
      </c>
      <c r="E12" s="161" t="s">
        <v>100</v>
      </c>
      <c r="F12" s="162" t="s">
        <v>98</v>
      </c>
      <c r="G12" s="162" t="s">
        <v>99</v>
      </c>
      <c r="H12" s="163"/>
      <c r="I12" s="164" t="s">
        <v>105</v>
      </c>
    </row>
    <row r="13" spans="1:9" s="164" customFormat="1" ht="16.899999999999999" customHeight="1" x14ac:dyDescent="0.25">
      <c r="A13" s="158">
        <v>79</v>
      </c>
      <c r="B13" s="165" t="s">
        <v>118</v>
      </c>
      <c r="C13" s="159" t="s">
        <v>159</v>
      </c>
      <c r="D13" s="160">
        <v>40450</v>
      </c>
      <c r="E13" s="161" t="s">
        <v>91</v>
      </c>
      <c r="F13" s="162" t="s">
        <v>98</v>
      </c>
      <c r="G13" s="162" t="s">
        <v>99</v>
      </c>
      <c r="H13" s="163"/>
      <c r="I13" s="164" t="s">
        <v>105</v>
      </c>
    </row>
    <row r="14" spans="1:9" s="164" customFormat="1" ht="16.899999999999999" customHeight="1" x14ac:dyDescent="0.25">
      <c r="A14" s="158">
        <v>80</v>
      </c>
      <c r="B14" s="165" t="s">
        <v>190</v>
      </c>
      <c r="C14" s="159" t="s">
        <v>160</v>
      </c>
      <c r="D14" s="160">
        <v>40241</v>
      </c>
      <c r="E14" s="161" t="s">
        <v>91</v>
      </c>
      <c r="F14" s="162" t="s">
        <v>98</v>
      </c>
      <c r="G14" s="162" t="s">
        <v>99</v>
      </c>
      <c r="H14" s="163"/>
      <c r="I14" s="164" t="s">
        <v>105</v>
      </c>
    </row>
    <row r="15" spans="1:9" s="164" customFormat="1" ht="16.899999999999999" customHeight="1" x14ac:dyDescent="0.25">
      <c r="A15" s="158">
        <v>83</v>
      </c>
      <c r="B15" s="165" t="s">
        <v>119</v>
      </c>
      <c r="C15" s="159" t="s">
        <v>161</v>
      </c>
      <c r="D15" s="160">
        <v>40418</v>
      </c>
      <c r="E15" s="161" t="s">
        <v>91</v>
      </c>
      <c r="F15" s="162" t="s">
        <v>98</v>
      </c>
      <c r="G15" s="162" t="s">
        <v>99</v>
      </c>
      <c r="H15" s="163"/>
      <c r="I15" s="164" t="s">
        <v>105</v>
      </c>
    </row>
    <row r="16" spans="1:9" s="164" customFormat="1" ht="16.899999999999999" customHeight="1" x14ac:dyDescent="0.25">
      <c r="A16" s="158">
        <v>58</v>
      </c>
      <c r="B16" s="165" t="s">
        <v>117</v>
      </c>
      <c r="C16" s="159" t="s">
        <v>131</v>
      </c>
      <c r="D16" s="160">
        <v>39814</v>
      </c>
      <c r="E16" s="161" t="s">
        <v>61</v>
      </c>
      <c r="F16" s="162" t="s">
        <v>103</v>
      </c>
      <c r="G16" s="162" t="s">
        <v>101</v>
      </c>
      <c r="H16" s="163"/>
    </row>
    <row r="17" spans="1:8" s="164" customFormat="1" ht="16.899999999999999" customHeight="1" x14ac:dyDescent="0.25">
      <c r="A17" s="158">
        <v>62</v>
      </c>
      <c r="B17" s="165" t="s">
        <v>116</v>
      </c>
      <c r="C17" s="159" t="s">
        <v>132</v>
      </c>
      <c r="D17" s="160">
        <v>39966</v>
      </c>
      <c r="E17" s="161" t="s">
        <v>91</v>
      </c>
      <c r="F17" s="162" t="s">
        <v>103</v>
      </c>
      <c r="G17" s="162" t="s">
        <v>102</v>
      </c>
      <c r="H17" s="163"/>
    </row>
    <row r="18" spans="1:8" s="164" customFormat="1" ht="16.899999999999999" customHeight="1" x14ac:dyDescent="0.25">
      <c r="A18" s="158">
        <v>34</v>
      </c>
      <c r="B18" s="165" t="s">
        <v>194</v>
      </c>
      <c r="C18" s="159" t="s">
        <v>162</v>
      </c>
      <c r="D18" s="160">
        <v>40414</v>
      </c>
      <c r="E18" s="161" t="s">
        <v>91</v>
      </c>
      <c r="F18" s="162" t="s">
        <v>77</v>
      </c>
      <c r="G18" s="162" t="s">
        <v>104</v>
      </c>
      <c r="H18" s="163"/>
    </row>
    <row r="19" spans="1:8" s="164" customFormat="1" ht="16.899999999999999" customHeight="1" x14ac:dyDescent="0.25">
      <c r="A19" s="158">
        <v>41</v>
      </c>
      <c r="B19" s="168" t="s">
        <v>189</v>
      </c>
      <c r="C19" s="159" t="s">
        <v>199</v>
      </c>
      <c r="D19" s="160">
        <v>40409</v>
      </c>
      <c r="E19" s="161" t="s">
        <v>91</v>
      </c>
      <c r="F19" s="162" t="s">
        <v>106</v>
      </c>
      <c r="G19" s="162" t="s">
        <v>107</v>
      </c>
      <c r="H19" s="163"/>
    </row>
    <row r="20" spans="1:8" s="164" customFormat="1" ht="16.899999999999999" customHeight="1" x14ac:dyDescent="0.25">
      <c r="A20" s="158">
        <v>40</v>
      </c>
      <c r="B20" s="165" t="s">
        <v>188</v>
      </c>
      <c r="C20" s="159" t="s">
        <v>163</v>
      </c>
      <c r="D20" s="160">
        <v>40525</v>
      </c>
      <c r="E20" s="161" t="s">
        <v>91</v>
      </c>
      <c r="F20" s="162" t="s">
        <v>106</v>
      </c>
      <c r="G20" s="162" t="s">
        <v>107</v>
      </c>
      <c r="H20" s="163"/>
    </row>
    <row r="21" spans="1:8" ht="16.899999999999999" customHeight="1" x14ac:dyDescent="0.25">
      <c r="A21" s="38">
        <v>36</v>
      </c>
      <c r="B21" s="39" t="s">
        <v>110</v>
      </c>
      <c r="C21" s="40" t="s">
        <v>154</v>
      </c>
      <c r="D21" s="41">
        <v>39879</v>
      </c>
      <c r="E21" s="42" t="s">
        <v>61</v>
      </c>
      <c r="F21" s="43" t="s">
        <v>109</v>
      </c>
      <c r="G21" s="43" t="s">
        <v>108</v>
      </c>
    </row>
    <row r="22" spans="1:8" ht="33.75" customHeight="1" x14ac:dyDescent="0.25">
      <c r="A22" s="38">
        <v>68</v>
      </c>
      <c r="B22" s="39" t="s">
        <v>187</v>
      </c>
      <c r="C22" s="40" t="s">
        <v>123</v>
      </c>
      <c r="D22" s="41">
        <v>40592</v>
      </c>
      <c r="E22" s="42" t="s">
        <v>91</v>
      </c>
      <c r="F22" s="43" t="s">
        <v>124</v>
      </c>
      <c r="G22" s="43" t="s">
        <v>125</v>
      </c>
    </row>
    <row r="23" spans="1:8" ht="31.5" customHeight="1" x14ac:dyDescent="0.25">
      <c r="A23" s="38">
        <v>69</v>
      </c>
      <c r="B23" s="39" t="s">
        <v>128</v>
      </c>
      <c r="C23" s="40" t="s">
        <v>126</v>
      </c>
      <c r="D23" s="41">
        <v>40203</v>
      </c>
      <c r="E23" s="42" t="s">
        <v>61</v>
      </c>
      <c r="F23" s="43" t="s">
        <v>124</v>
      </c>
      <c r="G23" s="43" t="s">
        <v>127</v>
      </c>
    </row>
    <row r="24" spans="1:8" ht="36" customHeight="1" x14ac:dyDescent="0.25">
      <c r="A24" s="38">
        <v>70</v>
      </c>
      <c r="B24" s="39" t="s">
        <v>186</v>
      </c>
      <c r="C24" s="40" t="s">
        <v>129</v>
      </c>
      <c r="D24" s="41">
        <v>40217</v>
      </c>
      <c r="E24" s="42" t="s">
        <v>91</v>
      </c>
      <c r="F24" s="43" t="s">
        <v>124</v>
      </c>
      <c r="G24" s="43" t="s">
        <v>130</v>
      </c>
    </row>
    <row r="25" spans="1:8" ht="16.899999999999999" customHeight="1" x14ac:dyDescent="0.25">
      <c r="A25" s="44">
        <v>1</v>
      </c>
      <c r="B25" s="45" t="s">
        <v>140</v>
      </c>
      <c r="C25" s="45" t="s">
        <v>164</v>
      </c>
      <c r="D25" s="167">
        <v>39843</v>
      </c>
      <c r="E25" s="44" t="s">
        <v>39</v>
      </c>
      <c r="F25" s="45" t="s">
        <v>77</v>
      </c>
      <c r="G25" s="43" t="s">
        <v>104</v>
      </c>
    </row>
    <row r="26" spans="1:8" ht="16.899999999999999" customHeight="1" x14ac:dyDescent="0.25">
      <c r="A26" s="38">
        <v>2</v>
      </c>
      <c r="B26" s="39" t="s">
        <v>141</v>
      </c>
      <c r="C26" s="40" t="s">
        <v>165</v>
      </c>
      <c r="D26" s="41">
        <v>39832</v>
      </c>
      <c r="E26" s="42" t="s">
        <v>39</v>
      </c>
      <c r="F26" s="45" t="s">
        <v>77</v>
      </c>
      <c r="G26" s="43" t="s">
        <v>104</v>
      </c>
    </row>
    <row r="27" spans="1:8" ht="16.899999999999999" customHeight="1" x14ac:dyDescent="0.25">
      <c r="A27" s="38">
        <v>3</v>
      </c>
      <c r="B27" s="39" t="s">
        <v>142</v>
      </c>
      <c r="C27" s="40" t="s">
        <v>166</v>
      </c>
      <c r="D27" s="41">
        <v>40450</v>
      </c>
      <c r="E27" s="42" t="s">
        <v>61</v>
      </c>
      <c r="F27" s="45" t="s">
        <v>77</v>
      </c>
      <c r="G27" s="43" t="s">
        <v>104</v>
      </c>
    </row>
    <row r="28" spans="1:8" ht="16.899999999999999" customHeight="1" x14ac:dyDescent="0.25">
      <c r="A28" s="38">
        <v>4</v>
      </c>
      <c r="B28" s="39" t="s">
        <v>143</v>
      </c>
      <c r="C28" s="40" t="s">
        <v>167</v>
      </c>
      <c r="D28" s="41">
        <v>40289</v>
      </c>
      <c r="E28" s="42" t="s">
        <v>61</v>
      </c>
      <c r="F28" s="45" t="s">
        <v>77</v>
      </c>
      <c r="G28" s="43" t="s">
        <v>104</v>
      </c>
    </row>
    <row r="29" spans="1:8" ht="16.899999999999999" customHeight="1" x14ac:dyDescent="0.25">
      <c r="A29" s="38">
        <v>5</v>
      </c>
      <c r="B29" s="39" t="s">
        <v>144</v>
      </c>
      <c r="C29" s="40" t="s">
        <v>168</v>
      </c>
      <c r="D29" s="41">
        <v>40275</v>
      </c>
      <c r="E29" s="42" t="s">
        <v>91</v>
      </c>
      <c r="F29" s="45" t="s">
        <v>77</v>
      </c>
      <c r="G29" s="43" t="s">
        <v>104</v>
      </c>
    </row>
    <row r="30" spans="1:8" ht="16.899999999999999" customHeight="1" x14ac:dyDescent="0.25">
      <c r="A30" s="38">
        <v>6</v>
      </c>
      <c r="B30" s="39" t="s">
        <v>145</v>
      </c>
      <c r="C30" s="40" t="s">
        <v>169</v>
      </c>
      <c r="D30" s="41">
        <v>40520</v>
      </c>
      <c r="E30" s="42" t="s">
        <v>91</v>
      </c>
      <c r="F30" s="45" t="s">
        <v>77</v>
      </c>
      <c r="G30" s="43" t="s">
        <v>104</v>
      </c>
    </row>
    <row r="31" spans="1:8" ht="16.899999999999999" customHeight="1" x14ac:dyDescent="0.25">
      <c r="A31" s="38">
        <v>7</v>
      </c>
      <c r="B31" s="39" t="s">
        <v>146</v>
      </c>
      <c r="C31" s="40" t="s">
        <v>170</v>
      </c>
      <c r="D31" s="41">
        <v>40360</v>
      </c>
      <c r="E31" s="42" t="s">
        <v>91</v>
      </c>
      <c r="F31" s="45" t="s">
        <v>77</v>
      </c>
      <c r="G31" s="43" t="s">
        <v>104</v>
      </c>
    </row>
    <row r="32" spans="1:8" ht="16.899999999999999" customHeight="1" x14ac:dyDescent="0.25">
      <c r="A32" s="38">
        <v>8</v>
      </c>
      <c r="B32" s="39" t="s">
        <v>147</v>
      </c>
      <c r="C32" s="40" t="s">
        <v>171</v>
      </c>
      <c r="D32" s="41">
        <v>40218</v>
      </c>
      <c r="E32" s="42" t="s">
        <v>91</v>
      </c>
      <c r="F32" s="45" t="s">
        <v>77</v>
      </c>
      <c r="G32" s="43" t="s">
        <v>104</v>
      </c>
    </row>
    <row r="33" spans="1:7" ht="16.899999999999999" customHeight="1" x14ac:dyDescent="0.25">
      <c r="A33" s="38">
        <v>9</v>
      </c>
      <c r="B33" s="39" t="s">
        <v>148</v>
      </c>
      <c r="C33" s="40" t="s">
        <v>172</v>
      </c>
      <c r="D33" s="41">
        <v>40682</v>
      </c>
      <c r="E33" s="42" t="s">
        <v>91</v>
      </c>
      <c r="F33" s="45" t="s">
        <v>77</v>
      </c>
      <c r="G33" s="43" t="s">
        <v>104</v>
      </c>
    </row>
    <row r="34" spans="1:7" ht="16.899999999999999" customHeight="1" x14ac:dyDescent="0.25">
      <c r="A34" s="38">
        <v>10</v>
      </c>
      <c r="B34" s="39" t="s">
        <v>200</v>
      </c>
      <c r="C34" s="166" t="s">
        <v>173</v>
      </c>
      <c r="D34" s="41">
        <v>40357</v>
      </c>
      <c r="E34" s="42" t="s">
        <v>91</v>
      </c>
      <c r="F34" s="45" t="s">
        <v>77</v>
      </c>
      <c r="G34" s="43" t="s">
        <v>104</v>
      </c>
    </row>
    <row r="35" spans="1:7" ht="16.899999999999999" customHeight="1" x14ac:dyDescent="0.25">
      <c r="A35" s="38">
        <v>11</v>
      </c>
      <c r="B35" s="39" t="s">
        <v>149</v>
      </c>
      <c r="C35" s="40" t="s">
        <v>174</v>
      </c>
      <c r="D35" s="41">
        <v>40669</v>
      </c>
      <c r="E35" s="42" t="s">
        <v>61</v>
      </c>
      <c r="F35" s="45" t="s">
        <v>77</v>
      </c>
      <c r="G35" s="43" t="s">
        <v>104</v>
      </c>
    </row>
    <row r="36" spans="1:7" ht="16.899999999999999" customHeight="1" x14ac:dyDescent="0.25">
      <c r="A36" s="38">
        <v>12</v>
      </c>
      <c r="B36" s="39" t="s">
        <v>150</v>
      </c>
      <c r="C36" s="40" t="s">
        <v>175</v>
      </c>
      <c r="D36" s="41">
        <v>40017</v>
      </c>
      <c r="E36" s="42" t="s">
        <v>39</v>
      </c>
      <c r="F36" s="45" t="s">
        <v>77</v>
      </c>
      <c r="G36" s="43" t="s">
        <v>104</v>
      </c>
    </row>
    <row r="37" spans="1:7" ht="16.899999999999999" customHeight="1" x14ac:dyDescent="0.25">
      <c r="A37" s="38">
        <v>13</v>
      </c>
      <c r="B37" s="39" t="s">
        <v>151</v>
      </c>
      <c r="C37" s="40" t="s">
        <v>176</v>
      </c>
      <c r="D37" s="41">
        <v>39940</v>
      </c>
      <c r="E37" s="42" t="s">
        <v>39</v>
      </c>
      <c r="F37" s="45" t="s">
        <v>77</v>
      </c>
      <c r="G37" s="43" t="s">
        <v>104</v>
      </c>
    </row>
    <row r="38" spans="1:7" ht="16.899999999999999" customHeight="1" x14ac:dyDescent="0.25">
      <c r="A38" s="38">
        <v>14</v>
      </c>
      <c r="B38" s="39" t="s">
        <v>152</v>
      </c>
      <c r="C38" s="40" t="s">
        <v>177</v>
      </c>
      <c r="D38" s="41">
        <v>40014</v>
      </c>
      <c r="E38" s="42" t="s">
        <v>39</v>
      </c>
      <c r="F38" s="45" t="s">
        <v>77</v>
      </c>
      <c r="G38" s="43" t="s">
        <v>104</v>
      </c>
    </row>
    <row r="39" spans="1:7" ht="16.899999999999999" customHeight="1" x14ac:dyDescent="0.25">
      <c r="A39" s="38">
        <v>43</v>
      </c>
      <c r="B39" s="39" t="s">
        <v>153</v>
      </c>
      <c r="C39" s="40" t="s">
        <v>178</v>
      </c>
      <c r="D39" s="41">
        <v>40803</v>
      </c>
      <c r="E39" s="42" t="s">
        <v>91</v>
      </c>
      <c r="F39" s="45" t="s">
        <v>77</v>
      </c>
      <c r="G39" s="43" t="s">
        <v>104</v>
      </c>
    </row>
    <row r="40" spans="1:7" ht="16.899999999999999" customHeight="1" x14ac:dyDescent="0.25">
      <c r="A40" s="38"/>
      <c r="B40" s="39"/>
      <c r="C40" s="40"/>
      <c r="D40" s="41"/>
      <c r="E40" s="42"/>
      <c r="F40" s="43"/>
    </row>
    <row r="41" spans="1:7" ht="16.899999999999999" customHeight="1" x14ac:dyDescent="0.25">
      <c r="A41" s="174"/>
      <c r="B41" s="39"/>
      <c r="C41" s="40"/>
      <c r="D41" s="41"/>
      <c r="E41" s="42"/>
      <c r="F41" s="43"/>
    </row>
    <row r="42" spans="1:7" ht="16.899999999999999" customHeight="1" x14ac:dyDescent="0.25">
      <c r="A42" s="174"/>
      <c r="B42" s="39"/>
      <c r="C42" s="40"/>
      <c r="D42" s="41"/>
      <c r="E42" s="42"/>
      <c r="F42" s="43"/>
    </row>
    <row r="43" spans="1:7" ht="16.899999999999999" customHeight="1" x14ac:dyDescent="0.25">
      <c r="A43" s="174"/>
      <c r="B43" s="39"/>
      <c r="C43" s="40"/>
      <c r="D43" s="41"/>
      <c r="E43" s="42"/>
      <c r="F43" s="43"/>
    </row>
    <row r="44" spans="1:7" ht="16.899999999999999" customHeight="1" x14ac:dyDescent="0.25">
      <c r="A44" s="174"/>
      <c r="B44" s="39"/>
      <c r="C44" s="40"/>
      <c r="D44" s="41"/>
      <c r="E44" s="42"/>
      <c r="F44" s="43"/>
    </row>
    <row r="45" spans="1:7" ht="16.899999999999999" customHeight="1" x14ac:dyDescent="0.25">
      <c r="A45" s="174"/>
      <c r="B45" s="39"/>
      <c r="C45" s="40"/>
      <c r="D45" s="41"/>
      <c r="E45" s="42"/>
      <c r="F45" s="43"/>
    </row>
    <row r="46" spans="1:7" ht="16.899999999999999" customHeight="1" x14ac:dyDescent="0.25">
      <c r="A46" s="175"/>
      <c r="B46" s="39"/>
      <c r="C46" s="40"/>
      <c r="D46" s="41"/>
      <c r="E46" s="42"/>
      <c r="F46" s="43"/>
    </row>
    <row r="47" spans="1:7" ht="16.899999999999999" customHeight="1" x14ac:dyDescent="0.25">
      <c r="A47" s="155"/>
      <c r="B47" s="39"/>
      <c r="C47" s="40"/>
      <c r="D47" s="41"/>
      <c r="E47" s="42"/>
      <c r="F47" s="43"/>
    </row>
    <row r="48" spans="1:7" ht="16.899999999999999" customHeight="1" x14ac:dyDescent="0.25">
      <c r="A48" s="155"/>
    </row>
    <row r="49" spans="1:1" ht="16.899999999999999" customHeight="1" x14ac:dyDescent="0.25">
      <c r="A49" s="155"/>
    </row>
    <row r="50" spans="1:1" ht="16.899999999999999" customHeight="1" x14ac:dyDescent="0.25">
      <c r="A50" s="174"/>
    </row>
    <row r="51" spans="1:1" ht="16.899999999999999" customHeight="1" x14ac:dyDescent="0.25">
      <c r="A51" s="146"/>
    </row>
    <row r="52" spans="1:1" ht="16.899999999999999" customHeight="1" x14ac:dyDescent="0.25">
      <c r="A52" s="146"/>
    </row>
    <row r="53" spans="1:1" ht="16.899999999999999" customHeight="1" x14ac:dyDescent="0.25">
      <c r="A53" s="176"/>
    </row>
    <row r="54" spans="1:1" ht="16.899999999999999" customHeight="1" x14ac:dyDescent="0.25">
      <c r="A54" s="176"/>
    </row>
    <row r="55" spans="1:1" ht="16.899999999999999" customHeight="1" x14ac:dyDescent="0.25">
      <c r="A55" s="177"/>
    </row>
    <row r="56" spans="1:1" ht="16.899999999999999" customHeight="1" x14ac:dyDescent="0.25">
      <c r="A56" s="176"/>
    </row>
    <row r="57" spans="1:1" ht="16.899999999999999" customHeight="1" x14ac:dyDescent="0.25">
      <c r="A57" s="146"/>
    </row>
    <row r="58" spans="1:1" ht="16.899999999999999" customHeight="1" x14ac:dyDescent="0.25">
      <c r="A58" s="176"/>
    </row>
    <row r="59" spans="1:1" ht="16.899999999999999" customHeight="1" x14ac:dyDescent="0.25">
      <c r="A59" s="176"/>
    </row>
    <row r="60" spans="1:1" ht="16.899999999999999" customHeight="1" x14ac:dyDescent="0.25">
      <c r="A60" s="177"/>
    </row>
    <row r="61" spans="1:1" ht="16.899999999999999" customHeight="1" x14ac:dyDescent="0.25">
      <c r="A61" s="146"/>
    </row>
    <row r="62" spans="1:1" ht="16.899999999999999" customHeight="1" x14ac:dyDescent="0.25">
      <c r="A62" s="176"/>
    </row>
    <row r="63" spans="1:1" ht="16.899999999999999" customHeight="1" x14ac:dyDescent="0.25">
      <c r="A63" s="146"/>
    </row>
    <row r="64" spans="1:1" ht="16.899999999999999" customHeight="1" x14ac:dyDescent="0.25">
      <c r="A64" s="146"/>
    </row>
    <row r="65" spans="1:1" ht="16.899999999999999" customHeight="1" x14ac:dyDescent="0.25">
      <c r="A65" s="146"/>
    </row>
    <row r="66" spans="1:1" ht="16.899999999999999" customHeight="1" x14ac:dyDescent="0.25">
      <c r="A66" s="176"/>
    </row>
    <row r="67" spans="1:1" ht="16.899999999999999" customHeight="1" x14ac:dyDescent="0.25">
      <c r="A67" s="146"/>
    </row>
    <row r="68" spans="1:1" ht="16.899999999999999" customHeight="1" x14ac:dyDescent="0.25">
      <c r="A68" s="176"/>
    </row>
    <row r="69" spans="1:1" ht="16.899999999999999" customHeight="1" x14ac:dyDescent="0.25">
      <c r="A69" s="146"/>
    </row>
    <row r="70" spans="1:1" ht="16.899999999999999" customHeight="1" x14ac:dyDescent="0.25">
      <c r="A70" s="146"/>
    </row>
    <row r="71" spans="1:1" ht="16.899999999999999" customHeight="1" x14ac:dyDescent="0.25">
      <c r="A71" s="146"/>
    </row>
    <row r="72" spans="1:1" ht="16.899999999999999" customHeight="1" x14ac:dyDescent="0.25">
      <c r="A72" s="176"/>
    </row>
  </sheetData>
  <conditionalFormatting sqref="A26:A1048576 A22:A24 A1:A20">
    <cfRule type="duplicateValues" dxfId="20" priority="23"/>
  </conditionalFormatting>
  <conditionalFormatting sqref="B26:B1048576 B22:B24 B1:B20">
    <cfRule type="duplicateValues" dxfId="19" priority="22"/>
  </conditionalFormatting>
  <conditionalFormatting sqref="A21">
    <cfRule type="duplicateValues" dxfId="18" priority="4"/>
  </conditionalFormatting>
  <conditionalFormatting sqref="B21">
    <cfRule type="duplicateValues" dxfId="17" priority="3"/>
  </conditionalFormatting>
  <conditionalFormatting sqref="A41:A50">
    <cfRule type="duplicateValues" dxfId="16" priority="2"/>
  </conditionalFormatting>
  <conditionalFormatting sqref="A41:A50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108"/>
  <sheetViews>
    <sheetView view="pageBreakPreview" topLeftCell="A4" zoomScaleSheetLayoutView="100" workbookViewId="0">
      <selection activeCell="E20" sqref="E20"/>
    </sheetView>
  </sheetViews>
  <sheetFormatPr defaultColWidth="9.140625" defaultRowHeight="12.75" x14ac:dyDescent="0.2"/>
  <cols>
    <col min="1" max="1" width="7" style="46" customWidth="1"/>
    <col min="2" max="2" width="44.28515625" style="46" customWidth="1"/>
    <col min="3" max="3" width="11.7109375" style="47" customWidth="1"/>
    <col min="4" max="4" width="12.7109375" style="46" customWidth="1"/>
    <col min="5" max="5" width="7.7109375" style="46" customWidth="1"/>
    <col min="6" max="6" width="54.42578125" style="46" customWidth="1"/>
    <col min="7" max="7" width="18.140625" style="46" customWidth="1"/>
    <col min="8" max="16384" width="9.140625" style="46"/>
  </cols>
  <sheetData>
    <row r="1" spans="1:12" ht="15.75" customHeight="1" x14ac:dyDescent="0.2">
      <c r="A1" s="235" t="s">
        <v>0</v>
      </c>
      <c r="B1" s="235"/>
      <c r="C1" s="235"/>
      <c r="D1" s="235"/>
      <c r="E1" s="235"/>
      <c r="F1" s="235"/>
      <c r="G1" s="235"/>
    </row>
    <row r="2" spans="1:12" ht="15.75" customHeight="1" x14ac:dyDescent="0.2">
      <c r="A2" s="235" t="s">
        <v>85</v>
      </c>
      <c r="B2" s="235"/>
      <c r="C2" s="235"/>
      <c r="D2" s="235"/>
      <c r="E2" s="235"/>
      <c r="F2" s="235"/>
      <c r="G2" s="235"/>
    </row>
    <row r="3" spans="1:12" ht="15.75" customHeight="1" x14ac:dyDescent="0.2">
      <c r="A3" s="235" t="s">
        <v>11</v>
      </c>
      <c r="B3" s="235"/>
      <c r="C3" s="235"/>
      <c r="D3" s="235"/>
      <c r="E3" s="235"/>
      <c r="F3" s="235"/>
      <c r="G3" s="235"/>
    </row>
    <row r="4" spans="1:12" ht="21" x14ac:dyDescent="0.2">
      <c r="A4" s="235" t="s">
        <v>75</v>
      </c>
      <c r="B4" s="235"/>
      <c r="C4" s="235"/>
      <c r="D4" s="235"/>
      <c r="E4" s="235"/>
      <c r="F4" s="235"/>
      <c r="G4" s="235"/>
    </row>
    <row r="5" spans="1:12" ht="21" customHeight="1" x14ac:dyDescent="0.2">
      <c r="A5" s="225"/>
      <c r="B5" s="225"/>
      <c r="C5" s="225"/>
      <c r="D5" s="225"/>
      <c r="E5" s="225"/>
      <c r="F5" s="225"/>
      <c r="G5" s="225"/>
      <c r="J5" s="48"/>
    </row>
    <row r="6" spans="1:12" s="49" customFormat="1" ht="28.5" x14ac:dyDescent="0.2">
      <c r="A6" s="236" t="s">
        <v>90</v>
      </c>
      <c r="B6" s="236"/>
      <c r="C6" s="236"/>
      <c r="D6" s="236"/>
      <c r="E6" s="236"/>
      <c r="F6" s="236"/>
      <c r="G6" s="236"/>
      <c r="L6" s="48"/>
    </row>
    <row r="7" spans="1:12" s="49" customFormat="1" ht="18" customHeight="1" x14ac:dyDescent="0.2">
      <c r="A7" s="233" t="s">
        <v>17</v>
      </c>
      <c r="B7" s="233"/>
      <c r="C7" s="233"/>
      <c r="D7" s="233"/>
      <c r="E7" s="233"/>
      <c r="F7" s="233"/>
      <c r="G7" s="233"/>
    </row>
    <row r="8" spans="1:12" s="49" customFormat="1" ht="4.5" customHeight="1" thickBot="1" x14ac:dyDescent="0.25">
      <c r="A8" s="237"/>
      <c r="B8" s="238"/>
      <c r="C8" s="238"/>
      <c r="D8" s="238"/>
      <c r="E8" s="238"/>
      <c r="F8" s="238"/>
      <c r="G8" s="184"/>
    </row>
    <row r="9" spans="1:12" ht="19.5" customHeight="1" thickTop="1" x14ac:dyDescent="0.2">
      <c r="A9" s="239" t="s">
        <v>70</v>
      </c>
      <c r="B9" s="240"/>
      <c r="C9" s="240"/>
      <c r="D9" s="240"/>
      <c r="E9" s="240"/>
      <c r="F9" s="240"/>
      <c r="G9" s="241"/>
    </row>
    <row r="10" spans="1:12" s="143" customFormat="1" ht="18" customHeight="1" x14ac:dyDescent="0.2">
      <c r="A10" s="242" t="s">
        <v>87</v>
      </c>
      <c r="B10" s="243"/>
      <c r="C10" s="243"/>
      <c r="D10" s="243"/>
      <c r="E10" s="243"/>
      <c r="F10" s="243"/>
      <c r="G10" s="244"/>
    </row>
    <row r="11" spans="1:12" ht="19.5" customHeight="1" x14ac:dyDescent="0.2">
      <c r="A11" s="245" t="s">
        <v>86</v>
      </c>
      <c r="B11" s="246"/>
      <c r="C11" s="246"/>
      <c r="D11" s="246"/>
      <c r="E11" s="246"/>
      <c r="F11" s="246"/>
      <c r="G11" s="247"/>
    </row>
    <row r="12" spans="1:12" ht="5.25" customHeight="1" x14ac:dyDescent="0.2">
      <c r="A12" s="232"/>
      <c r="B12" s="233"/>
      <c r="C12" s="233"/>
      <c r="D12" s="233"/>
      <c r="E12" s="233"/>
      <c r="F12" s="233"/>
      <c r="G12" s="234"/>
    </row>
    <row r="13" spans="1:12" ht="15" x14ac:dyDescent="0.25">
      <c r="A13" s="185" t="s">
        <v>49</v>
      </c>
      <c r="B13" s="50"/>
      <c r="C13" s="135" t="s">
        <v>76</v>
      </c>
      <c r="D13" s="51"/>
      <c r="E13" s="51"/>
      <c r="F13" s="69" t="s">
        <v>28</v>
      </c>
      <c r="G13" s="211" t="s">
        <v>82</v>
      </c>
    </row>
    <row r="14" spans="1:12" ht="15" x14ac:dyDescent="0.2">
      <c r="A14" s="186" t="s">
        <v>48</v>
      </c>
      <c r="B14" s="187"/>
      <c r="C14" s="188" t="s">
        <v>89</v>
      </c>
      <c r="D14" s="187"/>
      <c r="E14" s="187"/>
      <c r="F14" s="189" t="s">
        <v>88</v>
      </c>
      <c r="G14" s="212">
        <v>2008360018030290</v>
      </c>
    </row>
    <row r="15" spans="1:12" ht="15" x14ac:dyDescent="0.2">
      <c r="A15" s="190" t="s">
        <v>10</v>
      </c>
      <c r="B15" s="103"/>
      <c r="C15" s="104"/>
      <c r="D15" s="103"/>
      <c r="E15" s="103"/>
      <c r="F15" s="105"/>
      <c r="G15" s="213"/>
    </row>
    <row r="16" spans="1:12" ht="15" x14ac:dyDescent="0.2">
      <c r="A16" s="191" t="s">
        <v>18</v>
      </c>
      <c r="B16" s="72"/>
      <c r="C16" s="70"/>
      <c r="D16" s="72"/>
      <c r="E16" s="71"/>
      <c r="F16" s="106"/>
      <c r="G16" s="214"/>
    </row>
    <row r="17" spans="1:8" ht="15" x14ac:dyDescent="0.2">
      <c r="A17" s="191" t="s">
        <v>19</v>
      </c>
      <c r="B17" s="72"/>
      <c r="C17" s="70"/>
      <c r="D17" s="72"/>
      <c r="E17" s="6" t="s">
        <v>201</v>
      </c>
      <c r="F17" s="106"/>
      <c r="G17" s="214"/>
    </row>
    <row r="18" spans="1:8" ht="15" x14ac:dyDescent="0.2">
      <c r="A18" s="191" t="s">
        <v>20</v>
      </c>
      <c r="B18" s="72"/>
      <c r="C18" s="70"/>
      <c r="D18" s="72"/>
      <c r="E18" s="6" t="s">
        <v>202</v>
      </c>
      <c r="F18" s="106"/>
      <c r="G18" s="215"/>
    </row>
    <row r="19" spans="1:8" s="143" customFormat="1" ht="15.75" thickBot="1" x14ac:dyDescent="0.25">
      <c r="A19" s="192" t="s">
        <v>16</v>
      </c>
      <c r="B19" s="178"/>
      <c r="C19" s="179"/>
      <c r="D19" s="178"/>
      <c r="E19" s="180" t="s">
        <v>203</v>
      </c>
      <c r="F19" s="181"/>
      <c r="G19" s="216"/>
    </row>
    <row r="20" spans="1:8" ht="9.75" customHeight="1" thickTop="1" thickBot="1" x14ac:dyDescent="0.25">
      <c r="A20" s="193"/>
      <c r="B20" s="52"/>
      <c r="C20" s="53"/>
      <c r="D20" s="52"/>
      <c r="E20" s="52"/>
      <c r="F20" s="52"/>
      <c r="G20" s="217"/>
    </row>
    <row r="21" spans="1:8" s="56" customFormat="1" ht="33.6" customHeight="1" thickTop="1" thickBot="1" x14ac:dyDescent="0.25">
      <c r="A21" s="54" t="s">
        <v>13</v>
      </c>
      <c r="B21" s="54" t="s">
        <v>2</v>
      </c>
      <c r="C21" s="55" t="s">
        <v>42</v>
      </c>
      <c r="D21" s="182" t="s">
        <v>9</v>
      </c>
      <c r="E21" s="183" t="s">
        <v>71</v>
      </c>
      <c r="F21" s="183" t="s">
        <v>68</v>
      </c>
      <c r="G21" s="218"/>
    </row>
    <row r="22" spans="1:8" s="56" customFormat="1" ht="21.6" customHeight="1" thickTop="1" x14ac:dyDescent="0.2">
      <c r="A22" s="57"/>
      <c r="B22" s="58"/>
      <c r="C22" s="59"/>
      <c r="D22" s="58"/>
      <c r="E22" s="58"/>
      <c r="F22" s="58"/>
      <c r="G22" s="60"/>
    </row>
    <row r="23" spans="1:8" s="56" customFormat="1" ht="21.6" customHeight="1" x14ac:dyDescent="0.2">
      <c r="A23" s="61"/>
      <c r="B23" s="194" t="s">
        <v>77</v>
      </c>
      <c r="C23" s="195"/>
      <c r="D23" s="196"/>
      <c r="E23" s="197"/>
      <c r="F23" s="136"/>
      <c r="G23" s="62"/>
      <c r="H23" s="63"/>
    </row>
    <row r="24" spans="1:8" s="63" customFormat="1" ht="21.6" customHeight="1" x14ac:dyDescent="0.25">
      <c r="A24" s="198">
        <v>1</v>
      </c>
      <c r="B24" s="199" t="str">
        <f>VLOOKUP(A24,'База спортсменов'!A:H,3,FALSE)</f>
        <v>АГАПОВ Максим Олегович</v>
      </c>
      <c r="C24" s="195">
        <f>VLOOKUP(A24,'База спортсменов'!A:H,4,FALSE)</f>
        <v>39843</v>
      </c>
      <c r="D24" s="196" t="str">
        <f>VLOOKUP(A24,'База спортсменов'!A:H,5,FALSE)</f>
        <v>КМС</v>
      </c>
      <c r="E24" s="197"/>
      <c r="F24" s="136" t="str">
        <f>VLOOKUP(A24,'База спортсменов'!A:H,7,FALSE)</f>
        <v>МБУДО СШОР № 8</v>
      </c>
      <c r="G24" s="62"/>
      <c r="H24" s="63" t="str">
        <f>VLOOKUP(A24,'База спортсменов'!A:H,6,FALSE)</f>
        <v>Воронежская область</v>
      </c>
    </row>
    <row r="25" spans="1:8" s="63" customFormat="1" ht="21.6" customHeight="1" x14ac:dyDescent="0.2">
      <c r="A25" s="64">
        <v>2</v>
      </c>
      <c r="B25" s="199" t="str">
        <f>VLOOKUP(A25,'База спортсменов'!A:H,3,FALSE)</f>
        <v>ДЫБЛЕНКО Артем Романович</v>
      </c>
      <c r="C25" s="195">
        <f>VLOOKUP(A25,'База спортсменов'!A:H,4,FALSE)</f>
        <v>39832</v>
      </c>
      <c r="D25" s="196" t="str">
        <f>VLOOKUP(A25,'База спортсменов'!A:H,5,FALSE)</f>
        <v>КМС</v>
      </c>
      <c r="E25" s="197"/>
      <c r="F25" s="136" t="str">
        <f>VLOOKUP(A25,'База спортсменов'!A:H,7,FALSE)</f>
        <v>МБУДО СШОР № 8</v>
      </c>
      <c r="G25" s="62"/>
      <c r="H25" s="63" t="str">
        <f>VLOOKUP(A25,'База спортсменов'!A:H,6,FALSE)</f>
        <v>Воронежская область</v>
      </c>
    </row>
    <row r="26" spans="1:8" s="63" customFormat="1" ht="21.6" customHeight="1" x14ac:dyDescent="0.2">
      <c r="A26" s="64">
        <v>3</v>
      </c>
      <c r="B26" s="199" t="str">
        <f>VLOOKUP(A26,'База спортсменов'!A:H,3,FALSE)</f>
        <v>ШИКИН Александр Дмитриевич</v>
      </c>
      <c r="C26" s="195">
        <f>VLOOKUP(A26,'База спортсменов'!A:H,4,FALSE)</f>
        <v>40450</v>
      </c>
      <c r="D26" s="196" t="str">
        <f>VLOOKUP(A26,'База спортсменов'!A:H,5,FALSE)</f>
        <v>1 СР</v>
      </c>
      <c r="E26" s="197"/>
      <c r="F26" s="136" t="str">
        <f>VLOOKUP(A26,'База спортсменов'!A:H,7,FALSE)</f>
        <v>МБУДО СШОР № 8</v>
      </c>
      <c r="G26" s="62"/>
      <c r="H26" s="63" t="str">
        <f>VLOOKUP(A26,'База спортсменов'!A:H,6,FALSE)</f>
        <v>Воронежская область</v>
      </c>
    </row>
    <row r="27" spans="1:8" s="63" customFormat="1" ht="21.6" customHeight="1" x14ac:dyDescent="0.2">
      <c r="A27" s="64">
        <v>4</v>
      </c>
      <c r="B27" s="199" t="str">
        <f>VLOOKUP(A27,'База спортсменов'!A:H,3,FALSE)</f>
        <v>КАРТАШОВ Иван Юрьевич</v>
      </c>
      <c r="C27" s="195">
        <f>VLOOKUP(A27,'База спортсменов'!A:H,4,FALSE)</f>
        <v>40289</v>
      </c>
      <c r="D27" s="196" t="str">
        <f>VLOOKUP(A27,'База спортсменов'!A:H,5,FALSE)</f>
        <v>1 СР</v>
      </c>
      <c r="E27" s="197"/>
      <c r="F27" s="136" t="str">
        <f>VLOOKUP(A27,'База спортсменов'!A:H,7,FALSE)</f>
        <v>МБУДО СШОР № 8</v>
      </c>
      <c r="G27" s="62"/>
      <c r="H27" s="63" t="str">
        <f>VLOOKUP(A27,'База спортсменов'!A:H,6,FALSE)</f>
        <v>Воронежская область</v>
      </c>
    </row>
    <row r="28" spans="1:8" s="63" customFormat="1" ht="21.6" customHeight="1" x14ac:dyDescent="0.2">
      <c r="A28" s="64">
        <v>5</v>
      </c>
      <c r="B28" s="199" t="str">
        <f>VLOOKUP(A28,'База спортсменов'!A:H,3,FALSE)</f>
        <v>БОРОДИН Ярослав Алексеевич</v>
      </c>
      <c r="C28" s="195">
        <f>VLOOKUP(A28,'База спортсменов'!A:H,4,FALSE)</f>
        <v>40275</v>
      </c>
      <c r="D28" s="196" t="str">
        <f>VLOOKUP(A28,'База спортсменов'!A:H,5,FALSE)</f>
        <v>2 СР</v>
      </c>
      <c r="E28" s="197"/>
      <c r="F28" s="136" t="str">
        <f>VLOOKUP(A28,'База спортсменов'!A:H,7,FALSE)</f>
        <v>МБУДО СШОР № 8</v>
      </c>
      <c r="G28" s="62"/>
      <c r="H28" s="63" t="str">
        <f>VLOOKUP(A28,'База спортсменов'!A:H,6,FALSE)</f>
        <v>Воронежская область</v>
      </c>
    </row>
    <row r="29" spans="1:8" s="63" customFormat="1" ht="21.6" customHeight="1" x14ac:dyDescent="0.2">
      <c r="A29" s="64">
        <v>6</v>
      </c>
      <c r="B29" s="199" t="str">
        <f>VLOOKUP(A29,'База спортсменов'!A:H,3,FALSE)</f>
        <v>ПАРАМОНОВ Денис Викторович</v>
      </c>
      <c r="C29" s="195">
        <f>VLOOKUP(A29,'База спортсменов'!A:H,4,FALSE)</f>
        <v>40520</v>
      </c>
      <c r="D29" s="196" t="str">
        <f>VLOOKUP(A29,'База спортсменов'!A:H,5,FALSE)</f>
        <v>2 СР</v>
      </c>
      <c r="E29" s="197"/>
      <c r="F29" s="136" t="str">
        <f>VLOOKUP(A29,'База спортсменов'!A:H,7,FALSE)</f>
        <v>МБУДО СШОР № 8</v>
      </c>
      <c r="G29" s="62"/>
      <c r="H29" s="63" t="str">
        <f>VLOOKUP(A29,'База спортсменов'!A:H,6,FALSE)</f>
        <v>Воронежская область</v>
      </c>
    </row>
    <row r="30" spans="1:8" s="63" customFormat="1" ht="21.6" customHeight="1" x14ac:dyDescent="0.2">
      <c r="A30" s="64">
        <v>7</v>
      </c>
      <c r="B30" s="199" t="str">
        <f>VLOOKUP(A30,'База спортсменов'!A:H,3,FALSE)</f>
        <v>КОЖЕВНИКОВ Иван Андреевич</v>
      </c>
      <c r="C30" s="195">
        <f>VLOOKUP(A30,'База спортсменов'!A:H,4,FALSE)</f>
        <v>40360</v>
      </c>
      <c r="D30" s="196" t="str">
        <f>VLOOKUP(A30,'База спортсменов'!A:H,5,FALSE)</f>
        <v>2 СР</v>
      </c>
      <c r="E30" s="197"/>
      <c r="F30" s="136" t="str">
        <f>VLOOKUP(A30,'База спортсменов'!A:H,7,FALSE)</f>
        <v>МБУДО СШОР № 8</v>
      </c>
      <c r="G30" s="62"/>
      <c r="H30" s="63" t="str">
        <f>VLOOKUP(A30,'База спортсменов'!A:H,6,FALSE)</f>
        <v>Воронежская область</v>
      </c>
    </row>
    <row r="31" spans="1:8" s="63" customFormat="1" ht="21.6" customHeight="1" x14ac:dyDescent="0.2">
      <c r="A31" s="64">
        <v>8</v>
      </c>
      <c r="B31" s="199" t="str">
        <f>VLOOKUP(A31,'База спортсменов'!A:H,3,FALSE)</f>
        <v>ТОНКИХ Егор Романович</v>
      </c>
      <c r="C31" s="195">
        <f>VLOOKUP(A31,'База спортсменов'!A:H,4,FALSE)</f>
        <v>40218</v>
      </c>
      <c r="D31" s="196" t="str">
        <f>VLOOKUP(A31,'База спортсменов'!A:H,5,FALSE)</f>
        <v>2 СР</v>
      </c>
      <c r="E31" s="197"/>
      <c r="F31" s="136" t="str">
        <f>VLOOKUP(A31,'База спортсменов'!A:H,7,FALSE)</f>
        <v>МБУДО СШОР № 8</v>
      </c>
      <c r="G31" s="62"/>
      <c r="H31" s="63" t="str">
        <f>VLOOKUP(A31,'База спортсменов'!A:H,6,FALSE)</f>
        <v>Воронежская область</v>
      </c>
    </row>
    <row r="32" spans="1:8" s="63" customFormat="1" ht="21.6" customHeight="1" x14ac:dyDescent="0.2">
      <c r="A32" s="64">
        <v>9</v>
      </c>
      <c r="B32" s="199" t="str">
        <f>VLOOKUP(A32,'База спортсменов'!A:H,3,FALSE)</f>
        <v>ИВАНОВНикита Юрьевич</v>
      </c>
      <c r="C32" s="195">
        <f>VLOOKUP(A32,'База спортсменов'!A:H,4,FALSE)</f>
        <v>40682</v>
      </c>
      <c r="D32" s="196" t="str">
        <f>VLOOKUP(A32,'База спортсменов'!A:H,5,FALSE)</f>
        <v>2 СР</v>
      </c>
      <c r="E32" s="197"/>
      <c r="F32" s="136" t="str">
        <f>VLOOKUP(A32,'База спортсменов'!A:H,7,FALSE)</f>
        <v>МБУДО СШОР № 8</v>
      </c>
      <c r="G32" s="62"/>
      <c r="H32" s="63" t="str">
        <f>VLOOKUP(A32,'База спортсменов'!A:H,6,FALSE)</f>
        <v>Воронежская область</v>
      </c>
    </row>
    <row r="33" spans="1:9" s="63" customFormat="1" ht="21.6" customHeight="1" x14ac:dyDescent="0.2">
      <c r="A33" s="64">
        <v>10</v>
      </c>
      <c r="B33" s="199" t="str">
        <f>VLOOKUP(A33,'База спортсменов'!A:H,3,FALSE)</f>
        <v>ЯКОВЛЕВ Артем Евгеньевич</v>
      </c>
      <c r="C33" s="195">
        <f>VLOOKUP(A33,'База спортсменов'!A:H,4,FALSE)</f>
        <v>40357</v>
      </c>
      <c r="D33" s="196" t="str">
        <f>VLOOKUP(A33,'База спортсменов'!A:H,5,FALSE)</f>
        <v>2 СР</v>
      </c>
      <c r="E33" s="197"/>
      <c r="F33" s="136" t="str">
        <f>VLOOKUP(A33,'База спортсменов'!A:H,7,FALSE)</f>
        <v>МБУДО СШОР № 8</v>
      </c>
      <c r="G33" s="62"/>
      <c r="H33" s="63" t="str">
        <f>VLOOKUP(A33,'База спортсменов'!A:H,6,FALSE)</f>
        <v>Воронежская область</v>
      </c>
    </row>
    <row r="34" spans="1:9" s="63" customFormat="1" ht="21.6" customHeight="1" x14ac:dyDescent="0.2">
      <c r="A34" s="64">
        <v>11</v>
      </c>
      <c r="B34" s="199" t="str">
        <f>VLOOKUP(A34,'База спортсменов'!A:H,3,FALSE)</f>
        <v>КИСЕЛЁВ Дмитрий Сергеевич</v>
      </c>
      <c r="C34" s="195">
        <f>VLOOKUP(A34,'База спортсменов'!A:H,4,FALSE)</f>
        <v>40669</v>
      </c>
      <c r="D34" s="196" t="str">
        <f>VLOOKUP(A34,'База спортсменов'!A:H,5,FALSE)</f>
        <v>1 СР</v>
      </c>
      <c r="E34" s="197"/>
      <c r="F34" s="136" t="str">
        <f>VLOOKUP(A34,'База спортсменов'!A:H,7,FALSE)</f>
        <v>МБУДО СШОР № 8</v>
      </c>
      <c r="G34" s="62"/>
      <c r="H34" s="63" t="str">
        <f>VLOOKUP(A34,'База спортсменов'!A:H,6,FALSE)</f>
        <v>Воронежская область</v>
      </c>
    </row>
    <row r="35" spans="1:9" s="63" customFormat="1" ht="21.6" customHeight="1" x14ac:dyDescent="0.2">
      <c r="A35" s="64">
        <v>12</v>
      </c>
      <c r="B35" s="199" t="str">
        <f>VLOOKUP(A35,'База спортсменов'!A:H,3,FALSE)</f>
        <v>КУЛЬНЕВ Константин Сергеевич</v>
      </c>
      <c r="C35" s="195">
        <f>VLOOKUP(A35,'База спортсменов'!A:H,4,FALSE)</f>
        <v>40017</v>
      </c>
      <c r="D35" s="196" t="str">
        <f>VLOOKUP(A35,'База спортсменов'!A:H,5,FALSE)</f>
        <v>КМС</v>
      </c>
      <c r="E35" s="197"/>
      <c r="F35" s="136" t="str">
        <f>VLOOKUP(A35,'База спортсменов'!A:H,7,FALSE)</f>
        <v>МБУДО СШОР № 8</v>
      </c>
      <c r="G35" s="62"/>
      <c r="H35" s="63" t="str">
        <f>VLOOKUP(A35,'База спортсменов'!A:H,6,FALSE)</f>
        <v>Воронежская область</v>
      </c>
    </row>
    <row r="36" spans="1:9" s="63" customFormat="1" ht="21.6" customHeight="1" x14ac:dyDescent="0.2">
      <c r="A36" s="64">
        <v>13</v>
      </c>
      <c r="B36" s="199" t="str">
        <f>VLOOKUP(A36,'База спортсменов'!A:H,3,FALSE)</f>
        <v>РЯБОВ Максим Дмитриевич</v>
      </c>
      <c r="C36" s="195">
        <f>VLOOKUP(A36,'База спортсменов'!A:H,4,FALSE)</f>
        <v>39940</v>
      </c>
      <c r="D36" s="196" t="str">
        <f>VLOOKUP(A36,'База спортсменов'!A:H,5,FALSE)</f>
        <v>КМС</v>
      </c>
      <c r="E36" s="197"/>
      <c r="F36" s="136" t="str">
        <f>VLOOKUP(A36,'База спортсменов'!A:H,7,FALSE)</f>
        <v>МБУДО СШОР № 8</v>
      </c>
      <c r="G36" s="62"/>
      <c r="H36" s="63" t="str">
        <f>VLOOKUP(A36,'База спортсменов'!A:H,6,FALSE)</f>
        <v>Воронежская область</v>
      </c>
    </row>
    <row r="37" spans="1:9" s="63" customFormat="1" ht="21.6" customHeight="1" x14ac:dyDescent="0.2">
      <c r="A37" s="64">
        <v>14</v>
      </c>
      <c r="B37" s="199" t="str">
        <f>VLOOKUP(A37,'База спортсменов'!A:H,3,FALSE)</f>
        <v>ЗУБЕЦ Вадим Алексеевич</v>
      </c>
      <c r="C37" s="195">
        <f>VLOOKUP(A37,'База спортсменов'!A:H,4,FALSE)</f>
        <v>40014</v>
      </c>
      <c r="D37" s="196" t="str">
        <f>VLOOKUP(A37,'База спортсменов'!A:H,5,FALSE)</f>
        <v>КМС</v>
      </c>
      <c r="E37" s="197"/>
      <c r="F37" s="136" t="str">
        <f>VLOOKUP(A37,'База спортсменов'!A:H,7,FALSE)</f>
        <v>МБУДО СШОР № 8</v>
      </c>
      <c r="G37" s="62"/>
      <c r="H37" s="63" t="str">
        <f>VLOOKUP(A37,'База спортсменов'!A:H,6,FALSE)</f>
        <v>Воронежская область</v>
      </c>
    </row>
    <row r="38" spans="1:9" s="63" customFormat="1" ht="21.6" customHeight="1" x14ac:dyDescent="0.2">
      <c r="A38" s="64">
        <v>43</v>
      </c>
      <c r="B38" s="199" t="str">
        <f>VLOOKUP(A38,'База спортсменов'!A:H,3,FALSE)</f>
        <v>ИГНАТУЩЕНКО Дмитрий Денисович</v>
      </c>
      <c r="C38" s="195">
        <f>VLOOKUP(A38,'База спортсменов'!A:H,4,FALSE)</f>
        <v>40803</v>
      </c>
      <c r="D38" s="196" t="str">
        <f>VLOOKUP(A38,'База спортсменов'!A:H,5,FALSE)</f>
        <v>2 СР</v>
      </c>
      <c r="E38" s="197"/>
      <c r="F38" s="136" t="str">
        <f>VLOOKUP(A38,'База спортсменов'!A:H,7,FALSE)</f>
        <v>МБУДО СШОР № 8</v>
      </c>
      <c r="G38" s="62"/>
      <c r="H38" s="63" t="str">
        <f>VLOOKUP(A38,'База спортсменов'!A:H,6,FALSE)</f>
        <v>Воронежская область</v>
      </c>
    </row>
    <row r="39" spans="1:9" s="63" customFormat="1" ht="21.6" customHeight="1" x14ac:dyDescent="0.2">
      <c r="A39" s="64">
        <v>34</v>
      </c>
      <c r="B39" s="199" t="str">
        <f>VLOOKUP(A39,'База спортсменов'!A:H,3,FALSE)</f>
        <v>ЮРЬЕВ Артем Юрьевич</v>
      </c>
      <c r="C39" s="195">
        <f>VLOOKUP(A39,'База спортсменов'!A:H,4,FALSE)</f>
        <v>40414</v>
      </c>
      <c r="D39" s="196" t="str">
        <f>VLOOKUP(A39,'База спортсменов'!A:H,5,FALSE)</f>
        <v>2 СР</v>
      </c>
      <c r="E39" s="197"/>
      <c r="F39" s="136" t="str">
        <f>VLOOKUP(A39,'База спортсменов'!A:H,7,FALSE)</f>
        <v>МБУДО СШОР № 8</v>
      </c>
      <c r="G39" s="62"/>
      <c r="H39" s="63" t="str">
        <f>VLOOKUP(A39,'База спортсменов'!A:H,6,FALSE)</f>
        <v>Воронежская область</v>
      </c>
    </row>
    <row r="40" spans="1:9" s="63" customFormat="1" ht="21.6" customHeight="1" x14ac:dyDescent="0.2">
      <c r="A40" s="200"/>
      <c r="B40" s="201" t="s">
        <v>179</v>
      </c>
      <c r="C40" s="195"/>
      <c r="D40" s="196"/>
      <c r="E40" s="197"/>
      <c r="F40" s="136"/>
      <c r="G40" s="62"/>
    </row>
    <row r="41" spans="1:9" s="63" customFormat="1" ht="21.6" customHeight="1" x14ac:dyDescent="0.2">
      <c r="A41" s="200"/>
      <c r="B41" s="199"/>
      <c r="C41" s="195"/>
      <c r="D41" s="196"/>
      <c r="E41" s="197"/>
      <c r="F41" s="136"/>
      <c r="G41" s="62"/>
    </row>
    <row r="42" spans="1:9" ht="21.6" customHeight="1" x14ac:dyDescent="0.2">
      <c r="A42" s="64"/>
      <c r="B42" s="201" t="s">
        <v>109</v>
      </c>
      <c r="C42" s="195"/>
      <c r="D42" s="196"/>
      <c r="E42" s="197"/>
      <c r="F42" s="136"/>
      <c r="G42" s="62"/>
      <c r="H42" s="63"/>
      <c r="I42" s="63"/>
    </row>
    <row r="43" spans="1:9" ht="21.6" customHeight="1" x14ac:dyDescent="0.2">
      <c r="A43" s="64">
        <v>36</v>
      </c>
      <c r="B43" s="199" t="str">
        <f>VLOOKUP(A43,'База спортсменов'!A:H,3,FALSE)</f>
        <v>СЕМАШКО Руслан Романович</v>
      </c>
      <c r="C43" s="195">
        <f>VLOOKUP(A43,'База спортсменов'!A:H,4,FALSE)</f>
        <v>39879</v>
      </c>
      <c r="D43" s="196" t="str">
        <f>VLOOKUP(A43,'База спортсменов'!A:H,5,FALSE)</f>
        <v>1 СР</v>
      </c>
      <c r="E43" s="197"/>
      <c r="F43" s="136" t="str">
        <f>VLOOKUP(A43,'База спортсменов'!A:H,7,FALSE)</f>
        <v>СШОР 19 г. Ярославля</v>
      </c>
      <c r="G43" s="62"/>
      <c r="H43" s="63" t="str">
        <f>VLOOKUP(A43,'База спортсменов'!A:H,6,FALSE)</f>
        <v>Ярославская область</v>
      </c>
      <c r="I43" s="63"/>
    </row>
    <row r="44" spans="1:9" ht="21.6" customHeight="1" x14ac:dyDescent="0.2">
      <c r="A44" s="64"/>
      <c r="B44" s="201" t="s">
        <v>183</v>
      </c>
      <c r="C44" s="195"/>
      <c r="D44" s="196"/>
      <c r="E44" s="197"/>
      <c r="F44" s="136"/>
      <c r="G44" s="62"/>
      <c r="H44" s="63"/>
      <c r="I44" s="63"/>
    </row>
    <row r="45" spans="1:9" ht="21.6" customHeight="1" x14ac:dyDescent="0.2">
      <c r="A45" s="64"/>
      <c r="B45" s="201"/>
      <c r="C45" s="195"/>
      <c r="D45" s="196"/>
      <c r="E45" s="197"/>
      <c r="F45" s="136"/>
      <c r="G45" s="62"/>
      <c r="H45" s="63"/>
      <c r="I45" s="63"/>
    </row>
    <row r="46" spans="1:9" s="63" customFormat="1" ht="21.6" customHeight="1" x14ac:dyDescent="0.2">
      <c r="A46" s="200"/>
      <c r="B46" s="194" t="s">
        <v>106</v>
      </c>
      <c r="C46" s="195"/>
      <c r="D46" s="196"/>
      <c r="E46" s="197"/>
      <c r="F46" s="136"/>
      <c r="G46" s="62"/>
    </row>
    <row r="47" spans="1:9" s="63" customFormat="1" ht="21.6" customHeight="1" x14ac:dyDescent="0.2">
      <c r="A47" s="202">
        <v>40</v>
      </c>
      <c r="B47" s="199" t="str">
        <f>VLOOKUP(A47,'База спортсменов'!A:H,3,FALSE)</f>
        <v>УСТИНЕНКО Семён Сергеевич</v>
      </c>
      <c r="C47" s="195">
        <f>VLOOKUP(A47,'База спортсменов'!A:H,4,FALSE)</f>
        <v>40525</v>
      </c>
      <c r="D47" s="196" t="str">
        <f>VLOOKUP(A47,'База спортсменов'!A:H,5,FALSE)</f>
        <v>2 СР</v>
      </c>
      <c r="E47" s="197"/>
      <c r="F47" s="136" t="str">
        <f>VLOOKUP(A47,'База спортсменов'!A:H,7,FALSE)</f>
        <v>ГБУ ДО "КСШОР № 1"</v>
      </c>
      <c r="G47" s="62"/>
      <c r="H47" s="63" t="str">
        <f>VLOOKUP(A47,'База спортсменов'!A:H,6,FALSE)</f>
        <v>Тверская область</v>
      </c>
    </row>
    <row r="48" spans="1:9" s="63" customFormat="1" ht="21.6" customHeight="1" x14ac:dyDescent="0.2">
      <c r="A48" s="202">
        <v>41</v>
      </c>
      <c r="B48" s="199" t="str">
        <f>VLOOKUP(A48,'База спортсменов'!A:H,3,FALSE)</f>
        <v>ЕВДОКИМОВ Никита Константинович</v>
      </c>
      <c r="C48" s="195">
        <f>VLOOKUP(A48,'База спортсменов'!A:H,4,FALSE)</f>
        <v>40409</v>
      </c>
      <c r="D48" s="196" t="str">
        <f>VLOOKUP(A48,'База спортсменов'!A:H,5,FALSE)</f>
        <v>2 СР</v>
      </c>
      <c r="E48" s="197"/>
      <c r="F48" s="136" t="str">
        <f>VLOOKUP(A48,'База спортсменов'!A:H,7,FALSE)</f>
        <v>ГБУ ДО "КСШОР № 1"</v>
      </c>
      <c r="G48" s="62"/>
      <c r="H48" s="63" t="str">
        <f>VLOOKUP(A48,'База спортсменов'!A:H,6,FALSE)</f>
        <v>Тверская область</v>
      </c>
    </row>
    <row r="49" spans="1:8" s="63" customFormat="1" ht="21.6" customHeight="1" x14ac:dyDescent="0.2">
      <c r="A49" s="200"/>
      <c r="B49" s="201" t="s">
        <v>184</v>
      </c>
      <c r="C49" s="195"/>
      <c r="D49" s="196"/>
      <c r="E49" s="197"/>
      <c r="F49" s="136"/>
      <c r="G49" s="62"/>
    </row>
    <row r="50" spans="1:8" s="63" customFormat="1" ht="21.6" customHeight="1" x14ac:dyDescent="0.2">
      <c r="A50" s="200"/>
      <c r="B50" s="201"/>
      <c r="C50" s="195"/>
      <c r="D50" s="196"/>
      <c r="E50" s="197"/>
      <c r="F50" s="136"/>
      <c r="G50" s="62"/>
    </row>
    <row r="51" spans="1:8" s="63" customFormat="1" ht="21.6" customHeight="1" x14ac:dyDescent="0.2">
      <c r="A51" s="200"/>
      <c r="B51" s="194" t="s">
        <v>97</v>
      </c>
      <c r="C51" s="195"/>
      <c r="D51" s="196"/>
      <c r="E51" s="197"/>
      <c r="F51" s="136"/>
      <c r="G51" s="62"/>
    </row>
    <row r="52" spans="1:8" s="63" customFormat="1" ht="21.6" customHeight="1" x14ac:dyDescent="0.2">
      <c r="A52" s="202">
        <v>45</v>
      </c>
      <c r="B52" s="199" t="str">
        <f>VLOOKUP(A52,'База спортсменов'!A:H,3,FALSE)</f>
        <v>РЕШЕТНИКОВ Тимофей Сергеевич</v>
      </c>
      <c r="C52" s="195">
        <f>VLOOKUP(A52,'База спортсменов'!A:H,4,FALSE)</f>
        <v>40291</v>
      </c>
      <c r="D52" s="196" t="str">
        <f>VLOOKUP(A52,'База спортсменов'!A:H,5,FALSE)</f>
        <v>2 СР</v>
      </c>
      <c r="E52" s="197"/>
      <c r="F52" s="136" t="str">
        <f>VLOOKUP(A52,'База спортсменов'!A:H,7,FALSE)</f>
        <v>ГБУ ДО МО "СШОР ПО ВЕЛОСПОРТУ"</v>
      </c>
      <c r="G52" s="62"/>
      <c r="H52" s="63" t="str">
        <f>VLOOKUP(A52,'База спортсменов'!A:H,6,FALSE)</f>
        <v>Московская область</v>
      </c>
    </row>
    <row r="53" spans="1:8" s="63" customFormat="1" ht="21.6" customHeight="1" x14ac:dyDescent="0.2">
      <c r="A53" s="202">
        <v>47</v>
      </c>
      <c r="B53" s="199" t="str">
        <f>VLOOKUP(A53,'База спортсменов'!A:H,3,FALSE)</f>
        <v>ВИНОГРАДОВ Никита Александрович</v>
      </c>
      <c r="C53" s="195">
        <f>VLOOKUP(A53,'База спортсменов'!A:H,4,FALSE)</f>
        <v>40381</v>
      </c>
      <c r="D53" s="196" t="str">
        <f>VLOOKUP(A53,'База спортсменов'!A:H,5,FALSE)</f>
        <v>1 СР</v>
      </c>
      <c r="E53" s="197"/>
      <c r="F53" s="136" t="str">
        <f>VLOOKUP(A53,'База спортсменов'!A:H,7,FALSE)</f>
        <v>ГБУ МО "СШОР ПО ВЕЛОСПОРТУ"</v>
      </c>
      <c r="G53" s="62"/>
      <c r="H53" s="63" t="str">
        <f>VLOOKUP(A53,'База спортсменов'!A:H,6,FALSE)</f>
        <v>Московская область</v>
      </c>
    </row>
    <row r="54" spans="1:8" s="63" customFormat="1" ht="21.6" customHeight="1" x14ac:dyDescent="0.2">
      <c r="A54" s="202">
        <v>48</v>
      </c>
      <c r="B54" s="199" t="str">
        <f>VLOOKUP(A54,'База спортсменов'!A:H,3,FALSE)</f>
        <v>БРОВЧЕНКО Валерий Алексеевич</v>
      </c>
      <c r="C54" s="195">
        <f>VLOOKUP(A54,'База спортсменов'!A:H,4,FALSE)</f>
        <v>40627</v>
      </c>
      <c r="D54" s="196" t="str">
        <f>VLOOKUP(A54,'База спортсменов'!A:H,5,FALSE)</f>
        <v>1 СР</v>
      </c>
      <c r="E54" s="197"/>
      <c r="F54" s="136" t="str">
        <f>VLOOKUP(A54,'База спортсменов'!A:H,7,FALSE)</f>
        <v>ГБУ МО "СШОР ПО ВЕЛОСПОРТУ"</v>
      </c>
      <c r="G54" s="62"/>
      <c r="H54" s="63" t="str">
        <f>VLOOKUP(A54,'База спортсменов'!A:H,6,FALSE)</f>
        <v>Московская область</v>
      </c>
    </row>
    <row r="55" spans="1:8" s="63" customFormat="1" ht="21.6" customHeight="1" x14ac:dyDescent="0.2">
      <c r="A55" s="202">
        <v>49</v>
      </c>
      <c r="B55" s="199" t="str">
        <f>VLOOKUP(A55,'База спортсменов'!A:H,3,FALSE)</f>
        <v>АНУФРИЕВ Серафим Сергеевич</v>
      </c>
      <c r="C55" s="195">
        <f>VLOOKUP(A55,'База спортсменов'!A:H,4,FALSE)</f>
        <v>40800</v>
      </c>
      <c r="D55" s="196" t="str">
        <f>VLOOKUP(A55,'База спортсменов'!A:H,5,FALSE)</f>
        <v>3 СР</v>
      </c>
      <c r="E55" s="197"/>
      <c r="F55" s="136" t="str">
        <f>VLOOKUP(A55,'База спортсменов'!A:H,7,FALSE)</f>
        <v>ГБУ МО "СШОР ПО ВЕЛОСПОРТУ"</v>
      </c>
      <c r="G55" s="62"/>
      <c r="H55" s="63" t="str">
        <f>VLOOKUP(A55,'База спортсменов'!A:H,6,FALSE)</f>
        <v>Московская область</v>
      </c>
    </row>
    <row r="56" spans="1:8" s="63" customFormat="1" ht="21.6" customHeight="1" x14ac:dyDescent="0.2">
      <c r="A56" s="202">
        <v>53</v>
      </c>
      <c r="B56" s="199" t="str">
        <f>VLOOKUP(A56,'База спортсменов'!A:H,3,FALSE)</f>
        <v>ПЛИТАРАК Андрей Сергеевич</v>
      </c>
      <c r="C56" s="195">
        <f>VLOOKUP(A56,'База спортсменов'!A:H,4,FALSE)</f>
        <v>39869</v>
      </c>
      <c r="D56" s="196" t="str">
        <f>VLOOKUP(A56,'База спортсменов'!A:H,5,FALSE)</f>
        <v>1 СР</v>
      </c>
      <c r="E56" s="197"/>
      <c r="F56" s="136" t="str">
        <f>VLOOKUP(A56,'База спортсменов'!A:H,7,FALSE)</f>
        <v>ГБУ МО "СШОР ПО ВЕЛОСПОРТУ"</v>
      </c>
      <c r="G56" s="62"/>
      <c r="H56" s="63" t="str">
        <f>VLOOKUP(A56,'База спортсменов'!A:H,6,FALSE)</f>
        <v>Московская область</v>
      </c>
    </row>
    <row r="57" spans="1:8" s="63" customFormat="1" ht="21.6" customHeight="1" x14ac:dyDescent="0.2">
      <c r="A57" s="202">
        <v>54</v>
      </c>
      <c r="B57" s="199" t="str">
        <f>VLOOKUP(A57,'База спортсменов'!A:H,3,FALSE)</f>
        <v>СЛЕСАРЕВ Дмитрий Дмитриевич</v>
      </c>
      <c r="C57" s="195">
        <f>VLOOKUP(A57,'База спортсменов'!A:H,4,FALSE)</f>
        <v>39842</v>
      </c>
      <c r="D57" s="196" t="str">
        <f>VLOOKUP(A57,'База спортсменов'!A:H,5,FALSE)</f>
        <v>2 СР</v>
      </c>
      <c r="E57" s="197"/>
      <c r="F57" s="136" t="str">
        <f>VLOOKUP(A57,'База спортсменов'!A:H,7,FALSE)</f>
        <v>ГБУ МО "СШОР ПО ВЕЛОСПОРТУ"</v>
      </c>
      <c r="G57" s="62"/>
      <c r="H57" s="63" t="str">
        <f>VLOOKUP(A57,'База спортсменов'!A:H,6,FALSE)</f>
        <v>Московская область</v>
      </c>
    </row>
    <row r="58" spans="1:8" s="63" customFormat="1" ht="21.6" customHeight="1" x14ac:dyDescent="0.2">
      <c r="A58" s="202">
        <v>55</v>
      </c>
      <c r="B58" s="199" t="str">
        <f>VLOOKUP(A58,'База спортсменов'!A:H,3,FALSE)</f>
        <v>ПСАРЕВ Егор Романович</v>
      </c>
      <c r="C58" s="195">
        <f>VLOOKUP(A58,'База спортсменов'!A:H,4,FALSE)</f>
        <v>40654</v>
      </c>
      <c r="D58" s="196" t="str">
        <f>VLOOKUP(A58,'База спортсменов'!A:H,5,FALSE)</f>
        <v>1 ЮН</v>
      </c>
      <c r="E58" s="197"/>
      <c r="F58" s="136" t="str">
        <f>VLOOKUP(A58,'База спортсменов'!A:H,7,FALSE)</f>
        <v>МБУДО КСШОР "Электросталь"</v>
      </c>
      <c r="G58" s="62"/>
      <c r="H58" s="63" t="str">
        <f>VLOOKUP(A58,'База спортсменов'!A:H,6,FALSE)</f>
        <v>Московская область</v>
      </c>
    </row>
    <row r="59" spans="1:8" s="63" customFormat="1" ht="21.6" customHeight="1" x14ac:dyDescent="0.2">
      <c r="A59" s="64"/>
      <c r="B59" s="201" t="s">
        <v>180</v>
      </c>
      <c r="C59" s="195"/>
      <c r="D59" s="196"/>
      <c r="E59" s="197"/>
      <c r="F59" s="136"/>
      <c r="G59" s="62"/>
    </row>
    <row r="60" spans="1:8" s="63" customFormat="1" ht="21.6" customHeight="1" x14ac:dyDescent="0.2">
      <c r="A60" s="64"/>
      <c r="B60" s="199"/>
      <c r="C60" s="195"/>
      <c r="D60" s="196"/>
      <c r="E60" s="197"/>
      <c r="F60" s="136"/>
      <c r="G60" s="62"/>
    </row>
    <row r="61" spans="1:8" s="63" customFormat="1" ht="21.6" customHeight="1" x14ac:dyDescent="0.2">
      <c r="A61" s="200"/>
      <c r="B61" s="194" t="s">
        <v>103</v>
      </c>
      <c r="C61" s="195"/>
      <c r="D61" s="196"/>
      <c r="E61" s="197"/>
      <c r="F61" s="136"/>
      <c r="G61" s="62"/>
    </row>
    <row r="62" spans="1:8" s="63" customFormat="1" ht="21.6" customHeight="1" x14ac:dyDescent="0.2">
      <c r="A62" s="202">
        <v>58</v>
      </c>
      <c r="B62" s="199" t="str">
        <f>VLOOKUP(A62,'База спортсменов'!A:H,3,FALSE)</f>
        <v>ГЕРМАНОВ Данил Олегович</v>
      </c>
      <c r="C62" s="195">
        <f>VLOOKUP(A62,'База спортсменов'!A:H,4,FALSE)</f>
        <v>39814</v>
      </c>
      <c r="D62" s="196" t="str">
        <f>VLOOKUP(A62,'База спортсменов'!A:H,5,FALSE)</f>
        <v>1 СР</v>
      </c>
      <c r="E62" s="197"/>
      <c r="F62" s="136" t="str">
        <f>VLOOKUP(A62,'База спортсменов'!A:H,7,FALSE)</f>
        <v>БРФВС</v>
      </c>
      <c r="G62" s="62"/>
      <c r="H62" s="63" t="str">
        <f>VLOOKUP(A62,'База спортсменов'!A:H,6,FALSE)</f>
        <v>Белгородская область</v>
      </c>
    </row>
    <row r="63" spans="1:8" s="63" customFormat="1" ht="21.6" customHeight="1" x14ac:dyDescent="0.2">
      <c r="A63" s="202">
        <v>62</v>
      </c>
      <c r="B63" s="199" t="str">
        <f>VLOOKUP(A63,'База спортсменов'!A:H,3,FALSE)</f>
        <v>ВАСИЛЬЕВ Тимофей Павлович</v>
      </c>
      <c r="C63" s="195">
        <f>VLOOKUP(A63,'База спортсменов'!A:H,4,FALSE)</f>
        <v>39966</v>
      </c>
      <c r="D63" s="196" t="str">
        <f>VLOOKUP(A63,'База спортсменов'!A:H,5,FALSE)</f>
        <v>2 СР</v>
      </c>
      <c r="E63" s="197"/>
      <c r="F63" s="136" t="str">
        <f>VLOOKUP(A63,'База спортсменов'!A:H,7,FALSE)</f>
        <v>ФВСБО</v>
      </c>
      <c r="G63" s="62"/>
      <c r="H63" s="63" t="str">
        <f>VLOOKUP(A63,'База спортсменов'!A:H,6,FALSE)</f>
        <v>Белгородская область</v>
      </c>
    </row>
    <row r="64" spans="1:8" s="63" customFormat="1" ht="21.6" customHeight="1" x14ac:dyDescent="0.2">
      <c r="A64" s="200"/>
      <c r="B64" s="201" t="s">
        <v>83</v>
      </c>
      <c r="C64" s="195"/>
      <c r="D64" s="196"/>
      <c r="E64" s="197"/>
      <c r="F64" s="136"/>
      <c r="G64" s="62"/>
    </row>
    <row r="65" spans="1:8" s="63" customFormat="1" ht="21.6" customHeight="1" x14ac:dyDescent="0.2">
      <c r="A65" s="200"/>
      <c r="B65" s="201"/>
      <c r="C65" s="195"/>
      <c r="D65" s="196"/>
      <c r="E65" s="197"/>
      <c r="F65" s="136"/>
      <c r="G65" s="62"/>
    </row>
    <row r="66" spans="1:8" s="63" customFormat="1" ht="21.6" customHeight="1" x14ac:dyDescent="0.2">
      <c r="A66" s="200"/>
      <c r="B66" s="194" t="s">
        <v>124</v>
      </c>
      <c r="C66" s="195"/>
      <c r="D66" s="196"/>
      <c r="E66" s="197"/>
      <c r="F66" s="136"/>
      <c r="G66" s="62"/>
    </row>
    <row r="67" spans="1:8" s="63" customFormat="1" ht="21.6" customHeight="1" x14ac:dyDescent="0.2">
      <c r="A67" s="64">
        <v>68</v>
      </c>
      <c r="B67" s="199" t="str">
        <f>VLOOKUP(A67,'База спортсменов'!A:H,3,FALSE)</f>
        <v>ГРИШИН Александр Александрович</v>
      </c>
      <c r="C67" s="195">
        <f>VLOOKUP(A67,'База спортсменов'!A:H,4,FALSE)</f>
        <v>40592</v>
      </c>
      <c r="D67" s="196" t="str">
        <f>VLOOKUP(A67,'База спортсменов'!A:H,5,FALSE)</f>
        <v>2 СР</v>
      </c>
      <c r="E67" s="197"/>
      <c r="F67" s="136" t="str">
        <f>VLOOKUP(A67,'База спортсменов'!A:H,7,FALSE)</f>
        <v>ДЮСШ № 1 г. Орел.</v>
      </c>
      <c r="G67" s="62"/>
      <c r="H67" s="63" t="str">
        <f>VLOOKUP(A67,'База спортсменов'!A:H,6,FALSE)</f>
        <v>Орловская область</v>
      </c>
    </row>
    <row r="68" spans="1:8" s="63" customFormat="1" ht="21.6" customHeight="1" x14ac:dyDescent="0.2">
      <c r="A68" s="64">
        <v>69</v>
      </c>
      <c r="B68" s="199" t="str">
        <f>VLOOKUP(A68,'База спортсменов'!A:H,3,FALSE)</f>
        <v>РУНЕЦ Владислав Константинович</v>
      </c>
      <c r="C68" s="195">
        <f>VLOOKUP(A68,'База спортсменов'!A:H,4,FALSE)</f>
        <v>40203</v>
      </c>
      <c r="D68" s="196" t="str">
        <f>VLOOKUP(A68,'База спортсменов'!A:H,5,FALSE)</f>
        <v>1 СР</v>
      </c>
      <c r="E68" s="197"/>
      <c r="F68" s="136" t="str">
        <f>VLOOKUP(A68,'База спортсменов'!A:H,7,FALSE)</f>
        <v>ДЮСШ № 1 г. Орел</v>
      </c>
      <c r="G68" s="62"/>
      <c r="H68" s="63" t="str">
        <f>VLOOKUP(A68,'База спортсменов'!A:H,6,FALSE)</f>
        <v>Орловская область</v>
      </c>
    </row>
    <row r="69" spans="1:8" s="63" customFormat="1" ht="21.6" customHeight="1" x14ac:dyDescent="0.2">
      <c r="A69" s="64">
        <v>70</v>
      </c>
      <c r="B69" s="199" t="str">
        <f>VLOOKUP(A69,'База спортсменов'!A:H,3,FALSE)</f>
        <v>САСИН Ростислав Евгеньевич</v>
      </c>
      <c r="C69" s="195">
        <f>VLOOKUP(A69,'База спортсменов'!A:H,4,FALSE)</f>
        <v>40217</v>
      </c>
      <c r="D69" s="196" t="str">
        <f>VLOOKUP(A69,'База спортсменов'!A:H,5,FALSE)</f>
        <v>2 СР</v>
      </c>
      <c r="E69" s="197"/>
      <c r="F69" s="136" t="str">
        <f>VLOOKUP(A69,'База спортсменов'!A:H,7,FALSE)</f>
        <v>БП ОУ ОО "Училище олимпийского</v>
      </c>
      <c r="G69" s="62"/>
      <c r="H69" s="63" t="str">
        <f>VLOOKUP(A69,'База спортсменов'!A:H,6,FALSE)</f>
        <v>Орловская область</v>
      </c>
    </row>
    <row r="70" spans="1:8" s="63" customFormat="1" ht="21.6" customHeight="1" x14ac:dyDescent="0.2">
      <c r="A70" s="64"/>
      <c r="B70" s="201" t="s">
        <v>182</v>
      </c>
      <c r="C70" s="195"/>
      <c r="D70" s="196"/>
      <c r="E70" s="197"/>
      <c r="F70" s="136"/>
      <c r="G70" s="62"/>
    </row>
    <row r="71" spans="1:8" s="63" customFormat="1" ht="21.6" customHeight="1" x14ac:dyDescent="0.2">
      <c r="A71" s="64"/>
      <c r="B71" s="201"/>
      <c r="C71" s="195"/>
      <c r="D71" s="196"/>
      <c r="E71" s="197"/>
      <c r="F71" s="136"/>
      <c r="G71" s="62"/>
    </row>
    <row r="72" spans="1:8" s="63" customFormat="1" ht="21.6" customHeight="1" x14ac:dyDescent="0.2">
      <c r="A72" s="64"/>
      <c r="B72" s="194" t="s">
        <v>98</v>
      </c>
      <c r="C72" s="195"/>
      <c r="D72" s="196"/>
      <c r="E72" s="197"/>
      <c r="F72" s="136"/>
      <c r="G72" s="62"/>
    </row>
    <row r="73" spans="1:8" s="63" customFormat="1" ht="21.6" customHeight="1" x14ac:dyDescent="0.2">
      <c r="A73" s="202">
        <v>71</v>
      </c>
      <c r="B73" s="199" t="str">
        <f>VLOOKUP(A73,'База спортсменов'!A:H,3,FALSE)</f>
        <v>ЗАВАЛЬНЮК Владимир Владимирович</v>
      </c>
      <c r="C73" s="195">
        <f>VLOOKUP(A73,'База спортсменов'!A:H,4,FALSE)</f>
        <v>40059</v>
      </c>
      <c r="D73" s="196" t="str">
        <f>VLOOKUP(A73,'База спортсменов'!A:H,5,FALSE)</f>
        <v>1 СР</v>
      </c>
      <c r="E73" s="197"/>
      <c r="F73" s="136"/>
      <c r="G73" s="62"/>
      <c r="H73" s="63" t="str">
        <f>VLOOKUP(A73,'База спортсменов'!A:H,6,FALSE)</f>
        <v>Липецкая область</v>
      </c>
    </row>
    <row r="74" spans="1:8" s="63" customFormat="1" ht="21.6" customHeight="1" x14ac:dyDescent="0.2">
      <c r="A74" s="203">
        <v>73</v>
      </c>
      <c r="B74" s="199" t="str">
        <f>VLOOKUP(A74,'База спортсменов'!A:H,3,FALSE)</f>
        <v>МИХИН Федор Денисович</v>
      </c>
      <c r="C74" s="195">
        <f>VLOOKUP(A74,'База спортсменов'!A:H,4,FALSE)</f>
        <v>40347</v>
      </c>
      <c r="D74" s="196" t="str">
        <f>VLOOKUP(A74,'База спортсменов'!A:H,5,FALSE)</f>
        <v>2 СР</v>
      </c>
      <c r="E74" s="197"/>
      <c r="F74" s="136" t="str">
        <f>VLOOKUP(A74,'База спортсменов'!A:H,7,FALSE)</f>
        <v>МБОУДО "СШ № 7" г. Липецк</v>
      </c>
      <c r="G74" s="62"/>
      <c r="H74" s="63" t="str">
        <f>VLOOKUP(A74,'База спортсменов'!A:H,6,FALSE)</f>
        <v>Липецкая область</v>
      </c>
    </row>
    <row r="75" spans="1:8" s="63" customFormat="1" ht="21.6" customHeight="1" x14ac:dyDescent="0.2">
      <c r="A75" s="202">
        <v>74</v>
      </c>
      <c r="B75" s="199" t="str">
        <f>VLOOKUP(A75,'База спортсменов'!A:H,3,FALSE)</f>
        <v>ГОНЧАРОВ Михаил Сергеевич</v>
      </c>
      <c r="C75" s="195">
        <f>VLOOKUP(A75,'База спортсменов'!A:H,4,FALSE)</f>
        <v>40503</v>
      </c>
      <c r="D75" s="196" t="str">
        <f>VLOOKUP(A75,'База спортсменов'!A:H,5,FALSE)</f>
        <v>2 СР</v>
      </c>
      <c r="E75" s="197"/>
      <c r="F75" s="136"/>
      <c r="G75" s="62"/>
      <c r="H75" s="63" t="str">
        <f>VLOOKUP(A75,'База спортсменов'!A:H,6,FALSE)</f>
        <v>Липецкая область</v>
      </c>
    </row>
    <row r="76" spans="1:8" s="63" customFormat="1" ht="21.6" customHeight="1" x14ac:dyDescent="0.2">
      <c r="A76" s="202">
        <v>76</v>
      </c>
      <c r="B76" s="199" t="str">
        <f>VLOOKUP(A76,'База спортсменов'!A:H,3,FALSE)</f>
        <v>НОВИКОВ Глеб Дмитриевич</v>
      </c>
      <c r="C76" s="195">
        <f>VLOOKUP(A76,'База спортсменов'!A:H,4,FALSE)</f>
        <v>40571</v>
      </c>
      <c r="D76" s="196" t="str">
        <f>VLOOKUP(A76,'База спортсменов'!A:H,5,FALSE)</f>
        <v>1 ЮН.</v>
      </c>
      <c r="E76" s="197"/>
      <c r="F76" s="136" t="str">
        <f>VLOOKUP(A76,'База спортсменов'!A:H,7,FALSE)</f>
        <v>МБОУДО "СШ № 7" г. Липецк</v>
      </c>
      <c r="G76" s="62"/>
      <c r="H76" s="63" t="str">
        <f>VLOOKUP(A76,'База спортсменов'!A:H,6,FALSE)</f>
        <v>Липецкая область</v>
      </c>
    </row>
    <row r="77" spans="1:8" s="63" customFormat="1" ht="21.6" customHeight="1" x14ac:dyDescent="0.2">
      <c r="A77" s="202">
        <v>79</v>
      </c>
      <c r="B77" s="199" t="str">
        <f>VLOOKUP(A77,'База спортсменов'!A:H,3,FALSE)</f>
        <v>КНЯЗЕВ Артем Алексеевич</v>
      </c>
      <c r="C77" s="195">
        <f>VLOOKUP(A77,'База спортсменов'!A:H,4,FALSE)</f>
        <v>40450</v>
      </c>
      <c r="D77" s="196" t="str">
        <f>VLOOKUP(A77,'База спортсменов'!A:H,5,FALSE)</f>
        <v>2 СР</v>
      </c>
      <c r="E77" s="197"/>
      <c r="F77" s="136"/>
      <c r="G77" s="62"/>
      <c r="H77" s="63" t="str">
        <f>VLOOKUP(A77,'База спортсменов'!A:H,6,FALSE)</f>
        <v>Липецкая область</v>
      </c>
    </row>
    <row r="78" spans="1:8" s="63" customFormat="1" ht="21.6" customHeight="1" x14ac:dyDescent="0.2">
      <c r="A78" s="202">
        <v>80</v>
      </c>
      <c r="B78" s="199" t="str">
        <f>VLOOKUP(A78,'База спортсменов'!A:H,3,FALSE)</f>
        <v>БУСЯК Лев Сергеевич</v>
      </c>
      <c r="C78" s="195">
        <f>VLOOKUP(A78,'База спортсменов'!A:H,4,FALSE)</f>
        <v>40241</v>
      </c>
      <c r="D78" s="196" t="str">
        <f>VLOOKUP(A78,'База спортсменов'!A:H,5,FALSE)</f>
        <v>2 СР</v>
      </c>
      <c r="E78" s="197"/>
      <c r="F78" s="136" t="str">
        <f>VLOOKUP(A78,'База спортсменов'!A:H,7,FALSE)</f>
        <v>МБОУДО "СШ № 7" г. Липецк</v>
      </c>
      <c r="G78" s="62"/>
      <c r="H78" s="63" t="str">
        <f>VLOOKUP(A78,'База спортсменов'!A:H,6,FALSE)</f>
        <v>Липецкая область</v>
      </c>
    </row>
    <row r="79" spans="1:8" s="63" customFormat="1" ht="21.6" customHeight="1" x14ac:dyDescent="0.2">
      <c r="A79" s="202">
        <v>83</v>
      </c>
      <c r="B79" s="199" t="str">
        <f>VLOOKUP(A79,'База спортсменов'!A:H,3,FALSE)</f>
        <v>ШИШКИН Савва Андреевич</v>
      </c>
      <c r="C79" s="195">
        <f>VLOOKUP(A79,'База спортсменов'!A:H,4,FALSE)</f>
        <v>40418</v>
      </c>
      <c r="D79" s="196" t="str">
        <f>VLOOKUP(A79,'База спортсменов'!A:H,5,FALSE)</f>
        <v>2 СР</v>
      </c>
      <c r="E79" s="197"/>
      <c r="F79" s="136"/>
      <c r="G79" s="62"/>
      <c r="H79" s="63" t="str">
        <f>VLOOKUP(A79,'База спортсменов'!A:H,6,FALSE)</f>
        <v>Липецкая область</v>
      </c>
    </row>
    <row r="80" spans="1:8" s="63" customFormat="1" ht="21.6" customHeight="1" x14ac:dyDescent="0.2">
      <c r="A80" s="200"/>
      <c r="B80" s="201" t="s">
        <v>181</v>
      </c>
      <c r="C80" s="195"/>
      <c r="D80" s="196"/>
      <c r="E80" s="197"/>
      <c r="F80" s="136"/>
      <c r="G80" s="62"/>
    </row>
    <row r="81" spans="1:9" s="63" customFormat="1" ht="21.6" customHeight="1" x14ac:dyDescent="0.2">
      <c r="A81" s="200"/>
      <c r="B81" s="199"/>
      <c r="C81" s="195"/>
      <c r="D81" s="196"/>
      <c r="E81" s="197"/>
      <c r="F81" s="136"/>
      <c r="G81" s="62"/>
    </row>
    <row r="82" spans="1:9" ht="21.6" customHeight="1" x14ac:dyDescent="0.2">
      <c r="A82" s="64"/>
      <c r="B82" s="201"/>
      <c r="C82" s="195"/>
      <c r="D82" s="196"/>
      <c r="E82" s="197"/>
      <c r="F82" s="136"/>
      <c r="G82" s="62"/>
      <c r="H82" s="63"/>
      <c r="I82" s="63"/>
    </row>
    <row r="83" spans="1:9" ht="21.6" customHeight="1" x14ac:dyDescent="0.2">
      <c r="A83" s="64"/>
      <c r="B83" s="201"/>
      <c r="C83" s="195"/>
      <c r="D83" s="196"/>
      <c r="E83" s="197"/>
      <c r="F83" s="136"/>
      <c r="G83" s="62"/>
      <c r="H83" s="63"/>
      <c r="I83" s="63"/>
    </row>
    <row r="84" spans="1:9" ht="21.6" customHeight="1" thickBot="1" x14ac:dyDescent="0.25">
      <c r="A84" s="64"/>
      <c r="B84" s="201"/>
      <c r="C84" s="195"/>
      <c r="D84" s="196"/>
      <c r="E84" s="197"/>
      <c r="F84" s="136"/>
      <c r="G84" s="62"/>
      <c r="H84" s="63"/>
      <c r="I84" s="63"/>
    </row>
    <row r="85" spans="1:9" ht="9" customHeight="1" thickTop="1" x14ac:dyDescent="0.2">
      <c r="A85" s="204"/>
      <c r="B85" s="65"/>
      <c r="C85" s="66"/>
      <c r="D85" s="67"/>
      <c r="E85" s="67"/>
      <c r="F85" s="68"/>
      <c r="G85" s="219"/>
    </row>
    <row r="86" spans="1:9" ht="15.75" x14ac:dyDescent="0.2">
      <c r="A86" s="229" t="s">
        <v>3</v>
      </c>
      <c r="B86" s="230"/>
      <c r="C86" s="230" t="s">
        <v>12</v>
      </c>
      <c r="D86" s="230"/>
      <c r="E86" s="230"/>
      <c r="F86" s="230"/>
      <c r="G86" s="220"/>
    </row>
    <row r="87" spans="1:9" x14ac:dyDescent="0.2">
      <c r="A87" s="224"/>
      <c r="B87" s="225"/>
      <c r="C87" s="225"/>
      <c r="D87" s="231"/>
      <c r="E87" s="231"/>
      <c r="F87" s="231"/>
      <c r="G87" s="221"/>
    </row>
    <row r="88" spans="1:9" x14ac:dyDescent="0.2">
      <c r="A88" s="205"/>
      <c r="B88" s="206"/>
      <c r="C88" s="207"/>
      <c r="D88" s="206"/>
      <c r="E88" s="206"/>
      <c r="F88" s="206"/>
      <c r="G88" s="221"/>
    </row>
    <row r="89" spans="1:9" x14ac:dyDescent="0.2">
      <c r="A89" s="205"/>
      <c r="B89" s="206"/>
      <c r="C89" s="207"/>
      <c r="D89" s="206"/>
      <c r="E89" s="206"/>
      <c r="F89" s="206"/>
      <c r="G89" s="221"/>
    </row>
    <row r="90" spans="1:9" x14ac:dyDescent="0.2">
      <c r="A90" s="205"/>
      <c r="B90" s="206"/>
      <c r="C90" s="207"/>
      <c r="D90" s="206"/>
      <c r="E90" s="206"/>
      <c r="F90" s="206"/>
      <c r="G90" s="221"/>
    </row>
    <row r="91" spans="1:9" x14ac:dyDescent="0.2">
      <c r="A91" s="205"/>
      <c r="B91" s="206"/>
      <c r="C91" s="207"/>
      <c r="D91" s="206"/>
      <c r="E91" s="206"/>
      <c r="F91" s="206"/>
      <c r="G91" s="221"/>
    </row>
    <row r="92" spans="1:9" x14ac:dyDescent="0.2">
      <c r="A92" s="224"/>
      <c r="B92" s="225"/>
      <c r="C92" s="225"/>
      <c r="D92" s="225"/>
      <c r="E92" s="225"/>
      <c r="F92" s="225"/>
      <c r="G92" s="221"/>
    </row>
    <row r="93" spans="1:9" x14ac:dyDescent="0.2">
      <c r="A93" s="224"/>
      <c r="B93" s="225"/>
      <c r="C93" s="225"/>
      <c r="D93" s="226"/>
      <c r="E93" s="226"/>
      <c r="F93" s="226"/>
      <c r="G93" s="221"/>
    </row>
    <row r="94" spans="1:9" ht="16.5" thickBot="1" x14ac:dyDescent="0.25">
      <c r="A94" s="227" t="str">
        <f>IF(E16&lt;&gt;0,E16,"")</f>
        <v/>
      </c>
      <c r="B94" s="228"/>
      <c r="C94" s="228" t="str">
        <f>IF(E17&lt;&gt;0,E17,"")</f>
        <v xml:space="preserve">ЕЛИФЕРОВ А. В.  (ВК, г. Воронежская область) </v>
      </c>
      <c r="D94" s="228"/>
      <c r="E94" s="228"/>
      <c r="F94" s="228"/>
      <c r="G94" s="222"/>
    </row>
    <row r="95" spans="1:9" ht="13.5" thickTop="1" x14ac:dyDescent="0.2">
      <c r="A95" s="208"/>
      <c r="B95" s="209"/>
      <c r="C95" s="210"/>
      <c r="D95" s="209"/>
      <c r="E95" s="209"/>
      <c r="F95" s="209"/>
      <c r="G95" s="223"/>
    </row>
    <row r="98" spans="1:1" x14ac:dyDescent="0.2">
      <c r="A98" s="46" t="s">
        <v>58</v>
      </c>
    </row>
    <row r="100" spans="1:1" x14ac:dyDescent="0.2">
      <c r="A100" s="46" t="s">
        <v>50</v>
      </c>
    </row>
    <row r="101" spans="1:1" x14ac:dyDescent="0.2">
      <c r="A101" s="46" t="s">
        <v>51</v>
      </c>
    </row>
    <row r="102" spans="1:1" x14ac:dyDescent="0.2">
      <c r="A102" s="46" t="s">
        <v>53</v>
      </c>
    </row>
    <row r="103" spans="1:1" x14ac:dyDescent="0.2">
      <c r="A103" s="46" t="s">
        <v>52</v>
      </c>
    </row>
    <row r="104" spans="1:1" x14ac:dyDescent="0.2">
      <c r="A104" s="46" t="s">
        <v>54</v>
      </c>
    </row>
    <row r="105" spans="1:1" x14ac:dyDescent="0.2">
      <c r="A105" s="46" t="s">
        <v>55</v>
      </c>
    </row>
    <row r="106" spans="1:1" x14ac:dyDescent="0.2">
      <c r="A106" s="46" t="s">
        <v>56</v>
      </c>
    </row>
    <row r="108" spans="1:1" x14ac:dyDescent="0.2">
      <c r="A108" s="46" t="s">
        <v>72</v>
      </c>
    </row>
  </sheetData>
  <mergeCells count="22">
    <mergeCell ref="A12:G12"/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  <mergeCell ref="A93:C93"/>
    <mergeCell ref="D93:F93"/>
    <mergeCell ref="A94:B94"/>
    <mergeCell ref="C94:F94"/>
    <mergeCell ref="A86:B86"/>
    <mergeCell ref="C86:F86"/>
    <mergeCell ref="A87:C87"/>
    <mergeCell ref="D87:F87"/>
    <mergeCell ref="A92:C92"/>
    <mergeCell ref="D92:F92"/>
  </mergeCells>
  <conditionalFormatting sqref="A25:A39">
    <cfRule type="duplicateValues" dxfId="14" priority="14"/>
  </conditionalFormatting>
  <conditionalFormatting sqref="A24:A41 A46:A51">
    <cfRule type="duplicateValues" dxfId="13" priority="22"/>
  </conditionalFormatting>
  <conditionalFormatting sqref="A52:A58">
    <cfRule type="duplicateValues" dxfId="12" priority="13"/>
  </conditionalFormatting>
  <conditionalFormatting sqref="A77:A78">
    <cfRule type="duplicateValues" dxfId="11" priority="12"/>
  </conditionalFormatting>
  <conditionalFormatting sqref="A75:A76">
    <cfRule type="duplicateValues" dxfId="10" priority="10"/>
  </conditionalFormatting>
  <conditionalFormatting sqref="A73:A74">
    <cfRule type="duplicateValues" dxfId="9" priority="8"/>
  </conditionalFormatting>
  <conditionalFormatting sqref="A73:A79">
    <cfRule type="duplicateValues" dxfId="8" priority="6"/>
  </conditionalFormatting>
  <conditionalFormatting sqref="A79:A81 A61">
    <cfRule type="duplicateValues" dxfId="7" priority="33"/>
  </conditionalFormatting>
  <conditionalFormatting sqref="A62:A63">
    <cfRule type="duplicateValues" dxfId="6" priority="5"/>
  </conditionalFormatting>
  <conditionalFormatting sqref="A79:A81 A61:A66">
    <cfRule type="duplicateValues" dxfId="5" priority="44"/>
  </conditionalFormatting>
  <conditionalFormatting sqref="A67:A69">
    <cfRule type="duplicateValues" dxfId="4" priority="4"/>
  </conditionalFormatting>
  <conditionalFormatting sqref="A46">
    <cfRule type="duplicateValues" dxfId="3" priority="3"/>
  </conditionalFormatting>
  <conditionalFormatting sqref="A47:A48">
    <cfRule type="duplicateValues" dxfId="2" priority="2"/>
  </conditionalFormatting>
  <conditionalFormatting sqref="A46:A50">
    <cfRule type="duplicateValues" dxfId="1" priority="1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62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B98"/>
  <sheetViews>
    <sheetView tabSelected="1" view="pageBreakPreview" topLeftCell="A46" zoomScaleSheetLayoutView="100" zoomScalePageLayoutView="50" workbookViewId="0">
      <selection activeCell="L70" sqref="L70"/>
    </sheetView>
  </sheetViews>
  <sheetFormatPr defaultColWidth="9.140625" defaultRowHeight="12.75" x14ac:dyDescent="0.2"/>
  <cols>
    <col min="1" max="1" width="7" style="77" customWidth="1"/>
    <col min="2" max="2" width="7" style="95" customWidth="1"/>
    <col min="3" max="3" width="13.7109375" style="95" customWidth="1"/>
    <col min="4" max="4" width="35.85546875" style="77" customWidth="1"/>
    <col min="5" max="5" width="11.7109375" style="111" customWidth="1"/>
    <col min="6" max="6" width="7.7109375" style="77" customWidth="1"/>
    <col min="7" max="7" width="29.140625" style="77" customWidth="1"/>
    <col min="8" max="8" width="14" style="114" customWidth="1"/>
    <col min="9" max="9" width="13.85546875" style="123" customWidth="1"/>
    <col min="10" max="10" width="11.7109375" style="96" customWidth="1"/>
    <col min="11" max="11" width="12.85546875" style="77" customWidth="1"/>
    <col min="12" max="12" width="19.5703125" style="77" customWidth="1"/>
    <col min="13" max="16384" width="9.140625" style="77"/>
  </cols>
  <sheetData>
    <row r="1" spans="1:28" ht="15.75" customHeight="1" x14ac:dyDescent="0.2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</row>
    <row r="2" spans="1:28" ht="15.75" customHeight="1" x14ac:dyDescent="0.2">
      <c r="A2" s="298" t="s">
        <v>85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28" ht="15.75" customHeight="1" x14ac:dyDescent="0.2">
      <c r="A3" s="298" t="s">
        <v>11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28" ht="15.75" customHeight="1" x14ac:dyDescent="0.2">
      <c r="A4" s="298" t="s">
        <v>75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x14ac:dyDescent="0.2">
      <c r="A5" s="252" t="s">
        <v>204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</row>
    <row r="6" spans="1:28" s="78" customFormat="1" ht="28.5" x14ac:dyDescent="0.2">
      <c r="A6" s="299" t="s">
        <v>208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79"/>
      <c r="N6" s="79"/>
      <c r="O6" s="79"/>
      <c r="P6" s="79"/>
      <c r="Q6" s="79"/>
      <c r="R6" s="79"/>
      <c r="S6" s="79"/>
      <c r="T6" s="79"/>
      <c r="U6" s="79"/>
    </row>
    <row r="7" spans="1:28" s="78" customFormat="1" ht="18" customHeight="1" x14ac:dyDescent="0.2">
      <c r="A7" s="297" t="s">
        <v>17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</row>
    <row r="8" spans="1:28" s="78" customFormat="1" ht="4.5" customHeight="1" thickBot="1" x14ac:dyDescent="0.25">
      <c r="A8" s="253" t="s">
        <v>204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</row>
    <row r="9" spans="1:28" ht="19.5" customHeight="1" thickTop="1" x14ac:dyDescent="0.2">
      <c r="A9" s="282" t="s">
        <v>22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4"/>
    </row>
    <row r="10" spans="1:28" s="140" customFormat="1" ht="18" customHeight="1" x14ac:dyDescent="0.2">
      <c r="A10" s="285" t="s">
        <v>87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7"/>
    </row>
    <row r="11" spans="1:28" ht="19.5" customHeight="1" x14ac:dyDescent="0.2">
      <c r="A11" s="288" t="s">
        <v>86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90"/>
    </row>
    <row r="12" spans="1:28" ht="5.25" customHeight="1" x14ac:dyDescent="0.2">
      <c r="A12" s="254" t="s">
        <v>204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6"/>
    </row>
    <row r="13" spans="1:28" ht="15.75" x14ac:dyDescent="0.2">
      <c r="A13" s="26" t="s">
        <v>206</v>
      </c>
      <c r="B13" s="12"/>
      <c r="C13" s="12"/>
      <c r="D13" s="133"/>
      <c r="E13" s="73"/>
      <c r="F13" s="1"/>
      <c r="G13" s="21" t="s">
        <v>23</v>
      </c>
      <c r="H13" s="141" t="s">
        <v>81</v>
      </c>
      <c r="I13" s="115"/>
      <c r="J13" s="27"/>
      <c r="K13" s="17" t="s">
        <v>28</v>
      </c>
      <c r="L13" s="18" t="s">
        <v>82</v>
      </c>
    </row>
    <row r="14" spans="1:28" ht="15.75" x14ac:dyDescent="0.2">
      <c r="A14" s="80" t="s">
        <v>207</v>
      </c>
      <c r="B14" s="7"/>
      <c r="C14" s="7"/>
      <c r="D14" s="74"/>
      <c r="E14" s="74"/>
      <c r="F14" s="2"/>
      <c r="G14" s="3" t="s">
        <v>205</v>
      </c>
      <c r="H14" s="142" t="s">
        <v>84</v>
      </c>
      <c r="I14" s="116"/>
      <c r="J14" s="28"/>
      <c r="K14" s="19" t="s">
        <v>88</v>
      </c>
      <c r="L14" s="157">
        <v>2008360018030290</v>
      </c>
    </row>
    <row r="15" spans="1:28" ht="15" x14ac:dyDescent="0.2">
      <c r="A15" s="291" t="s">
        <v>10</v>
      </c>
      <c r="B15" s="292"/>
      <c r="C15" s="292"/>
      <c r="D15" s="292"/>
      <c r="E15" s="292"/>
      <c r="F15" s="292"/>
      <c r="G15" s="293"/>
      <c r="H15" s="138" t="s">
        <v>1</v>
      </c>
      <c r="I15" s="117"/>
      <c r="J15" s="29"/>
      <c r="K15" s="10"/>
      <c r="L15" s="11"/>
    </row>
    <row r="16" spans="1:28" ht="15" x14ac:dyDescent="0.2">
      <c r="A16" s="81" t="s">
        <v>18</v>
      </c>
      <c r="B16" s="82"/>
      <c r="C16" s="82"/>
      <c r="D16" s="83"/>
      <c r="E16" s="6" t="s">
        <v>204</v>
      </c>
      <c r="F16" s="83"/>
      <c r="G16" s="6"/>
      <c r="H16" s="112" t="s">
        <v>45</v>
      </c>
      <c r="I16" s="118"/>
      <c r="J16" s="30"/>
      <c r="K16" s="4"/>
      <c r="L16" s="137" t="s">
        <v>78</v>
      </c>
    </row>
    <row r="17" spans="1:12" ht="15" x14ac:dyDescent="0.2">
      <c r="A17" s="81" t="s">
        <v>19</v>
      </c>
      <c r="B17" s="82"/>
      <c r="C17" s="82"/>
      <c r="D17" s="6"/>
      <c r="E17" s="6" t="s">
        <v>201</v>
      </c>
      <c r="F17" s="83"/>
      <c r="G17" s="6"/>
      <c r="H17" s="112" t="s">
        <v>46</v>
      </c>
      <c r="I17" s="118"/>
      <c r="J17" s="30"/>
      <c r="K17" s="4"/>
      <c r="L17" s="84" t="s">
        <v>79</v>
      </c>
    </row>
    <row r="18" spans="1:12" ht="15" x14ac:dyDescent="0.2">
      <c r="A18" s="81" t="s">
        <v>20</v>
      </c>
      <c r="B18" s="82"/>
      <c r="C18" s="82"/>
      <c r="D18" s="6"/>
      <c r="E18" s="6" t="s">
        <v>202</v>
      </c>
      <c r="F18" s="83"/>
      <c r="G18" s="6"/>
      <c r="H18" s="112" t="s">
        <v>47</v>
      </c>
      <c r="I18" s="118"/>
      <c r="J18" s="30"/>
      <c r="K18" s="4"/>
      <c r="L18" s="84" t="s">
        <v>80</v>
      </c>
    </row>
    <row r="19" spans="1:12" ht="16.5" thickBot="1" x14ac:dyDescent="0.25">
      <c r="A19" s="81" t="s">
        <v>16</v>
      </c>
      <c r="B19" s="8"/>
      <c r="C19" s="8"/>
      <c r="D19" s="5"/>
      <c r="E19" s="6" t="s">
        <v>203</v>
      </c>
      <c r="F19" s="5"/>
      <c r="G19" s="85"/>
      <c r="H19" s="169" t="s">
        <v>44</v>
      </c>
      <c r="I19" s="170"/>
      <c r="J19" s="171"/>
      <c r="K19" s="172">
        <v>3.5</v>
      </c>
      <c r="L19" s="173" t="s">
        <v>185</v>
      </c>
    </row>
    <row r="20" spans="1:12" ht="5.25" customHeight="1" thickTop="1" thickBot="1" x14ac:dyDescent="0.25">
      <c r="A20" s="15"/>
      <c r="B20" s="144"/>
      <c r="C20" s="14"/>
      <c r="D20" s="13"/>
      <c r="E20" s="76"/>
      <c r="F20" s="13"/>
      <c r="G20" s="13"/>
      <c r="H20" s="113"/>
      <c r="I20" s="119"/>
      <c r="J20" s="31"/>
      <c r="K20" s="13"/>
      <c r="L20" s="16"/>
    </row>
    <row r="21" spans="1:12" s="86" customFormat="1" ht="21" customHeight="1" thickTop="1" x14ac:dyDescent="0.2">
      <c r="A21" s="271" t="s">
        <v>7</v>
      </c>
      <c r="B21" s="271" t="s">
        <v>13</v>
      </c>
      <c r="C21" s="271" t="s">
        <v>43</v>
      </c>
      <c r="D21" s="271" t="s">
        <v>2</v>
      </c>
      <c r="E21" s="295" t="s">
        <v>42</v>
      </c>
      <c r="F21" s="271" t="s">
        <v>9</v>
      </c>
      <c r="G21" s="273" t="s">
        <v>14</v>
      </c>
      <c r="H21" s="275" t="s">
        <v>8</v>
      </c>
      <c r="I21" s="275" t="s">
        <v>27</v>
      </c>
      <c r="J21" s="278" t="s">
        <v>24</v>
      </c>
      <c r="K21" s="280" t="s">
        <v>26</v>
      </c>
      <c r="L21" s="263" t="s">
        <v>15</v>
      </c>
    </row>
    <row r="22" spans="1:12" s="86" customFormat="1" ht="13.5" customHeight="1" x14ac:dyDescent="0.2">
      <c r="A22" s="272"/>
      <c r="B22" s="294"/>
      <c r="C22" s="272"/>
      <c r="D22" s="272"/>
      <c r="E22" s="296"/>
      <c r="F22" s="272"/>
      <c r="G22" s="274"/>
      <c r="H22" s="276"/>
      <c r="I22" s="277"/>
      <c r="J22" s="279"/>
      <c r="K22" s="281"/>
      <c r="L22" s="264"/>
    </row>
    <row r="23" spans="1:12" s="87" customFormat="1" ht="32.25" customHeight="1" x14ac:dyDescent="0.2">
      <c r="A23" s="145">
        <v>1</v>
      </c>
      <c r="B23" s="174">
        <v>1</v>
      </c>
      <c r="C23" s="147" t="s">
        <v>140</v>
      </c>
      <c r="D23" s="148" t="s">
        <v>164</v>
      </c>
      <c r="E23" s="149">
        <v>39843</v>
      </c>
      <c r="F23" s="150" t="s">
        <v>39</v>
      </c>
      <c r="G23" s="139" t="s">
        <v>77</v>
      </c>
      <c r="H23" s="152">
        <v>3.5300925925925907E-3</v>
      </c>
      <c r="I23" s="153" t="s">
        <v>204</v>
      </c>
      <c r="J23" s="154">
        <v>41.311475409836063</v>
      </c>
      <c r="K23" s="155"/>
      <c r="L23" s="20"/>
    </row>
    <row r="24" spans="1:12" s="87" customFormat="1" ht="26.25" customHeight="1" x14ac:dyDescent="0.2">
      <c r="A24" s="145">
        <v>2</v>
      </c>
      <c r="B24" s="174">
        <v>47</v>
      </c>
      <c r="C24" s="147" t="s">
        <v>111</v>
      </c>
      <c r="D24" s="148" t="s">
        <v>134</v>
      </c>
      <c r="E24" s="149">
        <v>40381</v>
      </c>
      <c r="F24" s="150" t="s">
        <v>61</v>
      </c>
      <c r="G24" s="139" t="s">
        <v>97</v>
      </c>
      <c r="H24" s="152">
        <v>3.553240740740737E-3</v>
      </c>
      <c r="I24" s="156">
        <v>2.3148148148146273E-5</v>
      </c>
      <c r="J24" s="154">
        <v>41.042345276872965</v>
      </c>
      <c r="K24" s="155"/>
      <c r="L24" s="20"/>
    </row>
    <row r="25" spans="1:12" s="87" customFormat="1" ht="26.25" customHeight="1" x14ac:dyDescent="0.2">
      <c r="A25" s="145">
        <v>3</v>
      </c>
      <c r="B25" s="174">
        <v>13</v>
      </c>
      <c r="C25" s="147" t="s">
        <v>151</v>
      </c>
      <c r="D25" s="148" t="s">
        <v>176</v>
      </c>
      <c r="E25" s="149">
        <v>39940</v>
      </c>
      <c r="F25" s="150" t="s">
        <v>39</v>
      </c>
      <c r="G25" s="139" t="s">
        <v>77</v>
      </c>
      <c r="H25" s="152">
        <v>3.5611111111111086E-3</v>
      </c>
      <c r="I25" s="156">
        <v>3.1018518518517897E-5</v>
      </c>
      <c r="J25" s="154">
        <v>40.909090909090907</v>
      </c>
      <c r="K25" s="155"/>
      <c r="L25" s="20"/>
    </row>
    <row r="26" spans="1:12" s="87" customFormat="1" ht="26.25" customHeight="1" x14ac:dyDescent="0.2">
      <c r="A26" s="145">
        <v>4</v>
      </c>
      <c r="B26" s="174">
        <v>53</v>
      </c>
      <c r="C26" s="147" t="s">
        <v>115</v>
      </c>
      <c r="D26" s="148" t="s">
        <v>137</v>
      </c>
      <c r="E26" s="149">
        <v>39869</v>
      </c>
      <c r="F26" s="150" t="s">
        <v>61</v>
      </c>
      <c r="G26" s="151" t="s">
        <v>97</v>
      </c>
      <c r="H26" s="152">
        <v>3.6545138888888938E-3</v>
      </c>
      <c r="I26" s="156">
        <v>1.2442129629630302E-4</v>
      </c>
      <c r="J26" s="154">
        <v>39.87341772151899</v>
      </c>
      <c r="K26" s="155"/>
      <c r="L26" s="20"/>
    </row>
    <row r="27" spans="1:12" s="87" customFormat="1" ht="26.25" customHeight="1" x14ac:dyDescent="0.2">
      <c r="A27" s="145">
        <v>5</v>
      </c>
      <c r="B27" s="174">
        <v>45</v>
      </c>
      <c r="C27" s="147" t="s">
        <v>114</v>
      </c>
      <c r="D27" s="148" t="s">
        <v>133</v>
      </c>
      <c r="E27" s="149">
        <v>40291</v>
      </c>
      <c r="F27" s="150" t="s">
        <v>91</v>
      </c>
      <c r="G27" s="151" t="s">
        <v>97</v>
      </c>
      <c r="H27" s="152">
        <v>3.702546296296301E-3</v>
      </c>
      <c r="I27" s="156">
        <v>1.7245370370371025E-4</v>
      </c>
      <c r="J27" s="154">
        <v>39.375</v>
      </c>
      <c r="K27" s="155"/>
      <c r="L27" s="20"/>
    </row>
    <row r="28" spans="1:12" s="87" customFormat="1" ht="26.25" customHeight="1" x14ac:dyDescent="0.2">
      <c r="A28" s="145">
        <v>6</v>
      </c>
      <c r="B28" s="175">
        <v>58</v>
      </c>
      <c r="C28" s="147" t="s">
        <v>117</v>
      </c>
      <c r="D28" s="148" t="s">
        <v>131</v>
      </c>
      <c r="E28" s="149">
        <v>39814</v>
      </c>
      <c r="F28" s="150" t="s">
        <v>61</v>
      </c>
      <c r="G28" s="151" t="s">
        <v>103</v>
      </c>
      <c r="H28" s="152">
        <v>3.7344907407407474E-3</v>
      </c>
      <c r="I28" s="156">
        <v>2.0439814814815667E-4</v>
      </c>
      <c r="J28" s="154">
        <v>39.009287925696597</v>
      </c>
      <c r="K28" s="155"/>
      <c r="L28" s="20"/>
    </row>
    <row r="29" spans="1:12" s="87" customFormat="1" ht="26.25" customHeight="1" x14ac:dyDescent="0.2">
      <c r="A29" s="145">
        <v>7</v>
      </c>
      <c r="B29" s="155">
        <v>69</v>
      </c>
      <c r="C29" s="147" t="s">
        <v>128</v>
      </c>
      <c r="D29" s="148" t="s">
        <v>126</v>
      </c>
      <c r="E29" s="149">
        <v>40203</v>
      </c>
      <c r="F29" s="150" t="s">
        <v>61</v>
      </c>
      <c r="G29" s="139" t="s">
        <v>124</v>
      </c>
      <c r="H29" s="152">
        <v>3.7576388888890637E-3</v>
      </c>
      <c r="I29" s="156">
        <v>2.2754629629647295E-4</v>
      </c>
      <c r="J29" s="154">
        <v>38.769230769230766</v>
      </c>
      <c r="K29" s="155"/>
      <c r="L29" s="20"/>
    </row>
    <row r="30" spans="1:12" s="87" customFormat="1" ht="26.25" customHeight="1" x14ac:dyDescent="0.2">
      <c r="A30" s="145">
        <v>8</v>
      </c>
      <c r="B30" s="155">
        <v>36</v>
      </c>
      <c r="C30" s="147" t="s">
        <v>110</v>
      </c>
      <c r="D30" s="148" t="s">
        <v>154</v>
      </c>
      <c r="E30" s="149">
        <v>39879</v>
      </c>
      <c r="F30" s="150" t="s">
        <v>61</v>
      </c>
      <c r="G30" s="139" t="s">
        <v>109</v>
      </c>
      <c r="H30" s="152">
        <v>3.794097222222223E-3</v>
      </c>
      <c r="I30" s="156">
        <v>2.6400462962963226E-4</v>
      </c>
      <c r="J30" s="154">
        <v>38.414634146341463</v>
      </c>
      <c r="K30" s="155"/>
      <c r="L30" s="20"/>
    </row>
    <row r="31" spans="1:12" s="87" customFormat="1" ht="26.25" customHeight="1" x14ac:dyDescent="0.2">
      <c r="A31" s="145">
        <v>9</v>
      </c>
      <c r="B31" s="155">
        <v>49</v>
      </c>
      <c r="C31" s="147" t="s">
        <v>112</v>
      </c>
      <c r="D31" s="148" t="s">
        <v>136</v>
      </c>
      <c r="E31" s="149">
        <v>40800</v>
      </c>
      <c r="F31" s="150" t="s">
        <v>93</v>
      </c>
      <c r="G31" s="151" t="s">
        <v>97</v>
      </c>
      <c r="H31" s="152">
        <v>3.865625000000001E-3</v>
      </c>
      <c r="I31" s="156">
        <v>3.3553240740741026E-4</v>
      </c>
      <c r="J31" s="154">
        <v>37.724550898203596</v>
      </c>
      <c r="K31" s="155"/>
      <c r="L31" s="20"/>
    </row>
    <row r="32" spans="1:12" s="87" customFormat="1" ht="26.25" customHeight="1" x14ac:dyDescent="0.2">
      <c r="A32" s="145">
        <v>10</v>
      </c>
      <c r="B32" s="174">
        <v>4</v>
      </c>
      <c r="C32" s="147" t="s">
        <v>143</v>
      </c>
      <c r="D32" s="148" t="s">
        <v>167</v>
      </c>
      <c r="E32" s="149">
        <v>40289</v>
      </c>
      <c r="F32" s="150" t="s">
        <v>61</v>
      </c>
      <c r="G32" s="139" t="s">
        <v>77</v>
      </c>
      <c r="H32" s="152">
        <v>3.8696759259259257E-3</v>
      </c>
      <c r="I32" s="156">
        <v>3.3958333333333496E-4</v>
      </c>
      <c r="J32" s="154">
        <v>37.724550898203596</v>
      </c>
      <c r="K32" s="155"/>
      <c r="L32" s="20"/>
    </row>
    <row r="33" spans="1:12" s="87" customFormat="1" ht="26.25" customHeight="1" x14ac:dyDescent="0.2">
      <c r="A33" s="145">
        <v>11</v>
      </c>
      <c r="B33" s="146">
        <v>40</v>
      </c>
      <c r="C33" s="147" t="s">
        <v>188</v>
      </c>
      <c r="D33" s="148" t="s">
        <v>163</v>
      </c>
      <c r="E33" s="149">
        <v>40525</v>
      </c>
      <c r="F33" s="150" t="s">
        <v>91</v>
      </c>
      <c r="G33" s="151" t="s">
        <v>106</v>
      </c>
      <c r="H33" s="152">
        <v>3.880208333333331E-3</v>
      </c>
      <c r="I33" s="156">
        <v>3.5011574074074025E-4</v>
      </c>
      <c r="J33" s="154">
        <v>37.611940298507463</v>
      </c>
      <c r="K33" s="155"/>
      <c r="L33" s="20"/>
    </row>
    <row r="34" spans="1:12" s="87" customFormat="1" ht="26.25" customHeight="1" x14ac:dyDescent="0.2">
      <c r="A34" s="145">
        <v>12</v>
      </c>
      <c r="B34" s="146">
        <v>68</v>
      </c>
      <c r="C34" s="147" t="s">
        <v>187</v>
      </c>
      <c r="D34" s="148" t="s">
        <v>123</v>
      </c>
      <c r="E34" s="149">
        <v>40592</v>
      </c>
      <c r="F34" s="150" t="s">
        <v>91</v>
      </c>
      <c r="G34" s="151" t="s">
        <v>124</v>
      </c>
      <c r="H34" s="152">
        <v>3.8870370370371679E-3</v>
      </c>
      <c r="I34" s="156">
        <v>3.5694444444457716E-4</v>
      </c>
      <c r="J34" s="154">
        <v>37.5</v>
      </c>
      <c r="K34" s="155"/>
      <c r="L34" s="20"/>
    </row>
    <row r="35" spans="1:12" s="87" customFormat="1" ht="26.25" customHeight="1" x14ac:dyDescent="0.2">
      <c r="A35" s="145">
        <v>13</v>
      </c>
      <c r="B35" s="176">
        <v>7</v>
      </c>
      <c r="C35" s="147" t="s">
        <v>146</v>
      </c>
      <c r="D35" s="148" t="s">
        <v>170</v>
      </c>
      <c r="E35" s="149">
        <v>40360</v>
      </c>
      <c r="F35" s="150" t="s">
        <v>91</v>
      </c>
      <c r="G35" s="139" t="s">
        <v>77</v>
      </c>
      <c r="H35" s="152">
        <v>3.9246527777777778E-3</v>
      </c>
      <c r="I35" s="156">
        <v>3.9456018518518703E-4</v>
      </c>
      <c r="J35" s="154">
        <v>37.168141592920357</v>
      </c>
      <c r="K35" s="155"/>
      <c r="L35" s="20"/>
    </row>
    <row r="36" spans="1:12" s="87" customFormat="1" ht="26.25" customHeight="1" x14ac:dyDescent="0.2">
      <c r="A36" s="145">
        <v>14</v>
      </c>
      <c r="B36" s="176">
        <v>34</v>
      </c>
      <c r="C36" s="147" t="s">
        <v>194</v>
      </c>
      <c r="D36" s="148" t="s">
        <v>162</v>
      </c>
      <c r="E36" s="149">
        <v>40414</v>
      </c>
      <c r="F36" s="150" t="s">
        <v>91</v>
      </c>
      <c r="G36" s="151" t="s">
        <v>77</v>
      </c>
      <c r="H36" s="152">
        <v>3.9690972222222228E-3</v>
      </c>
      <c r="I36" s="156">
        <v>4.3900462962963207E-4</v>
      </c>
      <c r="J36" s="154">
        <v>36.734693877551024</v>
      </c>
      <c r="K36" s="155"/>
      <c r="L36" s="20"/>
    </row>
    <row r="37" spans="1:12" s="87" customFormat="1" ht="26.25" customHeight="1" x14ac:dyDescent="0.2">
      <c r="A37" s="145">
        <v>15</v>
      </c>
      <c r="B37" s="177">
        <v>62</v>
      </c>
      <c r="C37" s="147" t="s">
        <v>116</v>
      </c>
      <c r="D37" s="148" t="s">
        <v>132</v>
      </c>
      <c r="E37" s="149">
        <v>39966</v>
      </c>
      <c r="F37" s="150" t="s">
        <v>91</v>
      </c>
      <c r="G37" s="151" t="s">
        <v>103</v>
      </c>
      <c r="H37" s="152">
        <v>4.0017361111111174E-3</v>
      </c>
      <c r="I37" s="156">
        <v>4.7164351851852662E-4</v>
      </c>
      <c r="J37" s="154">
        <v>36.416184971098268</v>
      </c>
      <c r="K37" s="155"/>
      <c r="L37" s="20"/>
    </row>
    <row r="38" spans="1:12" s="87" customFormat="1" ht="26.25" customHeight="1" x14ac:dyDescent="0.2">
      <c r="A38" s="145">
        <v>16</v>
      </c>
      <c r="B38" s="176">
        <v>6</v>
      </c>
      <c r="C38" s="147" t="s">
        <v>145</v>
      </c>
      <c r="D38" s="148" t="s">
        <v>169</v>
      </c>
      <c r="E38" s="149">
        <v>40520</v>
      </c>
      <c r="F38" s="150" t="s">
        <v>91</v>
      </c>
      <c r="G38" s="139" t="s">
        <v>77</v>
      </c>
      <c r="H38" s="152">
        <v>4.0312500000000001E-3</v>
      </c>
      <c r="I38" s="156">
        <v>5.0115740740740936E-4</v>
      </c>
      <c r="J38" s="154">
        <v>36.206896551724135</v>
      </c>
      <c r="K38" s="155"/>
      <c r="L38" s="20"/>
    </row>
    <row r="39" spans="1:12" s="87" customFormat="1" ht="26.25" customHeight="1" x14ac:dyDescent="0.2">
      <c r="A39" s="145">
        <v>17</v>
      </c>
      <c r="B39" s="146">
        <v>41</v>
      </c>
      <c r="C39" s="147" t="s">
        <v>189</v>
      </c>
      <c r="D39" s="148" t="s">
        <v>199</v>
      </c>
      <c r="E39" s="149">
        <v>40409</v>
      </c>
      <c r="F39" s="150" t="s">
        <v>91</v>
      </c>
      <c r="G39" s="151" t="s">
        <v>106</v>
      </c>
      <c r="H39" s="152">
        <v>4.044791666666667E-3</v>
      </c>
      <c r="I39" s="156">
        <v>5.1469907407407627E-4</v>
      </c>
      <c r="J39" s="154">
        <v>36.103151862464181</v>
      </c>
      <c r="K39" s="155"/>
      <c r="L39" s="20"/>
    </row>
    <row r="40" spans="1:12" s="87" customFormat="1" ht="26.25" customHeight="1" x14ac:dyDescent="0.2">
      <c r="A40" s="145">
        <v>18</v>
      </c>
      <c r="B40" s="176">
        <v>48</v>
      </c>
      <c r="C40" s="147" t="s">
        <v>113</v>
      </c>
      <c r="D40" s="148" t="s">
        <v>135</v>
      </c>
      <c r="E40" s="149">
        <v>40627</v>
      </c>
      <c r="F40" s="150" t="s">
        <v>61</v>
      </c>
      <c r="G40" s="151" t="s">
        <v>97</v>
      </c>
      <c r="H40" s="152">
        <v>4.109490740740746E-3</v>
      </c>
      <c r="I40" s="156">
        <v>5.7939814814815527E-4</v>
      </c>
      <c r="J40" s="154">
        <v>35.492957746478872</v>
      </c>
      <c r="K40" s="155"/>
      <c r="L40" s="20"/>
    </row>
    <row r="41" spans="1:12" s="87" customFormat="1" ht="26.25" customHeight="1" x14ac:dyDescent="0.2">
      <c r="A41" s="145">
        <v>19</v>
      </c>
      <c r="B41" s="176">
        <v>11</v>
      </c>
      <c r="C41" s="147" t="s">
        <v>149</v>
      </c>
      <c r="D41" s="148" t="s">
        <v>174</v>
      </c>
      <c r="E41" s="149">
        <v>40669</v>
      </c>
      <c r="F41" s="150" t="s">
        <v>61</v>
      </c>
      <c r="G41" s="151" t="s">
        <v>77</v>
      </c>
      <c r="H41" s="152">
        <v>4.1178240740740732E-3</v>
      </c>
      <c r="I41" s="156">
        <v>5.8773148148148248E-4</v>
      </c>
      <c r="J41" s="154">
        <v>35.393258426966291</v>
      </c>
      <c r="K41" s="155"/>
      <c r="L41" s="20"/>
    </row>
    <row r="42" spans="1:12" s="87" customFormat="1" ht="26.25" customHeight="1" x14ac:dyDescent="0.2">
      <c r="A42" s="145">
        <v>20</v>
      </c>
      <c r="B42" s="177">
        <v>14</v>
      </c>
      <c r="C42" s="147" t="s">
        <v>152</v>
      </c>
      <c r="D42" s="148" t="s">
        <v>177</v>
      </c>
      <c r="E42" s="149">
        <v>40014</v>
      </c>
      <c r="F42" s="150" t="s">
        <v>39</v>
      </c>
      <c r="G42" s="151" t="s">
        <v>77</v>
      </c>
      <c r="H42" s="152">
        <v>4.1377314814814818E-3</v>
      </c>
      <c r="I42" s="156">
        <v>6.0763888888889107E-4</v>
      </c>
      <c r="J42" s="154">
        <v>35.195530726256983</v>
      </c>
      <c r="K42" s="155"/>
      <c r="L42" s="20"/>
    </row>
    <row r="43" spans="1:12" s="87" customFormat="1" ht="26.25" customHeight="1" x14ac:dyDescent="0.2">
      <c r="A43" s="145">
        <v>21</v>
      </c>
      <c r="B43" s="146">
        <v>76</v>
      </c>
      <c r="C43" s="147" t="s">
        <v>122</v>
      </c>
      <c r="D43" s="148" t="s">
        <v>158</v>
      </c>
      <c r="E43" s="149">
        <v>40571</v>
      </c>
      <c r="F43" s="150" t="s">
        <v>93</v>
      </c>
      <c r="G43" s="151" t="s">
        <v>98</v>
      </c>
      <c r="H43" s="152">
        <v>4.1472222222230081E-3</v>
      </c>
      <c r="I43" s="156">
        <v>6.1712962963041736E-4</v>
      </c>
      <c r="J43" s="154">
        <v>35.195530726256983</v>
      </c>
      <c r="K43" s="155"/>
      <c r="L43" s="20"/>
    </row>
    <row r="44" spans="1:12" s="87" customFormat="1" ht="26.25" customHeight="1" x14ac:dyDescent="0.2">
      <c r="A44" s="145">
        <v>22</v>
      </c>
      <c r="B44" s="176">
        <v>54</v>
      </c>
      <c r="C44" s="147" t="s">
        <v>193</v>
      </c>
      <c r="D44" s="148" t="s">
        <v>138</v>
      </c>
      <c r="E44" s="149">
        <v>39842</v>
      </c>
      <c r="F44" s="150" t="s">
        <v>91</v>
      </c>
      <c r="G44" s="139" t="s">
        <v>97</v>
      </c>
      <c r="H44" s="152">
        <v>4.1920138888888866E-3</v>
      </c>
      <c r="I44" s="156">
        <v>6.6192129629629587E-4</v>
      </c>
      <c r="J44" s="154">
        <v>34.806629834254146</v>
      </c>
      <c r="K44" s="155"/>
      <c r="L44" s="20"/>
    </row>
    <row r="45" spans="1:12" s="87" customFormat="1" ht="26.25" customHeight="1" x14ac:dyDescent="0.2">
      <c r="A45" s="145">
        <v>23</v>
      </c>
      <c r="B45" s="146">
        <v>79</v>
      </c>
      <c r="C45" s="147" t="s">
        <v>118</v>
      </c>
      <c r="D45" s="148" t="s">
        <v>159</v>
      </c>
      <c r="E45" s="149">
        <v>40450</v>
      </c>
      <c r="F45" s="150" t="s">
        <v>91</v>
      </c>
      <c r="G45" s="151" t="s">
        <v>98</v>
      </c>
      <c r="H45" s="152">
        <v>4.2028935185193864E-3</v>
      </c>
      <c r="I45" s="156">
        <v>6.7280092592679561E-4</v>
      </c>
      <c r="J45" s="154">
        <v>34.710743801652896</v>
      </c>
      <c r="K45" s="155"/>
      <c r="L45" s="20"/>
    </row>
    <row r="46" spans="1:12" s="87" customFormat="1" ht="26.25" customHeight="1" x14ac:dyDescent="0.2">
      <c r="A46" s="145">
        <v>24</v>
      </c>
      <c r="B46" s="146">
        <v>70</v>
      </c>
      <c r="C46" s="147" t="s">
        <v>186</v>
      </c>
      <c r="D46" s="148" t="s">
        <v>129</v>
      </c>
      <c r="E46" s="149">
        <v>40217</v>
      </c>
      <c r="F46" s="150" t="s">
        <v>91</v>
      </c>
      <c r="G46" s="151" t="s">
        <v>124</v>
      </c>
      <c r="H46" s="152">
        <v>4.2790509259261426E-3</v>
      </c>
      <c r="I46" s="156">
        <v>7.4895833333355182E-4</v>
      </c>
      <c r="J46" s="154">
        <v>34.054054054054056</v>
      </c>
      <c r="K46" s="155"/>
      <c r="L46" s="20"/>
    </row>
    <row r="47" spans="1:12" s="87" customFormat="1" ht="26.25" customHeight="1" x14ac:dyDescent="0.2">
      <c r="A47" s="145">
        <v>25</v>
      </c>
      <c r="B47" s="146">
        <v>83</v>
      </c>
      <c r="C47" s="147" t="s">
        <v>119</v>
      </c>
      <c r="D47" s="148" t="s">
        <v>161</v>
      </c>
      <c r="E47" s="149">
        <v>40418</v>
      </c>
      <c r="F47" s="150" t="s">
        <v>91</v>
      </c>
      <c r="G47" s="151" t="s">
        <v>98</v>
      </c>
      <c r="H47" s="152">
        <v>4.3104166666676162E-3</v>
      </c>
      <c r="I47" s="156">
        <v>7.803240740750254E-4</v>
      </c>
      <c r="J47" s="154">
        <v>33.87096774193548</v>
      </c>
      <c r="K47" s="155"/>
      <c r="L47" s="20"/>
    </row>
    <row r="48" spans="1:12" s="87" customFormat="1" ht="26.25" customHeight="1" x14ac:dyDescent="0.2">
      <c r="A48" s="145">
        <v>26</v>
      </c>
      <c r="B48" s="176">
        <v>8</v>
      </c>
      <c r="C48" s="147" t="s">
        <v>147</v>
      </c>
      <c r="D48" s="148" t="s">
        <v>171</v>
      </c>
      <c r="E48" s="149">
        <v>40218</v>
      </c>
      <c r="F48" s="150" t="s">
        <v>91</v>
      </c>
      <c r="G48" s="151" t="s">
        <v>77</v>
      </c>
      <c r="H48" s="152">
        <v>4.3199074074074077E-3</v>
      </c>
      <c r="I48" s="156">
        <v>7.8981481481481697E-4</v>
      </c>
      <c r="J48" s="154">
        <v>33.780160857908847</v>
      </c>
      <c r="K48" s="155"/>
      <c r="L48" s="20"/>
    </row>
    <row r="49" spans="1:12" s="87" customFormat="1" ht="26.25" customHeight="1" x14ac:dyDescent="0.2">
      <c r="A49" s="145">
        <v>27</v>
      </c>
      <c r="B49" s="146">
        <v>74</v>
      </c>
      <c r="C49" s="147" t="s">
        <v>121</v>
      </c>
      <c r="D49" s="148" t="s">
        <v>157</v>
      </c>
      <c r="E49" s="149">
        <v>40503</v>
      </c>
      <c r="F49" s="150" t="s">
        <v>91</v>
      </c>
      <c r="G49" s="151" t="s">
        <v>98</v>
      </c>
      <c r="H49" s="152">
        <v>4.4206018518525951E-3</v>
      </c>
      <c r="I49" s="156">
        <v>8.9050925926000436E-4</v>
      </c>
      <c r="J49" s="154">
        <v>32.984293193717278</v>
      </c>
      <c r="K49" s="155"/>
      <c r="L49" s="20"/>
    </row>
    <row r="50" spans="1:12" s="87" customFormat="1" ht="26.25" customHeight="1" x14ac:dyDescent="0.2">
      <c r="A50" s="145">
        <v>28</v>
      </c>
      <c r="B50" s="176">
        <v>43</v>
      </c>
      <c r="C50" s="147" t="s">
        <v>153</v>
      </c>
      <c r="D50" s="148" t="s">
        <v>178</v>
      </c>
      <c r="E50" s="149">
        <v>40803</v>
      </c>
      <c r="F50" s="150" t="s">
        <v>91</v>
      </c>
      <c r="G50" s="151" t="s">
        <v>77</v>
      </c>
      <c r="H50" s="152">
        <v>4.4638888888888879E-3</v>
      </c>
      <c r="I50" s="156">
        <v>9.3379629629629715E-4</v>
      </c>
      <c r="J50" s="154">
        <v>32.642487046632127</v>
      </c>
      <c r="K50" s="155"/>
      <c r="L50" s="20"/>
    </row>
    <row r="51" spans="1:12" s="87" customFormat="1" ht="26.25" customHeight="1" x14ac:dyDescent="0.2">
      <c r="A51" s="145">
        <v>29</v>
      </c>
      <c r="B51" s="146">
        <v>73</v>
      </c>
      <c r="C51" s="147" t="s">
        <v>120</v>
      </c>
      <c r="D51" s="148" t="s">
        <v>156</v>
      </c>
      <c r="E51" s="149">
        <v>40347</v>
      </c>
      <c r="F51" s="150" t="s">
        <v>91</v>
      </c>
      <c r="G51" s="151" t="s">
        <v>98</v>
      </c>
      <c r="H51" s="152">
        <v>4.5418981481489731E-3</v>
      </c>
      <c r="I51" s="156">
        <v>1.0118055555563823E-3</v>
      </c>
      <c r="J51" s="154">
        <v>32.142857142857146</v>
      </c>
      <c r="K51" s="155"/>
      <c r="L51" s="20"/>
    </row>
    <row r="52" spans="1:12" s="87" customFormat="1" ht="26.25" customHeight="1" x14ac:dyDescent="0.2">
      <c r="A52" s="145">
        <v>30</v>
      </c>
      <c r="B52" s="146">
        <v>80</v>
      </c>
      <c r="C52" s="147" t="s">
        <v>190</v>
      </c>
      <c r="D52" s="148" t="s">
        <v>160</v>
      </c>
      <c r="E52" s="149">
        <v>40241</v>
      </c>
      <c r="F52" s="150" t="s">
        <v>91</v>
      </c>
      <c r="G52" s="151" t="s">
        <v>98</v>
      </c>
      <c r="H52" s="152">
        <v>4.6697916666675748E-3</v>
      </c>
      <c r="I52" s="156">
        <v>1.1396990740749841E-3</v>
      </c>
      <c r="J52" s="154">
        <v>31.265508684863523</v>
      </c>
      <c r="K52" s="155"/>
      <c r="L52" s="20"/>
    </row>
    <row r="53" spans="1:12" s="87" customFormat="1" ht="26.25" customHeight="1" x14ac:dyDescent="0.2">
      <c r="A53" s="145">
        <v>31</v>
      </c>
      <c r="B53" s="146">
        <v>55</v>
      </c>
      <c r="C53" s="147" t="s">
        <v>192</v>
      </c>
      <c r="D53" s="148" t="s">
        <v>139</v>
      </c>
      <c r="E53" s="149">
        <v>40654</v>
      </c>
      <c r="F53" s="150" t="s">
        <v>93</v>
      </c>
      <c r="G53" s="151" t="s">
        <v>97</v>
      </c>
      <c r="H53" s="152">
        <v>4.7089120370370375E-3</v>
      </c>
      <c r="I53" s="156">
        <v>1.1788194444444467E-3</v>
      </c>
      <c r="J53" s="154">
        <v>30.95823095823096</v>
      </c>
      <c r="K53" s="155"/>
      <c r="L53" s="20"/>
    </row>
    <row r="54" spans="1:12" s="87" customFormat="1" ht="26.25" customHeight="1" x14ac:dyDescent="0.2">
      <c r="A54" s="145">
        <v>32</v>
      </c>
      <c r="B54" s="176">
        <v>10</v>
      </c>
      <c r="C54" s="147" t="s">
        <v>200</v>
      </c>
      <c r="D54" s="148" t="s">
        <v>173</v>
      </c>
      <c r="E54" s="149">
        <v>40357</v>
      </c>
      <c r="F54" s="150" t="s">
        <v>91</v>
      </c>
      <c r="G54" s="151" t="s">
        <v>77</v>
      </c>
      <c r="H54" s="152">
        <v>4.8888888888888905E-3</v>
      </c>
      <c r="I54" s="156">
        <v>1.3587962962962998E-3</v>
      </c>
      <c r="J54" s="154">
        <v>29.857819905213269</v>
      </c>
      <c r="K54" s="155"/>
      <c r="L54" s="20"/>
    </row>
    <row r="55" spans="1:12" s="87" customFormat="1" ht="26.25" customHeight="1" x14ac:dyDescent="0.2">
      <c r="A55" s="145" t="s">
        <v>198</v>
      </c>
      <c r="B55" s="146">
        <v>71</v>
      </c>
      <c r="C55" s="147" t="s">
        <v>191</v>
      </c>
      <c r="D55" s="148" t="s">
        <v>155</v>
      </c>
      <c r="E55" s="149">
        <v>40059</v>
      </c>
      <c r="F55" s="150" t="s">
        <v>61</v>
      </c>
      <c r="G55" s="151" t="s">
        <v>98</v>
      </c>
      <c r="H55" s="152"/>
      <c r="I55" s="156"/>
      <c r="J55" s="154"/>
      <c r="K55" s="155"/>
      <c r="L55" s="20"/>
    </row>
    <row r="56" spans="1:12" s="87" customFormat="1" ht="26.25" customHeight="1" x14ac:dyDescent="0.2">
      <c r="A56" s="145" t="s">
        <v>198</v>
      </c>
      <c r="B56" s="146">
        <v>2</v>
      </c>
      <c r="C56" s="147" t="s">
        <v>141</v>
      </c>
      <c r="D56" s="148" t="s">
        <v>165</v>
      </c>
      <c r="E56" s="149">
        <v>39832</v>
      </c>
      <c r="F56" s="150" t="s">
        <v>39</v>
      </c>
      <c r="G56" s="151" t="s">
        <v>77</v>
      </c>
      <c r="H56" s="152"/>
      <c r="I56" s="156"/>
      <c r="J56" s="154"/>
      <c r="K56" s="155"/>
      <c r="L56" s="20"/>
    </row>
    <row r="57" spans="1:12" s="87" customFormat="1" ht="26.25" customHeight="1" x14ac:dyDescent="0.2">
      <c r="A57" s="145" t="s">
        <v>198</v>
      </c>
      <c r="B57" s="146">
        <v>3</v>
      </c>
      <c r="C57" s="147" t="s">
        <v>142</v>
      </c>
      <c r="D57" s="148" t="s">
        <v>166</v>
      </c>
      <c r="E57" s="149">
        <v>40450</v>
      </c>
      <c r="F57" s="150" t="s">
        <v>61</v>
      </c>
      <c r="G57" s="151" t="s">
        <v>77</v>
      </c>
      <c r="H57" s="152"/>
      <c r="I57" s="156"/>
      <c r="J57" s="154"/>
      <c r="K57" s="155"/>
      <c r="L57" s="20"/>
    </row>
    <row r="58" spans="1:12" s="87" customFormat="1" ht="26.25" customHeight="1" x14ac:dyDescent="0.2">
      <c r="A58" s="145" t="s">
        <v>198</v>
      </c>
      <c r="B58" s="146">
        <v>5</v>
      </c>
      <c r="C58" s="147" t="s">
        <v>144</v>
      </c>
      <c r="D58" s="148" t="s">
        <v>168</v>
      </c>
      <c r="E58" s="149">
        <v>40275</v>
      </c>
      <c r="F58" s="150" t="s">
        <v>91</v>
      </c>
      <c r="G58" s="151" t="s">
        <v>77</v>
      </c>
      <c r="H58" s="152"/>
      <c r="I58" s="156"/>
      <c r="J58" s="154"/>
      <c r="K58" s="155"/>
      <c r="L58" s="20"/>
    </row>
    <row r="59" spans="1:12" s="87" customFormat="1" ht="26.25" customHeight="1" x14ac:dyDescent="0.2">
      <c r="A59" s="145" t="s">
        <v>198</v>
      </c>
      <c r="B59" s="176">
        <v>9</v>
      </c>
      <c r="C59" s="147" t="s">
        <v>148</v>
      </c>
      <c r="D59" s="148" t="s">
        <v>172</v>
      </c>
      <c r="E59" s="149">
        <v>40682</v>
      </c>
      <c r="F59" s="150" t="s">
        <v>91</v>
      </c>
      <c r="G59" s="151" t="s">
        <v>77</v>
      </c>
      <c r="H59" s="152"/>
      <c r="I59" s="156"/>
      <c r="J59" s="154"/>
      <c r="K59" s="155"/>
      <c r="L59" s="20"/>
    </row>
    <row r="60" spans="1:12" s="87" customFormat="1" ht="26.25" customHeight="1" x14ac:dyDescent="0.2">
      <c r="A60" s="145" t="s">
        <v>198</v>
      </c>
      <c r="B60" s="146">
        <v>12</v>
      </c>
      <c r="C60" s="147" t="s">
        <v>150</v>
      </c>
      <c r="D60" s="148" t="s">
        <v>175</v>
      </c>
      <c r="E60" s="149">
        <v>40017</v>
      </c>
      <c r="F60" s="150" t="s">
        <v>39</v>
      </c>
      <c r="G60" s="151" t="s">
        <v>77</v>
      </c>
      <c r="H60" s="152"/>
      <c r="I60" s="156"/>
      <c r="J60" s="154"/>
      <c r="K60" s="155"/>
      <c r="L60" s="20"/>
    </row>
    <row r="61" spans="1:12" ht="9" customHeight="1" thickBot="1" x14ac:dyDescent="0.25">
      <c r="A61" s="124"/>
      <c r="B61" s="125"/>
      <c r="C61" s="125"/>
      <c r="D61" s="126"/>
      <c r="E61" s="127"/>
      <c r="F61" s="128"/>
      <c r="G61" s="129"/>
      <c r="H61" s="130"/>
      <c r="I61" s="131"/>
      <c r="J61" s="88"/>
      <c r="K61" s="132"/>
      <c r="L61" s="132"/>
    </row>
    <row r="62" spans="1:12" ht="15.75" thickTop="1" x14ac:dyDescent="0.2">
      <c r="A62" s="265" t="s">
        <v>5</v>
      </c>
      <c r="B62" s="266"/>
      <c r="C62" s="266"/>
      <c r="D62" s="266"/>
      <c r="E62" s="266"/>
      <c r="F62" s="266"/>
      <c r="G62" s="266" t="s">
        <v>6</v>
      </c>
      <c r="H62" s="266"/>
      <c r="I62" s="266"/>
      <c r="J62" s="266"/>
      <c r="K62" s="266"/>
      <c r="L62" s="267"/>
    </row>
    <row r="63" spans="1:12" x14ac:dyDescent="0.2">
      <c r="A63" s="22" t="s">
        <v>29</v>
      </c>
      <c r="B63" s="5"/>
      <c r="C63" s="89" t="s">
        <v>195</v>
      </c>
      <c r="D63" s="5"/>
      <c r="E63" s="107"/>
      <c r="F63" s="90"/>
      <c r="G63" s="91" t="s">
        <v>40</v>
      </c>
      <c r="H63" s="134">
        <v>7</v>
      </c>
      <c r="I63" s="120"/>
      <c r="J63" s="34"/>
      <c r="K63" s="32" t="s">
        <v>38</v>
      </c>
      <c r="L63" s="92">
        <v>0</v>
      </c>
    </row>
    <row r="64" spans="1:12" x14ac:dyDescent="0.2">
      <c r="A64" s="22" t="s">
        <v>30</v>
      </c>
      <c r="B64" s="5"/>
      <c r="C64" s="23">
        <v>0.5</v>
      </c>
      <c r="D64" s="5"/>
      <c r="E64" s="108"/>
      <c r="F64" s="93"/>
      <c r="G64" s="24" t="s">
        <v>33</v>
      </c>
      <c r="H64" s="134">
        <v>38</v>
      </c>
      <c r="I64" s="121"/>
      <c r="J64" s="35"/>
      <c r="K64" s="32" t="s">
        <v>21</v>
      </c>
      <c r="L64" s="92">
        <v>0</v>
      </c>
    </row>
    <row r="65" spans="1:12" x14ac:dyDescent="0.2">
      <c r="A65" s="22" t="s">
        <v>31</v>
      </c>
      <c r="B65" s="5"/>
      <c r="C65" s="25" t="s">
        <v>196</v>
      </c>
      <c r="D65" s="5"/>
      <c r="E65" s="108"/>
      <c r="F65" s="93"/>
      <c r="G65" s="24" t="s">
        <v>34</v>
      </c>
      <c r="H65" s="134">
        <v>32</v>
      </c>
      <c r="I65" s="121"/>
      <c r="J65" s="35"/>
      <c r="K65" s="32" t="s">
        <v>25</v>
      </c>
      <c r="L65" s="92">
        <v>0</v>
      </c>
    </row>
    <row r="66" spans="1:12" x14ac:dyDescent="0.2">
      <c r="A66" s="22" t="s">
        <v>32</v>
      </c>
      <c r="B66" s="5"/>
      <c r="C66" s="25" t="s">
        <v>197</v>
      </c>
      <c r="D66" s="5"/>
      <c r="E66" s="108"/>
      <c r="F66" s="93"/>
      <c r="G66" s="24" t="s">
        <v>35</v>
      </c>
      <c r="H66" s="134">
        <v>32</v>
      </c>
      <c r="I66" s="121"/>
      <c r="J66" s="35"/>
      <c r="K66" s="32" t="s">
        <v>39</v>
      </c>
      <c r="L66" s="92">
        <v>5</v>
      </c>
    </row>
    <row r="67" spans="1:12" x14ac:dyDescent="0.2">
      <c r="A67" s="22"/>
      <c r="B67" s="5"/>
      <c r="C67" s="25"/>
      <c r="D67" s="5"/>
      <c r="E67" s="108"/>
      <c r="F67" s="93"/>
      <c r="G67" s="24" t="s">
        <v>73</v>
      </c>
      <c r="H67" s="134">
        <v>0</v>
      </c>
      <c r="I67" s="121"/>
      <c r="J67" s="35"/>
      <c r="K67" s="32" t="s">
        <v>61</v>
      </c>
      <c r="L67" s="92">
        <v>10</v>
      </c>
    </row>
    <row r="68" spans="1:12" x14ac:dyDescent="0.2">
      <c r="A68" s="22"/>
      <c r="B68" s="5"/>
      <c r="C68" s="5"/>
      <c r="D68" s="5"/>
      <c r="E68" s="108"/>
      <c r="F68" s="93"/>
      <c r="G68" s="24" t="s">
        <v>36</v>
      </c>
      <c r="H68" s="134">
        <v>0</v>
      </c>
      <c r="I68" s="121"/>
      <c r="J68" s="35"/>
      <c r="K68" s="32" t="s">
        <v>91</v>
      </c>
      <c r="L68" s="92">
        <v>20</v>
      </c>
    </row>
    <row r="69" spans="1:12" x14ac:dyDescent="0.2">
      <c r="A69" s="22"/>
      <c r="B69" s="5"/>
      <c r="C69" s="5"/>
      <c r="D69" s="5"/>
      <c r="E69" s="108"/>
      <c r="F69" s="93"/>
      <c r="G69" s="24" t="s">
        <v>41</v>
      </c>
      <c r="H69" s="134">
        <v>0</v>
      </c>
      <c r="I69" s="121"/>
      <c r="J69" s="35"/>
      <c r="K69" s="32" t="s">
        <v>93</v>
      </c>
      <c r="L69" s="92">
        <v>3</v>
      </c>
    </row>
    <row r="70" spans="1:12" x14ac:dyDescent="0.2">
      <c r="A70" s="22"/>
      <c r="B70" s="5"/>
      <c r="C70" s="5"/>
      <c r="D70" s="5"/>
      <c r="E70" s="109"/>
      <c r="F70" s="94"/>
      <c r="G70" s="24" t="s">
        <v>37</v>
      </c>
      <c r="H70" s="134">
        <v>6</v>
      </c>
      <c r="I70" s="122"/>
      <c r="J70" s="36"/>
      <c r="K70" s="32"/>
      <c r="L70" s="92"/>
    </row>
    <row r="71" spans="1:12" ht="9.75" customHeight="1" x14ac:dyDescent="0.2">
      <c r="A71" s="22"/>
      <c r="B71" s="8"/>
      <c r="C71" s="8"/>
      <c r="D71" s="5"/>
      <c r="E71" s="75"/>
      <c r="L71" s="9"/>
    </row>
    <row r="72" spans="1:12" ht="15.75" x14ac:dyDescent="0.2">
      <c r="A72" s="268" t="s">
        <v>3</v>
      </c>
      <c r="B72" s="269"/>
      <c r="C72" s="269"/>
      <c r="D72" s="269"/>
      <c r="E72" s="269"/>
      <c r="F72" s="33"/>
      <c r="G72" s="269" t="s">
        <v>12</v>
      </c>
      <c r="H72" s="269"/>
      <c r="I72" s="269" t="s">
        <v>4</v>
      </c>
      <c r="J72" s="269"/>
      <c r="K72" s="269"/>
      <c r="L72" s="270"/>
    </row>
    <row r="73" spans="1:12" x14ac:dyDescent="0.2">
      <c r="A73" s="257"/>
      <c r="B73" s="252"/>
      <c r="C73" s="252"/>
      <c r="D73" s="252"/>
      <c r="E73" s="252"/>
      <c r="F73" s="258"/>
      <c r="G73" s="258"/>
      <c r="H73" s="258"/>
      <c r="I73" s="258"/>
      <c r="J73" s="258"/>
      <c r="K73" s="258"/>
      <c r="L73" s="259"/>
    </row>
    <row r="74" spans="1:12" x14ac:dyDescent="0.2">
      <c r="A74" s="97"/>
      <c r="D74" s="95"/>
      <c r="E74" s="110"/>
      <c r="F74" s="95"/>
      <c r="G74" s="95"/>
      <c r="I74" s="114"/>
      <c r="J74" s="95"/>
      <c r="K74" s="95"/>
      <c r="L74" s="98"/>
    </row>
    <row r="75" spans="1:12" x14ac:dyDescent="0.2">
      <c r="A75" s="97"/>
      <c r="D75" s="95"/>
      <c r="E75" s="110"/>
      <c r="F75" s="95"/>
      <c r="G75" s="95"/>
      <c r="I75" s="114"/>
      <c r="J75" s="95"/>
      <c r="K75" s="95"/>
      <c r="L75" s="98"/>
    </row>
    <row r="76" spans="1:12" x14ac:dyDescent="0.2">
      <c r="A76" s="97"/>
      <c r="D76" s="95"/>
      <c r="E76" s="110"/>
      <c r="F76" s="95"/>
      <c r="G76" s="95"/>
      <c r="I76" s="114"/>
      <c r="J76" s="95"/>
      <c r="K76" s="95"/>
      <c r="L76" s="98"/>
    </row>
    <row r="77" spans="1:12" x14ac:dyDescent="0.2">
      <c r="A77" s="97"/>
      <c r="D77" s="95"/>
      <c r="E77" s="110"/>
      <c r="F77" s="95"/>
      <c r="G77" s="95"/>
      <c r="I77" s="114"/>
      <c r="J77" s="95"/>
      <c r="K77" s="95"/>
      <c r="L77" s="98"/>
    </row>
    <row r="78" spans="1:12" x14ac:dyDescent="0.2">
      <c r="A78" s="257"/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60"/>
    </row>
    <row r="79" spans="1:12" x14ac:dyDescent="0.2">
      <c r="A79" s="257"/>
      <c r="B79" s="252"/>
      <c r="C79" s="252"/>
      <c r="D79" s="252"/>
      <c r="E79" s="252"/>
      <c r="F79" s="261"/>
      <c r="G79" s="261"/>
      <c r="H79" s="261"/>
      <c r="I79" s="261"/>
      <c r="J79" s="261"/>
      <c r="K79" s="261"/>
      <c r="L79" s="262"/>
    </row>
    <row r="80" spans="1:12" ht="16.5" thickBot="1" x14ac:dyDescent="0.25">
      <c r="A80" s="248" t="s">
        <v>204</v>
      </c>
      <c r="B80" s="249"/>
      <c r="C80" s="249"/>
      <c r="D80" s="249"/>
      <c r="E80" s="249"/>
      <c r="F80" s="99"/>
      <c r="G80" s="250" t="s">
        <v>201</v>
      </c>
      <c r="H80" s="250"/>
      <c r="I80" s="249" t="s">
        <v>202</v>
      </c>
      <c r="J80" s="249"/>
      <c r="K80" s="249"/>
      <c r="L80" s="251"/>
    </row>
    <row r="81" spans="1:4" ht="13.5" thickTop="1" x14ac:dyDescent="0.2"/>
    <row r="84" spans="1:4" x14ac:dyDescent="0.2">
      <c r="A84" s="100" t="s">
        <v>58</v>
      </c>
    </row>
    <row r="86" spans="1:4" ht="19.5" customHeight="1" x14ac:dyDescent="0.2">
      <c r="A86" s="77" t="s">
        <v>50</v>
      </c>
    </row>
    <row r="87" spans="1:4" ht="19.5" customHeight="1" x14ac:dyDescent="0.2">
      <c r="A87" s="77" t="s">
        <v>51</v>
      </c>
    </row>
    <row r="88" spans="1:4" ht="19.5" customHeight="1" x14ac:dyDescent="0.2">
      <c r="A88" s="77" t="s">
        <v>53</v>
      </c>
    </row>
    <row r="89" spans="1:4" ht="19.5" customHeight="1" x14ac:dyDescent="0.2">
      <c r="A89" s="77" t="s">
        <v>52</v>
      </c>
    </row>
    <row r="90" spans="1:4" ht="19.5" customHeight="1" x14ac:dyDescent="0.2">
      <c r="A90" s="77" t="s">
        <v>62</v>
      </c>
    </row>
    <row r="91" spans="1:4" ht="19.5" customHeight="1" x14ac:dyDescent="0.2">
      <c r="A91" s="77" t="s">
        <v>54</v>
      </c>
    </row>
    <row r="92" spans="1:4" ht="19.5" customHeight="1" x14ac:dyDescent="0.2">
      <c r="A92" s="77" t="s">
        <v>55</v>
      </c>
    </row>
    <row r="93" spans="1:4" ht="19.5" customHeight="1" x14ac:dyDescent="0.2">
      <c r="A93" s="77" t="s">
        <v>56</v>
      </c>
    </row>
    <row r="94" spans="1:4" ht="19.5" customHeight="1" x14ac:dyDescent="0.2">
      <c r="A94" s="101" t="s">
        <v>46</v>
      </c>
      <c r="D94" s="77" t="s">
        <v>57</v>
      </c>
    </row>
    <row r="95" spans="1:4" ht="19.5" customHeight="1" x14ac:dyDescent="0.2">
      <c r="A95" s="101" t="s">
        <v>47</v>
      </c>
    </row>
    <row r="96" spans="1:4" ht="19.5" customHeight="1" x14ac:dyDescent="0.2">
      <c r="A96" s="101" t="s">
        <v>59</v>
      </c>
    </row>
    <row r="97" spans="1:3" ht="19.5" customHeight="1" x14ac:dyDescent="0.2">
      <c r="A97" s="102" t="s">
        <v>40</v>
      </c>
      <c r="C97" s="102" t="s">
        <v>74</v>
      </c>
    </row>
    <row r="98" spans="1:3" ht="19.5" customHeight="1" x14ac:dyDescent="0.2">
      <c r="A98" s="77" t="s">
        <v>60</v>
      </c>
    </row>
  </sheetData>
  <sortState xmlns:xlrd2="http://schemas.microsoft.com/office/spreadsheetml/2017/richdata2" ref="B23:H30">
    <sortCondition ref="H23:H30"/>
  </sortState>
  <mergeCells count="39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G72:H72"/>
    <mergeCell ref="I72:L72"/>
    <mergeCell ref="F21:F22"/>
    <mergeCell ref="G21:G22"/>
    <mergeCell ref="H21:H22"/>
    <mergeCell ref="I21:I22"/>
    <mergeCell ref="J21:J22"/>
    <mergeCell ref="K21:K22"/>
    <mergeCell ref="A80:E80"/>
    <mergeCell ref="G80:H80"/>
    <mergeCell ref="I80:L80"/>
    <mergeCell ref="A5:L5"/>
    <mergeCell ref="A8:L8"/>
    <mergeCell ref="A12:L12"/>
    <mergeCell ref="A73:E73"/>
    <mergeCell ref="F73:L73"/>
    <mergeCell ref="A78:E78"/>
    <mergeCell ref="F78:L78"/>
    <mergeCell ref="A79:E79"/>
    <mergeCell ref="F79:L79"/>
    <mergeCell ref="L21:L22"/>
    <mergeCell ref="A62:F62"/>
    <mergeCell ref="G62:L62"/>
    <mergeCell ref="A72:E72"/>
  </mergeCells>
  <conditionalFormatting sqref="B23:B32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ИГВ без отсечек</vt:lpstr>
      <vt:lpstr>'ИГВ без отсечек'!Заголовки_для_печати</vt:lpstr>
      <vt:lpstr>'Список участников'!Заголовки_для_печати</vt:lpstr>
      <vt:lpstr>'ИГВ без отсечек'!Область_печати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2025-05-21T09:52:35Z</cp:lastPrinted>
  <dcterms:created xsi:type="dcterms:W3CDTF">1996-10-08T23:32:33Z</dcterms:created>
  <dcterms:modified xsi:type="dcterms:W3CDTF">2025-05-22T16:26:17Z</dcterms:modified>
</cp:coreProperties>
</file>