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Гонки\ЕИСП\СПБ\"/>
    </mc:Choice>
  </mc:AlternateContent>
  <xr:revisionPtr revIDLastSave="0" documentId="13_ncr:1_{5E7E6363-964B-435B-9CE3-D7D5D0EEB74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Лист1 (3)" sheetId="3" r:id="rId1"/>
    <sheet name="Лист1 (4)" sheetId="4" r:id="rId2"/>
    <sheet name="Лист1 (5)" sheetId="5" r:id="rId3"/>
    <sheet name="Лист1 (6)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6" l="1"/>
  <c r="H51" i="6"/>
  <c r="K50" i="6"/>
  <c r="H50" i="6"/>
  <c r="K49" i="6"/>
  <c r="H49" i="6"/>
  <c r="K48" i="6"/>
  <c r="K47" i="6"/>
  <c r="K46" i="6"/>
  <c r="K45" i="6"/>
  <c r="K44" i="5"/>
  <c r="H44" i="5"/>
  <c r="K43" i="5"/>
  <c r="H43" i="5"/>
  <c r="K42" i="5"/>
  <c r="H42" i="5"/>
  <c r="K41" i="5"/>
  <c r="K40" i="5"/>
  <c r="K39" i="5"/>
  <c r="K38" i="5"/>
  <c r="K51" i="4"/>
  <c r="H51" i="4"/>
  <c r="K50" i="4"/>
  <c r="H50" i="4"/>
  <c r="K49" i="4"/>
  <c r="H49" i="4"/>
  <c r="K48" i="4"/>
  <c r="K47" i="4"/>
  <c r="K46" i="4"/>
  <c r="K45" i="4"/>
  <c r="K53" i="3"/>
  <c r="H53" i="3"/>
  <c r="K52" i="3"/>
  <c r="H52" i="3"/>
  <c r="K51" i="3"/>
  <c r="H51" i="3"/>
  <c r="K50" i="3"/>
  <c r="K49" i="3"/>
  <c r="K48" i="3"/>
  <c r="K47" i="3"/>
</calcChain>
</file>

<file path=xl/sharedStrings.xml><?xml version="1.0" encoding="utf-8"?>
<sst xmlns="http://schemas.openxmlformats.org/spreadsheetml/2006/main" count="630" uniqueCount="229">
  <si>
    <t>Министерство спорта Российской Федерации</t>
  </si>
  <si>
    <t>Федерация велосипедного спорта России</t>
  </si>
  <si>
    <t/>
  </si>
  <si>
    <t>по велосипедному спорту</t>
  </si>
  <si>
    <t>МЕСТО ПРОВЕДЕНИЯ: г. Санкт-Петербург</t>
  </si>
  <si>
    <t>НАЧАЛО ГОНКИ:</t>
  </si>
  <si>
    <t>№ ВРВС: 0080311811Я</t>
  </si>
  <si>
    <t>ОКОНЧАНИЕ ГОНКИ: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</si>
  <si>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</si>
  <si>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</si>
  <si>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</si>
  <si>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</si>
  <si>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>ПОКРЫТИЕ ТРЕКА: дерево</t>
  </si>
  <si>
    <t>ГЛАВНЫЙ СЕКРЕТАРЬ:</t>
  </si>
  <si>
    <t>ДЛИНА ТРЕКА: 250 м</t>
  </si>
  <si>
    <t>СУДЬЯ НА ФИНИШЕ:</t>
  </si>
  <si>
    <t>ДИСТАНЦИЯ: ДЛИНА КРУГА/КРУГОВ</t>
  </si>
  <si>
    <t>км</t>
  </si>
  <si>
    <t>0,250</t>
  </si>
  <si>
    <t>/</t>
  </si>
  <si>
    <t>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</si>
  <si>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</si>
  <si>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</si>
  <si>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</si>
  <si>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</si>
  <si>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</si>
  <si>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</si>
  <si>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</si>
  <si>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</si>
  <si>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ФИНИШЕ</t>
  </si>
  <si>
    <t>ПРЕМИЯ ЗА КРУГИ</t>
  </si>
  <si>
    <t>ОЧКИ</t>
  </si>
  <si>
    <t>ВЫПОЛНЕНИЕ НТУ ЕВСК</t>
  </si>
  <si>
    <t>ПРИМЕЧАНИЕ</t>
  </si>
  <si>
    <t>+ ЗА КРУГ</t>
  </si>
  <si>
    <t>- ЗА КРУГ</t>
  </si>
  <si>
    <t>МС</t>
  </si>
  <si>
    <t>КМС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</si>
  <si>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</si>
  <si>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</si>
  <si>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</si>
  <si>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</si>
  <si>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</si>
  <si>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55 %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</si>
  <si>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</si>
  <si>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</si>
  <si>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</si>
  <si>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</si>
  <si>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</si>
  <si>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</si>
  <si>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</si>
  <si>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</si>
  <si>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</si>
  <si>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</si>
  <si>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</si>
  <si>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</si>
  <si>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</si>
  <si>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Санкт-Петербург</t>
  </si>
  <si>
    <t>Тульская область</t>
  </si>
  <si>
    <t>Москва</t>
  </si>
  <si>
    <t>Иркутская область</t>
  </si>
  <si>
    <t>ИТОГОВЫЙ ПРОТОКОЛ</t>
  </si>
  <si>
    <t>ПЕРВЕНСТВО РОССИИ</t>
  </si>
  <si>
    <t>№ ЕКП 2025: 2008780022034169</t>
  </si>
  <si>
    <t>В.К. Иванов (1К, г. Санкт-Петербург)</t>
  </si>
  <si>
    <t>М.В. Гонова (ВК, г. Москва)</t>
  </si>
  <si>
    <t>И.Н. Михайлова (ВК, Санкт-Петербург)</t>
  </si>
  <si>
    <t>100 499 166 85</t>
  </si>
  <si>
    <t>Валгонен Валерия Сергеевна</t>
  </si>
  <si>
    <t>101 116 328 36</t>
  </si>
  <si>
    <t>Смирнова Диана Александровна</t>
  </si>
  <si>
    <t>101 116 319 27</t>
  </si>
  <si>
    <t>Даньшина Полина Владимировна</t>
  </si>
  <si>
    <t>101 372 683 20</t>
  </si>
  <si>
    <t>Новолодская Ангелина Юрьевна</t>
  </si>
  <si>
    <t>Кокарева Аглая Юрьевна</t>
  </si>
  <si>
    <t>100 911 701 79</t>
  </si>
  <si>
    <t>Малькова Татьяна Васильевна</t>
  </si>
  <si>
    <t>100 919 665 89</t>
  </si>
  <si>
    <t>Ермолова Дарья Алексеевна</t>
  </si>
  <si>
    <t>101 044 507 92</t>
  </si>
  <si>
    <t>Ковязина Валерия Валерьевна</t>
  </si>
  <si>
    <t>нф</t>
  </si>
  <si>
    <t>100 360 771 12</t>
  </si>
  <si>
    <t>Мурзина Ирина Сергеевна</t>
  </si>
  <si>
    <t>101 205 651 22</t>
  </si>
  <si>
    <t>Толстикова Екатерина Александровна</t>
  </si>
  <si>
    <t>снята</t>
  </si>
  <si>
    <t>100 360 206 29</t>
  </si>
  <si>
    <t>Мелихова Алина Александровна</t>
  </si>
  <si>
    <t>Ростовская область</t>
  </si>
  <si>
    <t>100 965 611 57</t>
  </si>
  <si>
    <t>Рыбина Светлана Владимировна</t>
  </si>
  <si>
    <t>100 968 818 63</t>
  </si>
  <si>
    <t>Сороколатова Софья Евгеньевна</t>
  </si>
  <si>
    <t>Респ. Крым / Иркутская обл.</t>
  </si>
  <si>
    <t>юниорки 19-22 года</t>
  </si>
  <si>
    <t>юниоры 19-22 года</t>
  </si>
  <si>
    <t>100 654 909 46</t>
  </si>
  <si>
    <t>Крючков Марк Витальевич</t>
  </si>
  <si>
    <t>100 909 371 77</t>
  </si>
  <si>
    <t>Постарнак Михаил Евгеньевич</t>
  </si>
  <si>
    <t>101 116 252 57</t>
  </si>
  <si>
    <t>Попов Марк Аркадьевич</t>
  </si>
  <si>
    <t>100 654 904 41</t>
  </si>
  <si>
    <t>Скорняков Григорий Алексеевич</t>
  </si>
  <si>
    <t>100 935 562 78</t>
  </si>
  <si>
    <t>Марямидзе Степан Роландович</t>
  </si>
  <si>
    <t>100 973 381 67</t>
  </si>
  <si>
    <t>Хлупов Дмитрий Евгеньевич</t>
  </si>
  <si>
    <t>100 909 366 72</t>
  </si>
  <si>
    <t>Савекин Илья Сергеевич</t>
  </si>
  <si>
    <t>101 140 215 61</t>
  </si>
  <si>
    <t>Болдырев Матвей Андреевич</t>
  </si>
  <si>
    <t>101 202 612 87</t>
  </si>
  <si>
    <t>Просандеев Ярослав Андреевич</t>
  </si>
  <si>
    <t>100 654 906 43</t>
  </si>
  <si>
    <t>Зараковский Даниил Владимирович</t>
  </si>
  <si>
    <t>100 973 386 72</t>
  </si>
  <si>
    <t>Казаков Даниил Сергеевич</t>
  </si>
  <si>
    <t>101 202 611 86</t>
  </si>
  <si>
    <t>Гречишкин Вадим Петрович</t>
  </si>
  <si>
    <t>101 005 130 00</t>
  </si>
  <si>
    <t>Бортников Георгий Дмитриевич</t>
  </si>
  <si>
    <t>100 792 599 93</t>
  </si>
  <si>
    <t>Гончаров Владимир Максимович</t>
  </si>
  <si>
    <t>100 756 448 26</t>
  </si>
  <si>
    <t>Бугаенко Виктор Сергеевич</t>
  </si>
  <si>
    <t>101 024 899 78</t>
  </si>
  <si>
    <t>Сергеев Георгий Павлович</t>
  </si>
  <si>
    <t>100 779 579 71</t>
  </si>
  <si>
    <t>Романов Андрей Васильевич</t>
  </si>
  <si>
    <t>101 041 234 20</t>
  </si>
  <si>
    <t>Суятин Мирослав Андреевич</t>
  </si>
  <si>
    <t>101 123 396 23</t>
  </si>
  <si>
    <t>Бедретдинов Фарид Абдулхаевич</t>
  </si>
  <si>
    <t>снят</t>
  </si>
  <si>
    <t>101 045 966 96</t>
  </si>
  <si>
    <t>Быков Антон Юрьевич</t>
  </si>
  <si>
    <t>трек - омниум</t>
  </si>
  <si>
    <t>юниорки 17-18 лет</t>
  </si>
  <si>
    <t>ДАТА ПРОВЕДЕНИЯ: 05 июля 2025 года</t>
  </si>
  <si>
    <t>СКРЕТЧ</t>
  </si>
  <si>
    <t>ТЕМПО</t>
  </si>
  <si>
    <t>ГОНКА С ВЫБЫВАНИЕМ</t>
  </si>
  <si>
    <t>101 277 748 48</t>
  </si>
  <si>
    <t>Деменкова Анастасия Александровна</t>
  </si>
  <si>
    <t>100 942 553 85</t>
  </si>
  <si>
    <t>Изотова Анна Владимировна</t>
  </si>
  <si>
    <t>101 372 710 47</t>
  </si>
  <si>
    <t>Костина Ольга Николаевна</t>
  </si>
  <si>
    <t>101 276 179 31</t>
  </si>
  <si>
    <t>Васюкова Валерия Дмитриевна</t>
  </si>
  <si>
    <t>100 838 441 54</t>
  </si>
  <si>
    <t>Смирнова Анна Леонидовна</t>
  </si>
  <si>
    <t>101 417 804 36</t>
  </si>
  <si>
    <t>Голыбина Валентина Владимировна</t>
  </si>
  <si>
    <t>101 168 990 27</t>
  </si>
  <si>
    <t>Юрченко Александра Андреевна</t>
  </si>
  <si>
    <t>101 446 461 78</t>
  </si>
  <si>
    <t>Реппо Эрика Алексеевна</t>
  </si>
  <si>
    <t>101 301 288 17</t>
  </si>
  <si>
    <t>Алякринская София Максимовна</t>
  </si>
  <si>
    <t>101 565 548 49</t>
  </si>
  <si>
    <t>Тучина Дарья Алексеевна</t>
  </si>
  <si>
    <t>101 425 959 43</t>
  </si>
  <si>
    <t>Мишина Алена Александровна</t>
  </si>
  <si>
    <t>101 191 231 55</t>
  </si>
  <si>
    <t>Шишкина Виктория Романовна</t>
  </si>
  <si>
    <t>101 446 476 93</t>
  </si>
  <si>
    <t>Королева София Владимировна</t>
  </si>
  <si>
    <t>101 162 605 44</t>
  </si>
  <si>
    <t>Баженова Кристина Алексеевна</t>
  </si>
  <si>
    <t>Грибова Марина Анатольевна</t>
  </si>
  <si>
    <t>101 565 527 28</t>
  </si>
  <si>
    <t>Афанасьева Дарья Александровна</t>
  </si>
  <si>
    <t>101 425 957 41</t>
  </si>
  <si>
    <t>Машкова Полина Михайловна</t>
  </si>
  <si>
    <t>101 406 976 72</t>
  </si>
  <si>
    <t>Халаимова Ирина Дмитриевна</t>
  </si>
  <si>
    <t>101 326 372 75</t>
  </si>
  <si>
    <t>Самодеенко Дарья Сергеевна</t>
  </si>
  <si>
    <t>101 177 767 74</t>
  </si>
  <si>
    <t>Алексеенко Сабрина Васильевна</t>
  </si>
  <si>
    <t>101 326 079 73</t>
  </si>
  <si>
    <t>Белькова Яна Александровна</t>
  </si>
  <si>
    <t>101 260 091 45</t>
  </si>
  <si>
    <t>Кузьмина Дарья Александровна</t>
  </si>
  <si>
    <t>101 253 116 54</t>
  </si>
  <si>
    <t>Новолодский Ростислав Юрьевич</t>
  </si>
  <si>
    <t>101 372 716 53</t>
  </si>
  <si>
    <t>Яковлев Матвей Денисович</t>
  </si>
  <si>
    <t>101 373 073 22</t>
  </si>
  <si>
    <t>Вешняков Даниил Георгиевич</t>
  </si>
  <si>
    <t>101 372 722 59</t>
  </si>
  <si>
    <t>Скорняков Борис Алексеевич</t>
  </si>
  <si>
    <t>101 480 516 86</t>
  </si>
  <si>
    <t>Зырянов Кирилл Никитович</t>
  </si>
  <si>
    <t>101 422 933 24</t>
  </si>
  <si>
    <t>Петухов Максим Александрович</t>
  </si>
  <si>
    <t>100 942 026 43</t>
  </si>
  <si>
    <t>Гербут Дмитрий Евгеньевич</t>
  </si>
  <si>
    <t>101 326 077 71</t>
  </si>
  <si>
    <t>Константинов Феликс Антонович</t>
  </si>
  <si>
    <t>101 373 067 16</t>
  </si>
  <si>
    <t>Клишов Николай Сергеевич</t>
  </si>
  <si>
    <t>101 419 933 31</t>
  </si>
  <si>
    <t>Шишкин Иван Романович</t>
  </si>
  <si>
    <t>101 426 048 35</t>
  </si>
  <si>
    <t>Степанов Тимур Алексеевич</t>
  </si>
  <si>
    <t>101 373 063 12</t>
  </si>
  <si>
    <t>Смирнов Андрей Николаевич</t>
  </si>
  <si>
    <t>101 448 629 15</t>
  </si>
  <si>
    <t>Яцина Артем Романович</t>
  </si>
  <si>
    <t>101 315 478 45</t>
  </si>
  <si>
    <t>Ахтамов Кирилл Владимирович</t>
  </si>
  <si>
    <t>101 402 224 73</t>
  </si>
  <si>
    <t>Бертунов Максим Александрович</t>
  </si>
  <si>
    <t>101 041 256 42</t>
  </si>
  <si>
    <t>Султанов Матвей Владимирович</t>
  </si>
  <si>
    <t>101 458 602 94</t>
  </si>
  <si>
    <t>Фоменко Тимофей Константинович</t>
  </si>
  <si>
    <t>101 161 009 00</t>
  </si>
  <si>
    <t>Степанов Тарас Александрович</t>
  </si>
  <si>
    <t>101 462 966 93</t>
  </si>
  <si>
    <t>Миллер Илья Артёмович</t>
  </si>
  <si>
    <t>101 382 119 47</t>
  </si>
  <si>
    <t>Куденко Глеб Андреевич</t>
  </si>
  <si>
    <t>юниоры 17-18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</si>
</sst>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h:mm:ss.00"/>
    <numFmt numFmtId="166" formatCode="0.0"/>
    <numFmt numFmtId="167" formatCode="dd\.mm\.yyyy;@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2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6"/>
      <name val="Calibri Light"/>
      <family val="1"/>
      <charset val="204"/>
      <scheme val="major"/>
    </font>
    <font>
      <b/>
      <sz val="10"/>
      <name val="Calibri Light"/>
      <family val="1"/>
      <charset val="204"/>
      <scheme val="major"/>
    </font>
    <font>
      <b/>
      <sz val="14"/>
      <color theme="1"/>
      <name val="Calibri Light"/>
      <family val="1"/>
      <charset val="204"/>
      <scheme val="major"/>
    </font>
    <font>
      <sz val="20"/>
      <name val="Calibri Light"/>
      <family val="1"/>
      <charset val="204"/>
      <scheme val="major"/>
    </font>
    <font>
      <b/>
      <sz val="20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1" fillId="0" borderId="0"/>
    <xf numFmtId="0" fontId="1" fillId="0" borderId="0"/>
  </cellStyleXfs>
  <cellXfs count="101">
    <xf numFmtId="0" fontId="0" fillId="0" borderId="0" xfId="0"/>
    <xf numFmtId="0" fontId="3" fillId="0" borderId="0" xfId="1" applyFont="1"/>
    <xf numFmtId="0" fontId="5" fillId="0" borderId="0" xfId="1" applyFont="1"/>
    <xf numFmtId="14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65" fontId="8" fillId="2" borderId="0" xfId="1" applyNumberFormat="1" applyFont="1" applyFill="1" applyAlignment="1">
      <alignment horizontal="center" vertical="center"/>
    </xf>
    <xf numFmtId="1" fontId="8" fillId="2" borderId="0" xfId="1" applyNumberFormat="1" applyFont="1" applyFill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7" fillId="0" borderId="0" xfId="2" applyFont="1" applyAlignment="1">
      <alignment horizontal="right" vertical="center"/>
    </xf>
    <xf numFmtId="0" fontId="10" fillId="0" borderId="0" xfId="1" applyFont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4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5" fontId="7" fillId="0" borderId="0" xfId="0" applyNumberFormat="1" applyFont="1" applyAlignment="1">
      <alignment horizontal="left" vertical="center"/>
    </xf>
    <xf numFmtId="166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center" vertical="center"/>
    </xf>
    <xf numFmtId="0" fontId="10" fillId="0" borderId="0" xfId="0" applyFont="1"/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0" fontId="8" fillId="0" borderId="0" xfId="1" applyFont="1"/>
    <xf numFmtId="49" fontId="7" fillId="3" borderId="7" xfId="3" applyNumberFormat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167" fontId="8" fillId="0" borderId="7" xfId="0" applyNumberFormat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167" fontId="8" fillId="0" borderId="0" xfId="0" applyNumberFormat="1" applyFont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1" fontId="7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horizontal="center" vertical="center"/>
    </xf>
    <xf numFmtId="49" fontId="12" fillId="0" borderId="0" xfId="4" applyNumberFormat="1" applyFont="1" applyAlignment="1">
      <alignment vertical="center"/>
    </xf>
    <xf numFmtId="0" fontId="8" fillId="0" borderId="0" xfId="2" applyFont="1" applyAlignment="1">
      <alignment horizontal="center" vertical="center"/>
    </xf>
    <xf numFmtId="2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4" applyNumberFormat="1" applyFont="1" applyAlignment="1">
      <alignment horizontal="left" vertical="center"/>
    </xf>
    <xf numFmtId="2" fontId="12" fillId="0" borderId="0" xfId="4" applyNumberFormat="1" applyFont="1" applyAlignment="1">
      <alignment vertical="center"/>
    </xf>
    <xf numFmtId="0" fontId="13" fillId="0" borderId="0" xfId="0" applyFont="1"/>
    <xf numFmtId="165" fontId="8" fillId="0" borderId="0" xfId="0" applyNumberFormat="1" applyFont="1" applyAlignment="1">
      <alignment horizontal="center" vertical="center"/>
    </xf>
    <xf numFmtId="0" fontId="10" fillId="3" borderId="0" xfId="0" applyFont="1" applyFill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vertical="center"/>
    </xf>
    <xf numFmtId="0" fontId="13" fillId="0" borderId="0" xfId="1" applyFont="1"/>
    <xf numFmtId="1" fontId="13" fillId="0" borderId="0" xfId="1" applyNumberFormat="1" applyFont="1"/>
    <xf numFmtId="0" fontId="14" fillId="0" borderId="0" xfId="0" applyFont="1" applyAlignment="1">
      <alignment horizontal="right" vertical="center"/>
    </xf>
    <xf numFmtId="0" fontId="14" fillId="0" borderId="8" xfId="0" applyFont="1" applyBorder="1" applyAlignment="1">
      <alignment horizontal="right"/>
    </xf>
    <xf numFmtId="0" fontId="15" fillId="3" borderId="2" xfId="0" applyFont="1" applyFill="1" applyBorder="1" applyAlignment="1">
      <alignment horizontal="center" vertical="center" wrapText="1"/>
    </xf>
    <xf numFmtId="0" fontId="16" fillId="3" borderId="9" xfId="2" applyFont="1" applyFill="1" applyBorder="1" applyAlignment="1">
      <alignment horizontal="center" vertical="center" wrapText="1"/>
    </xf>
    <xf numFmtId="0" fontId="16" fillId="3" borderId="6" xfId="2" applyFont="1" applyFill="1" applyBorder="1" applyAlignment="1">
      <alignment horizontal="center" vertical="center"/>
    </xf>
    <xf numFmtId="1" fontId="17" fillId="0" borderId="7" xfId="0" applyNumberFormat="1" applyFont="1" applyBorder="1" applyAlignment="1">
      <alignment horizontal="center" vertical="center"/>
    </xf>
    <xf numFmtId="1" fontId="18" fillId="0" borderId="7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1" fontId="7" fillId="3" borderId="2" xfId="3" applyNumberFormat="1" applyFont="1" applyFill="1" applyBorder="1" applyAlignment="1">
      <alignment horizontal="center" vertical="center" wrapText="1"/>
    </xf>
    <xf numFmtId="1" fontId="7" fillId="3" borderId="6" xfId="3" applyNumberFormat="1" applyFont="1" applyFill="1" applyBorder="1" applyAlignment="1">
      <alignment horizontal="center" vertical="center" wrapText="1"/>
    </xf>
    <xf numFmtId="165" fontId="7" fillId="3" borderId="3" xfId="3" applyNumberFormat="1" applyFont="1" applyFill="1" applyBorder="1" applyAlignment="1">
      <alignment horizontal="center" vertical="center" wrapText="1"/>
    </xf>
    <xf numFmtId="165" fontId="7" fillId="3" borderId="5" xfId="3" applyNumberFormat="1" applyFont="1" applyFill="1" applyBorder="1" applyAlignment="1">
      <alignment horizontal="center" vertical="center" wrapText="1"/>
    </xf>
    <xf numFmtId="2" fontId="7" fillId="3" borderId="2" xfId="3" applyNumberFormat="1" applyFont="1" applyFill="1" applyBorder="1" applyAlignment="1">
      <alignment horizontal="center" vertical="center" wrapText="1"/>
    </xf>
    <xf numFmtId="2" fontId="7" fillId="3" borderId="6" xfId="3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left" vertical="center"/>
    </xf>
    <xf numFmtId="0" fontId="7" fillId="3" borderId="2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14" fontId="7" fillId="3" borderId="2" xfId="3" applyNumberFormat="1" applyFont="1" applyFill="1" applyBorder="1" applyAlignment="1">
      <alignment horizontal="center" vertical="center" wrapText="1"/>
    </xf>
    <xf numFmtId="14" fontId="7" fillId="3" borderId="6" xfId="3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64" fontId="8" fillId="2" borderId="0" xfId="1" applyNumberFormat="1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4" xfId="2" xr:uid="{00000000-0005-0000-0000-000002000000}"/>
    <cellStyle name="Обычный 5 2" xfId="4" xr:uid="{00000000-0005-0000-0000-000003000000}"/>
    <cellStyle name="Обычный_Стартовый протокол Смирнов_20101106_Results" xfId="3" xr:uid="{00000000-0005-0000-0000-000004000000}"/>
  </cellStyles>
  <dxfs count="8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115845</xdr:colOff>
      <xdr:row>0</xdr:row>
      <xdr:rowOff>84274</xdr:rowOff>
    </xdr:from>
    <xdr:to>
      <xdr:col>1</xdr:col>
      <xdr:colOff>226774</xdr:colOff>
      <xdr:row>5</xdr:row>
      <xdr:rowOff>231631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807D81A-389B-408A-95A4-CB45961D032C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45" y="84274"/>
          <a:ext cx="789802" cy="871257"/>
        </a:xfrm>
        <a:prstGeom prst="rect">
          <a:avLst/>
        </a:prstGeom>
      </xdr:spPr>
    </xdr:pic>
    <xdr:clientData/>
  </xdr:twoCellAnchor>
  <xdr:twoCellAnchor editAs="oneCell">
    <xdr:from>
      <xdr:col>2</xdr:col>
      <xdr:colOff>390986</xdr:colOff>
      <xdr:row>0</xdr:row>
      <xdr:rowOff>122400</xdr:rowOff>
    </xdr:from>
    <xdr:to>
      <xdr:col>3</xdr:col>
      <xdr:colOff>91138</xdr:colOff>
      <xdr:row>5</xdr:row>
      <xdr:rowOff>274119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0F8711C-2951-4AB0-8505-D99B16D94A6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086" y="122400"/>
          <a:ext cx="1005076" cy="875619"/>
        </a:xfrm>
        <a:prstGeom prst="rect">
          <a:avLst/>
        </a:prstGeom>
      </xdr:spPr>
    </xdr:pic>
    <xdr:clientData/>
  </xdr:twoCellAnchor>
  <xdr:twoCellAnchor editAs="oneCell">
    <xdr:from>
      <xdr:col>20</xdr:col>
      <xdr:colOff>586154</xdr:colOff>
      <xdr:row>0</xdr:row>
      <xdr:rowOff>94203</xdr:rowOff>
    </xdr:from>
    <xdr:to>
      <xdr:col>21</xdr:col>
      <xdr:colOff>425067</xdr:colOff>
      <xdr:row>5</xdr:row>
      <xdr:rowOff>192070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id="{A5607F78-68EB-4D6B-BD23-D51C757A2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78329" y="94203"/>
          <a:ext cx="677113" cy="821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115845</xdr:colOff>
      <xdr:row>0</xdr:row>
      <xdr:rowOff>84274</xdr:rowOff>
    </xdr:from>
    <xdr:to>
      <xdr:col>1</xdr:col>
      <xdr:colOff>226774</xdr:colOff>
      <xdr:row>5</xdr:row>
      <xdr:rowOff>231631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395FB34-2668-46EA-BC07-FA014DED27D9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45" y="84274"/>
          <a:ext cx="777679" cy="871257"/>
        </a:xfrm>
        <a:prstGeom prst="rect">
          <a:avLst/>
        </a:prstGeom>
      </xdr:spPr>
    </xdr:pic>
    <xdr:clientData/>
  </xdr:twoCellAnchor>
  <xdr:twoCellAnchor editAs="oneCell">
    <xdr:from>
      <xdr:col>2</xdr:col>
      <xdr:colOff>390986</xdr:colOff>
      <xdr:row>0</xdr:row>
      <xdr:rowOff>122400</xdr:rowOff>
    </xdr:from>
    <xdr:to>
      <xdr:col>3</xdr:col>
      <xdr:colOff>91138</xdr:colOff>
      <xdr:row>5</xdr:row>
      <xdr:rowOff>274119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4641B07-0735-4020-963A-DB11BADEEFD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911" y="122400"/>
          <a:ext cx="1005077" cy="875619"/>
        </a:xfrm>
        <a:prstGeom prst="rect">
          <a:avLst/>
        </a:prstGeom>
      </xdr:spPr>
    </xdr:pic>
    <xdr:clientData/>
  </xdr:twoCellAnchor>
  <xdr:twoCellAnchor editAs="oneCell">
    <xdr:from>
      <xdr:col>22</xdr:col>
      <xdr:colOff>586154</xdr:colOff>
      <xdr:row>0</xdr:row>
      <xdr:rowOff>94203</xdr:rowOff>
    </xdr:from>
    <xdr:to>
      <xdr:col>23</xdr:col>
      <xdr:colOff>425067</xdr:colOff>
      <xdr:row>5</xdr:row>
      <xdr:rowOff>192070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id="{204ACAB2-F586-4D3C-A25B-7B0DAF83F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07154" y="94203"/>
          <a:ext cx="677113" cy="821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115845</xdr:colOff>
      <xdr:row>0</xdr:row>
      <xdr:rowOff>84274</xdr:rowOff>
    </xdr:from>
    <xdr:to>
      <xdr:col>1</xdr:col>
      <xdr:colOff>226774</xdr:colOff>
      <xdr:row>5</xdr:row>
      <xdr:rowOff>231631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98837B1-56B4-4A12-B4C4-42F44EEE67F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45" y="84274"/>
          <a:ext cx="777679" cy="871257"/>
        </a:xfrm>
        <a:prstGeom prst="rect">
          <a:avLst/>
        </a:prstGeom>
      </xdr:spPr>
    </xdr:pic>
    <xdr:clientData/>
  </xdr:twoCellAnchor>
  <xdr:twoCellAnchor editAs="oneCell">
    <xdr:from>
      <xdr:col>2</xdr:col>
      <xdr:colOff>390986</xdr:colOff>
      <xdr:row>0</xdr:row>
      <xdr:rowOff>122400</xdr:rowOff>
    </xdr:from>
    <xdr:to>
      <xdr:col>3</xdr:col>
      <xdr:colOff>91138</xdr:colOff>
      <xdr:row>5</xdr:row>
      <xdr:rowOff>274119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DDB6523-3047-4802-B915-E7335AA1258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911" y="122400"/>
          <a:ext cx="1005077" cy="875619"/>
        </a:xfrm>
        <a:prstGeom prst="rect">
          <a:avLst/>
        </a:prstGeom>
      </xdr:spPr>
    </xdr:pic>
    <xdr:clientData/>
  </xdr:twoCellAnchor>
  <xdr:twoCellAnchor editAs="oneCell">
    <xdr:from>
      <xdr:col>22</xdr:col>
      <xdr:colOff>586154</xdr:colOff>
      <xdr:row>0</xdr:row>
      <xdr:rowOff>94203</xdr:rowOff>
    </xdr:from>
    <xdr:to>
      <xdr:col>23</xdr:col>
      <xdr:colOff>425067</xdr:colOff>
      <xdr:row>5</xdr:row>
      <xdr:rowOff>192070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id="{AD6AEAB9-5A07-4925-9769-05953C86D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69154" y="94203"/>
          <a:ext cx="677113" cy="821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115845</xdr:colOff>
      <xdr:row>0</xdr:row>
      <xdr:rowOff>84274</xdr:rowOff>
    </xdr:from>
    <xdr:to>
      <xdr:col>1</xdr:col>
      <xdr:colOff>226774</xdr:colOff>
      <xdr:row>5</xdr:row>
      <xdr:rowOff>231631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AFE3F6D-E1FE-49F2-B029-CCCDF6D9F832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45" y="84274"/>
          <a:ext cx="777679" cy="871257"/>
        </a:xfrm>
        <a:prstGeom prst="rect">
          <a:avLst/>
        </a:prstGeom>
      </xdr:spPr>
    </xdr:pic>
    <xdr:clientData/>
  </xdr:twoCellAnchor>
  <xdr:twoCellAnchor editAs="oneCell">
    <xdr:from>
      <xdr:col>2</xdr:col>
      <xdr:colOff>390986</xdr:colOff>
      <xdr:row>0</xdr:row>
      <xdr:rowOff>122400</xdr:rowOff>
    </xdr:from>
    <xdr:to>
      <xdr:col>3</xdr:col>
      <xdr:colOff>91138</xdr:colOff>
      <xdr:row>5</xdr:row>
      <xdr:rowOff>274119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0076E43-2C85-4FA0-BB13-176B82E6431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911" y="122400"/>
          <a:ext cx="1005077" cy="875619"/>
        </a:xfrm>
        <a:prstGeom prst="rect">
          <a:avLst/>
        </a:prstGeom>
      </xdr:spPr>
    </xdr:pic>
    <xdr:clientData/>
  </xdr:twoCellAnchor>
  <xdr:twoCellAnchor editAs="oneCell">
    <xdr:from>
      <xdr:col>24</xdr:col>
      <xdr:colOff>586154</xdr:colOff>
      <xdr:row>0</xdr:row>
      <xdr:rowOff>94203</xdr:rowOff>
    </xdr:from>
    <xdr:to>
      <xdr:col>25</xdr:col>
      <xdr:colOff>425067</xdr:colOff>
      <xdr:row>5</xdr:row>
      <xdr:rowOff>192070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id="{44BD9D41-15BC-4F41-BBB4-A8403693B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69154" y="94203"/>
          <a:ext cx="677113" cy="821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4A477-4921-4865-A30C-B20573751FF9}">
  <dimension ref="A1:X62"/>
  <sheetViews>
    <sheetView topLeftCell="D1" zoomScale="55" zoomScaleNormal="55" workbookViewId="0">
      <selection activeCell="U32" sqref="U32"/>
    </sheetView>
  </sheetViews>
  <sheetFormatPr defaultColWidth="9.140625" defaultRowHeight="12.75" x14ac:dyDescent="0.2"/>
  <cols>
    <col min="1" max="1" width="10" style="63" customWidth="1"/>
    <col min="2" max="2" width="9.5703125" style="63" customWidth="1"/>
    <col min="3" max="3" width="19.5703125" style="63" customWidth="1"/>
    <col min="4" max="4" width="39.28515625" style="63" customWidth="1"/>
    <col min="5" max="5" width="16.42578125" style="63" customWidth="1"/>
    <col min="6" max="6" width="10.42578125" style="63" customWidth="1"/>
    <col min="7" max="7" width="24" style="63" customWidth="1"/>
    <col min="8" max="10" width="10.7109375" style="63" customWidth="1"/>
    <col min="11" max="16" width="5.7109375" style="63" customWidth="1"/>
    <col min="17" max="17" width="13.85546875" style="64" customWidth="1"/>
    <col min="18" max="18" width="8" style="63" customWidth="1"/>
    <col min="19" max="19" width="7.42578125" style="63" customWidth="1"/>
    <col min="20" max="20" width="9.28515625" style="63" customWidth="1"/>
    <col min="21" max="21" width="12.5703125" style="63" customWidth="1"/>
    <col min="22" max="22" width="12.42578125" style="63" customWidth="1"/>
    <col min="23" max="16384" width="9.140625" style="63"/>
  </cols>
  <sheetData>
    <row r="1" spans="1:24" s="1" customFormat="1" ht="21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1:24" s="1" customFormat="1" ht="7.5" customHeight="1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</row>
    <row r="3" spans="1:24" s="1" customFormat="1" ht="21" x14ac:dyDescent="0.25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1:24" s="1" customFormat="1" ht="0.75" customHeight="1" x14ac:dyDescent="0.2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X4" s="23"/>
    </row>
    <row r="5" spans="1:24" s="1" customFormat="1" ht="6.75" customHeight="1" x14ac:dyDescent="0.25">
      <c r="A5" s="99" t="s">
        <v>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X5" s="23"/>
    </row>
    <row r="6" spans="1:24" s="2" customFormat="1" ht="22.5" customHeight="1" x14ac:dyDescent="0.35">
      <c r="A6" s="96" t="s">
        <v>62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X6" s="23"/>
    </row>
    <row r="7" spans="1:24" s="1" customFormat="1" ht="21" x14ac:dyDescent="0.25">
      <c r="A7" s="96" t="s">
        <v>3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X7" s="23"/>
    </row>
    <row r="8" spans="1:24" s="1" customFormat="1" ht="4.5" customHeight="1" x14ac:dyDescent="0.2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X8" s="23"/>
    </row>
    <row r="9" spans="1:24" s="1" customFormat="1" ht="21" x14ac:dyDescent="0.25">
      <c r="A9" s="96" t="s">
        <v>61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X9" s="23"/>
    </row>
    <row r="10" spans="1:24" s="1" customFormat="1" ht="21" x14ac:dyDescent="0.25">
      <c r="A10" s="97" t="s">
        <v>139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X10" s="23"/>
    </row>
    <row r="11" spans="1:24" s="1" customFormat="1" ht="21" x14ac:dyDescent="0.25">
      <c r="A11" s="96" t="s">
        <v>140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X11" s="23"/>
    </row>
    <row r="12" spans="1:24" s="1" customFormat="1" ht="8.25" customHeight="1" x14ac:dyDescent="0.25">
      <c r="A12" s="98" t="s">
        <v>2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X12" s="23"/>
    </row>
    <row r="13" spans="1:24" s="11" customFormat="1" ht="17.25" x14ac:dyDescent="0.25">
      <c r="A13" s="93" t="s">
        <v>4</v>
      </c>
      <c r="B13" s="93"/>
      <c r="C13" s="93"/>
      <c r="D13" s="93"/>
      <c r="E13" s="3"/>
      <c r="F13" s="4"/>
      <c r="G13" s="4" t="s">
        <v>5</v>
      </c>
      <c r="H13" s="94">
        <v>0.72152777777777777</v>
      </c>
      <c r="I13" s="94"/>
      <c r="J13" s="5"/>
      <c r="K13" s="5"/>
      <c r="L13" s="5"/>
      <c r="M13" s="5"/>
      <c r="N13" s="5"/>
      <c r="O13" s="5"/>
      <c r="P13" s="5"/>
      <c r="Q13" s="6"/>
      <c r="R13" s="5"/>
      <c r="S13" s="7"/>
      <c r="T13" s="8"/>
      <c r="U13" s="9"/>
      <c r="V13" s="10" t="s">
        <v>6</v>
      </c>
      <c r="X13" s="23" t="s">
        <v>6</v>
      </c>
    </row>
    <row r="14" spans="1:24" s="11" customFormat="1" ht="17.25" x14ac:dyDescent="0.25">
      <c r="A14" s="93" t="s">
        <v>141</v>
      </c>
      <c r="B14" s="93"/>
      <c r="C14" s="93"/>
      <c r="D14" s="93"/>
      <c r="E14" s="3"/>
      <c r="F14" s="4"/>
      <c r="G14" s="4" t="s">
        <v>7</v>
      </c>
      <c r="H14" s="94">
        <v>0.74444444444444446</v>
      </c>
      <c r="I14" s="94"/>
      <c r="J14" s="5"/>
      <c r="K14" s="5"/>
      <c r="L14" s="5"/>
      <c r="M14" s="5"/>
      <c r="N14" s="5"/>
      <c r="O14" s="5"/>
      <c r="P14" s="5"/>
      <c r="Q14" s="6"/>
      <c r="R14" s="5"/>
      <c r="S14" s="7"/>
      <c r="T14" s="8"/>
      <c r="U14" s="9"/>
      <c r="V14" s="12" t="s">
        <v>63</v>
      </c>
      <c r="X14" s="23"/>
    </row>
    <row r="15" spans="1:24" s="11" customFormat="1" ht="17.25" x14ac:dyDescent="0.25">
      <c r="A15" s="76" t="s">
        <v>8</v>
      </c>
      <c r="B15" s="76"/>
      <c r="C15" s="76"/>
      <c r="D15" s="76"/>
      <c r="E15" s="76"/>
      <c r="F15" s="76"/>
      <c r="G15" s="76"/>
      <c r="H15" s="95" t="s">
        <v>9</v>
      </c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X15" s="23"/>
    </row>
    <row r="16" spans="1:24" s="11" customFormat="1" ht="17.25" x14ac:dyDescent="0.25">
      <c r="A16" s="13"/>
      <c r="B16" s="14"/>
      <c r="C16" s="14"/>
      <c r="D16" s="13"/>
      <c r="E16" s="15" t="s">
        <v>2</v>
      </c>
      <c r="F16" s="13"/>
      <c r="G16" s="15"/>
      <c r="H16" s="88" t="s">
        <v>10</v>
      </c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X16" s="23"/>
    </row>
    <row r="17" spans="1:24" s="11" customFormat="1" ht="21" x14ac:dyDescent="0.25">
      <c r="A17" s="13" t="s">
        <v>11</v>
      </c>
      <c r="B17" s="14"/>
      <c r="C17" s="14"/>
      <c r="D17" s="15"/>
      <c r="E17" s="16"/>
      <c r="F17" s="13"/>
      <c r="G17" s="65" t="s">
        <v>64</v>
      </c>
      <c r="H17" s="88" t="s">
        <v>12</v>
      </c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X17" s="23"/>
    </row>
    <row r="18" spans="1:24" s="11" customFormat="1" ht="21" x14ac:dyDescent="0.25">
      <c r="A18" s="13" t="s">
        <v>13</v>
      </c>
      <c r="B18" s="14"/>
      <c r="C18" s="14"/>
      <c r="D18" s="15"/>
      <c r="E18" s="16"/>
      <c r="F18" s="13"/>
      <c r="G18" s="65" t="s">
        <v>65</v>
      </c>
      <c r="H18" s="88" t="s">
        <v>14</v>
      </c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X18" s="23"/>
    </row>
    <row r="19" spans="1:24" s="11" customFormat="1" ht="21" x14ac:dyDescent="0.35">
      <c r="A19" s="13" t="s">
        <v>15</v>
      </c>
      <c r="B19" s="17"/>
      <c r="C19" s="17"/>
      <c r="D19" s="18"/>
      <c r="E19" s="16"/>
      <c r="F19" s="18"/>
      <c r="G19" s="66" t="s">
        <v>66</v>
      </c>
      <c r="H19" s="19" t="s">
        <v>16</v>
      </c>
      <c r="I19" s="19"/>
      <c r="J19" s="19"/>
      <c r="K19" s="19"/>
      <c r="L19" s="19"/>
      <c r="Q19" s="20">
        <v>15</v>
      </c>
      <c r="R19" s="11" t="s">
        <v>17</v>
      </c>
      <c r="S19" s="21" t="s">
        <v>18</v>
      </c>
      <c r="T19" s="22" t="s">
        <v>19</v>
      </c>
      <c r="U19" s="20">
        <v>60</v>
      </c>
      <c r="V19" s="23" t="s">
        <v>20</v>
      </c>
      <c r="X19" s="23"/>
    </row>
    <row r="20" spans="1:24" s="11" customFormat="1" ht="7.5" customHeight="1" x14ac:dyDescent="0.25">
      <c r="A20" s="4"/>
      <c r="B20" s="24"/>
      <c r="C20" s="24"/>
      <c r="D20" s="4"/>
      <c r="E20" s="3"/>
      <c r="F20" s="4"/>
      <c r="G20" s="25"/>
      <c r="H20" s="26"/>
      <c r="I20" s="26"/>
      <c r="J20" s="26"/>
      <c r="K20" s="26"/>
      <c r="L20" s="26"/>
      <c r="M20" s="26"/>
      <c r="N20" s="26"/>
      <c r="O20" s="26"/>
      <c r="P20" s="26"/>
      <c r="Q20" s="27"/>
      <c r="R20" s="26"/>
      <c r="S20" s="7"/>
      <c r="T20" s="8"/>
      <c r="U20" s="4"/>
      <c r="V20" s="4"/>
      <c r="X20" s="23"/>
    </row>
    <row r="21" spans="1:24" s="28" customFormat="1" ht="17.25" customHeight="1" x14ac:dyDescent="0.3">
      <c r="A21" s="86" t="s">
        <v>21</v>
      </c>
      <c r="B21" s="89" t="s">
        <v>22</v>
      </c>
      <c r="C21" s="89" t="s">
        <v>23</v>
      </c>
      <c r="D21" s="89" t="s">
        <v>24</v>
      </c>
      <c r="E21" s="91" t="s">
        <v>25</v>
      </c>
      <c r="F21" s="89" t="s">
        <v>26</v>
      </c>
      <c r="G21" s="89" t="s">
        <v>27</v>
      </c>
      <c r="H21" s="78" t="s">
        <v>28</v>
      </c>
      <c r="I21" s="79"/>
      <c r="J21" s="79"/>
      <c r="K21" s="79"/>
      <c r="L21" s="79"/>
      <c r="M21" s="79"/>
      <c r="N21" s="79"/>
      <c r="O21" s="79"/>
      <c r="P21" s="79"/>
      <c r="Q21" s="80" t="s">
        <v>29</v>
      </c>
      <c r="R21" s="82" t="s">
        <v>30</v>
      </c>
      <c r="S21" s="83"/>
      <c r="T21" s="84" t="s">
        <v>31</v>
      </c>
      <c r="U21" s="86" t="s">
        <v>32</v>
      </c>
      <c r="V21" s="86" t="s">
        <v>33</v>
      </c>
      <c r="X21" s="23"/>
    </row>
    <row r="22" spans="1:24" s="28" customFormat="1" ht="38.25" x14ac:dyDescent="0.3">
      <c r="A22" s="87"/>
      <c r="B22" s="90"/>
      <c r="C22" s="90"/>
      <c r="D22" s="90"/>
      <c r="E22" s="92"/>
      <c r="F22" s="90"/>
      <c r="G22" s="90"/>
      <c r="H22" s="67" t="s">
        <v>142</v>
      </c>
      <c r="I22" s="67" t="s">
        <v>143</v>
      </c>
      <c r="J22" s="67" t="s">
        <v>144</v>
      </c>
      <c r="K22" s="68">
        <v>1</v>
      </c>
      <c r="L22" s="68">
        <v>2</v>
      </c>
      <c r="M22" s="68">
        <v>3</v>
      </c>
      <c r="N22" s="69">
        <v>4</v>
      </c>
      <c r="O22" s="69">
        <v>5</v>
      </c>
      <c r="P22" s="69">
        <v>6</v>
      </c>
      <c r="Q22" s="81"/>
      <c r="R22" s="29" t="s">
        <v>34</v>
      </c>
      <c r="S22" s="29" t="s">
        <v>35</v>
      </c>
      <c r="T22" s="85"/>
      <c r="U22" s="87"/>
      <c r="V22" s="87"/>
      <c r="X22" s="23"/>
    </row>
    <row r="23" spans="1:24" s="11" customFormat="1" ht="16.5" customHeight="1" x14ac:dyDescent="0.25">
      <c r="A23" s="30">
        <v>1</v>
      </c>
      <c r="B23" s="31">
        <v>66</v>
      </c>
      <c r="C23" s="32" t="s">
        <v>145</v>
      </c>
      <c r="D23" s="33" t="s">
        <v>146</v>
      </c>
      <c r="E23" s="34">
        <v>39967</v>
      </c>
      <c r="F23" s="32" t="s">
        <v>36</v>
      </c>
      <c r="G23" s="32" t="s">
        <v>57</v>
      </c>
      <c r="H23" s="35">
        <v>40</v>
      </c>
      <c r="I23" s="36">
        <v>40</v>
      </c>
      <c r="J23" s="35">
        <v>38</v>
      </c>
      <c r="K23" s="36"/>
      <c r="L23" s="35">
        <v>2</v>
      </c>
      <c r="M23" s="36">
        <v>5</v>
      </c>
      <c r="N23" s="36">
        <v>1</v>
      </c>
      <c r="O23" s="35">
        <v>3</v>
      </c>
      <c r="P23" s="36">
        <v>4</v>
      </c>
      <c r="Q23" s="36">
        <v>3</v>
      </c>
      <c r="R23" s="70"/>
      <c r="S23" s="70"/>
      <c r="T23" s="71">
        <v>133</v>
      </c>
      <c r="U23" s="73" t="s">
        <v>36</v>
      </c>
      <c r="V23" s="30"/>
      <c r="X23" s="23">
        <v>133</v>
      </c>
    </row>
    <row r="24" spans="1:24" s="11" customFormat="1" ht="17.25" customHeight="1" x14ac:dyDescent="0.25">
      <c r="A24" s="30">
        <v>2</v>
      </c>
      <c r="B24" s="31">
        <v>196</v>
      </c>
      <c r="C24" s="32" t="s">
        <v>147</v>
      </c>
      <c r="D24" s="33" t="s">
        <v>148</v>
      </c>
      <c r="E24" s="34">
        <v>39316</v>
      </c>
      <c r="F24" s="32" t="s">
        <v>36</v>
      </c>
      <c r="G24" s="32" t="s">
        <v>58</v>
      </c>
      <c r="H24" s="35">
        <v>34</v>
      </c>
      <c r="I24" s="35">
        <v>30</v>
      </c>
      <c r="J24" s="36">
        <v>40</v>
      </c>
      <c r="K24" s="35">
        <v>5</v>
      </c>
      <c r="L24" s="36">
        <v>5</v>
      </c>
      <c r="M24" s="35"/>
      <c r="N24" s="36">
        <v>2</v>
      </c>
      <c r="O24" s="36"/>
      <c r="P24" s="35">
        <v>10</v>
      </c>
      <c r="Q24" s="36">
        <v>1</v>
      </c>
      <c r="R24" s="70"/>
      <c r="S24" s="70"/>
      <c r="T24" s="71">
        <v>126</v>
      </c>
      <c r="U24" s="73" t="s">
        <v>36</v>
      </c>
      <c r="V24" s="30"/>
      <c r="X24" s="23">
        <v>126</v>
      </c>
    </row>
    <row r="25" spans="1:24" s="11" customFormat="1" ht="16.5" customHeight="1" x14ac:dyDescent="0.25">
      <c r="A25" s="30">
        <v>3</v>
      </c>
      <c r="B25" s="31">
        <v>68</v>
      </c>
      <c r="C25" s="32" t="s">
        <v>149</v>
      </c>
      <c r="D25" s="33" t="s">
        <v>150</v>
      </c>
      <c r="E25" s="34">
        <v>40018</v>
      </c>
      <c r="F25" s="32" t="s">
        <v>36</v>
      </c>
      <c r="G25" s="32" t="s">
        <v>57</v>
      </c>
      <c r="H25" s="35">
        <v>24</v>
      </c>
      <c r="I25" s="35">
        <v>38</v>
      </c>
      <c r="J25" s="35">
        <v>36</v>
      </c>
      <c r="K25" s="35">
        <v>3</v>
      </c>
      <c r="L25" s="35"/>
      <c r="M25" s="35">
        <v>1</v>
      </c>
      <c r="N25" s="36">
        <v>5</v>
      </c>
      <c r="O25" s="35">
        <v>5</v>
      </c>
      <c r="P25" s="35">
        <v>2</v>
      </c>
      <c r="Q25" s="36">
        <v>4</v>
      </c>
      <c r="R25" s="70"/>
      <c r="S25" s="70"/>
      <c r="T25" s="71">
        <v>114</v>
      </c>
      <c r="U25" s="73" t="s">
        <v>36</v>
      </c>
      <c r="V25" s="30"/>
      <c r="X25" s="23">
        <v>114</v>
      </c>
    </row>
    <row r="26" spans="1:24" s="11" customFormat="1" ht="16.5" customHeight="1" x14ac:dyDescent="0.25">
      <c r="A26" s="30">
        <v>4</v>
      </c>
      <c r="B26" s="31">
        <v>67</v>
      </c>
      <c r="C26" s="32" t="s">
        <v>151</v>
      </c>
      <c r="D26" s="33" t="s">
        <v>152</v>
      </c>
      <c r="E26" s="34">
        <v>39814</v>
      </c>
      <c r="F26" s="32" t="s">
        <v>36</v>
      </c>
      <c r="G26" s="32" t="s">
        <v>57</v>
      </c>
      <c r="H26" s="36">
        <v>30</v>
      </c>
      <c r="I26" s="36">
        <v>36</v>
      </c>
      <c r="J26" s="36">
        <v>34</v>
      </c>
      <c r="K26" s="36"/>
      <c r="L26" s="35"/>
      <c r="M26" s="36">
        <v>3</v>
      </c>
      <c r="N26" s="35">
        <v>3</v>
      </c>
      <c r="O26" s="36"/>
      <c r="P26" s="35"/>
      <c r="Q26" s="36">
        <v>19</v>
      </c>
      <c r="R26" s="70"/>
      <c r="S26" s="70"/>
      <c r="T26" s="71">
        <v>106</v>
      </c>
      <c r="U26" s="73" t="s">
        <v>37</v>
      </c>
      <c r="V26" s="30"/>
      <c r="X26" s="23">
        <v>106</v>
      </c>
    </row>
    <row r="27" spans="1:24" s="11" customFormat="1" ht="16.5" customHeight="1" x14ac:dyDescent="0.25">
      <c r="A27" s="30">
        <v>5</v>
      </c>
      <c r="B27" s="31">
        <v>174</v>
      </c>
      <c r="C27" s="32" t="s">
        <v>153</v>
      </c>
      <c r="D27" s="33" t="s">
        <v>154</v>
      </c>
      <c r="E27" s="34">
        <v>39353</v>
      </c>
      <c r="F27" s="32" t="s">
        <v>37</v>
      </c>
      <c r="G27" s="32" t="s">
        <v>59</v>
      </c>
      <c r="H27" s="36">
        <v>36</v>
      </c>
      <c r="I27" s="35">
        <v>28</v>
      </c>
      <c r="J27" s="36">
        <v>24</v>
      </c>
      <c r="K27" s="36">
        <v>2</v>
      </c>
      <c r="L27" s="35"/>
      <c r="M27" s="35"/>
      <c r="N27" s="35"/>
      <c r="O27" s="36"/>
      <c r="P27" s="36"/>
      <c r="Q27" s="36">
        <v>5</v>
      </c>
      <c r="R27" s="70"/>
      <c r="S27" s="70"/>
      <c r="T27" s="71">
        <v>90</v>
      </c>
      <c r="U27" s="73" t="s">
        <v>37</v>
      </c>
      <c r="V27" s="30"/>
      <c r="X27" s="23">
        <v>90</v>
      </c>
    </row>
    <row r="28" spans="1:24" s="11" customFormat="1" ht="16.5" customHeight="1" x14ac:dyDescent="0.25">
      <c r="A28" s="30">
        <v>6</v>
      </c>
      <c r="B28" s="31">
        <v>71</v>
      </c>
      <c r="C28" s="32" t="s">
        <v>155</v>
      </c>
      <c r="D28" s="33" t="s">
        <v>156</v>
      </c>
      <c r="E28" s="34">
        <v>40463</v>
      </c>
      <c r="F28" s="32" t="s">
        <v>37</v>
      </c>
      <c r="G28" s="32" t="s">
        <v>57</v>
      </c>
      <c r="H28" s="35">
        <v>32</v>
      </c>
      <c r="I28" s="35">
        <v>22</v>
      </c>
      <c r="J28" s="35">
        <v>32</v>
      </c>
      <c r="K28" s="35">
        <v>1</v>
      </c>
      <c r="L28" s="35"/>
      <c r="M28" s="35"/>
      <c r="N28" s="35"/>
      <c r="O28" s="35">
        <v>2</v>
      </c>
      <c r="P28" s="36"/>
      <c r="Q28" s="36">
        <v>7</v>
      </c>
      <c r="R28" s="70"/>
      <c r="S28" s="70"/>
      <c r="T28" s="71">
        <v>89</v>
      </c>
      <c r="U28" s="73" t="s">
        <v>37</v>
      </c>
      <c r="V28" s="30"/>
      <c r="X28" s="23">
        <v>89</v>
      </c>
    </row>
    <row r="29" spans="1:24" s="11" customFormat="1" ht="16.5" customHeight="1" x14ac:dyDescent="0.25">
      <c r="A29" s="30">
        <v>7</v>
      </c>
      <c r="B29" s="31">
        <v>197</v>
      </c>
      <c r="C29" s="32" t="s">
        <v>157</v>
      </c>
      <c r="D29" s="33" t="s">
        <v>158</v>
      </c>
      <c r="E29" s="34">
        <v>39346</v>
      </c>
      <c r="F29" s="32" t="s">
        <v>36</v>
      </c>
      <c r="G29" s="32" t="s">
        <v>58</v>
      </c>
      <c r="H29" s="35">
        <v>26</v>
      </c>
      <c r="I29" s="36">
        <v>32</v>
      </c>
      <c r="J29" s="35">
        <v>14</v>
      </c>
      <c r="K29" s="35"/>
      <c r="L29" s="35">
        <v>1</v>
      </c>
      <c r="M29" s="35"/>
      <c r="N29" s="35"/>
      <c r="O29" s="36"/>
      <c r="P29" s="35"/>
      <c r="Q29" s="36">
        <v>17</v>
      </c>
      <c r="R29" s="70"/>
      <c r="S29" s="70"/>
      <c r="T29" s="71">
        <v>73</v>
      </c>
      <c r="U29" s="36"/>
      <c r="V29" s="30"/>
      <c r="X29" s="23">
        <v>73</v>
      </c>
    </row>
    <row r="30" spans="1:24" s="11" customFormat="1" ht="17.25" customHeight="1" x14ac:dyDescent="0.25">
      <c r="A30" s="30">
        <v>8</v>
      </c>
      <c r="B30" s="31">
        <v>70</v>
      </c>
      <c r="C30" s="32" t="s">
        <v>159</v>
      </c>
      <c r="D30" s="33" t="s">
        <v>160</v>
      </c>
      <c r="E30" s="34">
        <v>40295</v>
      </c>
      <c r="F30" s="32" t="s">
        <v>37</v>
      </c>
      <c r="G30" s="32" t="s">
        <v>57</v>
      </c>
      <c r="H30" s="35">
        <v>14</v>
      </c>
      <c r="I30" s="35">
        <v>26</v>
      </c>
      <c r="J30" s="35">
        <v>26</v>
      </c>
      <c r="K30" s="35"/>
      <c r="L30" s="35"/>
      <c r="M30" s="36"/>
      <c r="N30" s="35"/>
      <c r="O30" s="35"/>
      <c r="P30" s="35"/>
      <c r="Q30" s="36">
        <v>9</v>
      </c>
      <c r="R30" s="70"/>
      <c r="S30" s="70"/>
      <c r="T30" s="71">
        <v>66</v>
      </c>
      <c r="U30" s="36"/>
      <c r="V30" s="30"/>
      <c r="X30" s="23">
        <v>66</v>
      </c>
    </row>
    <row r="31" spans="1:24" s="11" customFormat="1" ht="16.5" customHeight="1" x14ac:dyDescent="0.25">
      <c r="A31" s="30">
        <v>9</v>
      </c>
      <c r="B31" s="31">
        <v>173</v>
      </c>
      <c r="C31" s="32" t="s">
        <v>161</v>
      </c>
      <c r="D31" s="33" t="s">
        <v>162</v>
      </c>
      <c r="E31" s="34">
        <v>40101</v>
      </c>
      <c r="F31" s="32" t="s">
        <v>37</v>
      </c>
      <c r="G31" s="32" t="s">
        <v>59</v>
      </c>
      <c r="H31" s="35">
        <v>20</v>
      </c>
      <c r="I31" s="35">
        <v>16</v>
      </c>
      <c r="J31" s="36">
        <v>22</v>
      </c>
      <c r="K31" s="35"/>
      <c r="L31" s="35"/>
      <c r="M31" s="35"/>
      <c r="N31" s="35"/>
      <c r="O31" s="35"/>
      <c r="P31" s="35"/>
      <c r="Q31" s="36">
        <v>8</v>
      </c>
      <c r="R31" s="70"/>
      <c r="S31" s="70"/>
      <c r="T31" s="71">
        <v>58</v>
      </c>
      <c r="U31" s="36"/>
      <c r="V31" s="30"/>
      <c r="X31" s="23">
        <v>58</v>
      </c>
    </row>
    <row r="32" spans="1:24" s="11" customFormat="1" ht="16.5" customHeight="1" x14ac:dyDescent="0.25">
      <c r="A32" s="30">
        <v>10</v>
      </c>
      <c r="B32" s="31">
        <v>72</v>
      </c>
      <c r="C32" s="32" t="s">
        <v>163</v>
      </c>
      <c r="D32" s="33" t="s">
        <v>164</v>
      </c>
      <c r="E32" s="34">
        <v>40613</v>
      </c>
      <c r="F32" s="32" t="s">
        <v>37</v>
      </c>
      <c r="G32" s="32" t="s">
        <v>57</v>
      </c>
      <c r="H32" s="35">
        <v>16</v>
      </c>
      <c r="I32" s="35">
        <v>20</v>
      </c>
      <c r="J32" s="35">
        <v>16</v>
      </c>
      <c r="K32" s="35"/>
      <c r="L32" s="35"/>
      <c r="M32" s="35"/>
      <c r="N32" s="35"/>
      <c r="O32" s="35">
        <v>1</v>
      </c>
      <c r="P32" s="35"/>
      <c r="Q32" s="36">
        <v>13</v>
      </c>
      <c r="R32" s="70"/>
      <c r="S32" s="70"/>
      <c r="T32" s="71">
        <v>53</v>
      </c>
      <c r="U32" s="36"/>
      <c r="V32" s="36"/>
      <c r="X32" s="23">
        <v>53</v>
      </c>
    </row>
    <row r="33" spans="1:24" s="11" customFormat="1" ht="36" customHeight="1" x14ac:dyDescent="0.25">
      <c r="A33" s="30">
        <v>11</v>
      </c>
      <c r="B33" s="31">
        <v>203</v>
      </c>
      <c r="C33" s="32" t="s">
        <v>165</v>
      </c>
      <c r="D33" s="33" t="s">
        <v>166</v>
      </c>
      <c r="E33" s="34">
        <v>39871</v>
      </c>
      <c r="F33" s="32" t="s">
        <v>36</v>
      </c>
      <c r="G33" s="37" t="s">
        <v>58</v>
      </c>
      <c r="H33" s="35">
        <v>38</v>
      </c>
      <c r="I33" s="35">
        <v>4</v>
      </c>
      <c r="J33" s="35">
        <v>28</v>
      </c>
      <c r="K33" s="35"/>
      <c r="L33" s="35"/>
      <c r="M33" s="35"/>
      <c r="N33" s="35"/>
      <c r="O33" s="35"/>
      <c r="P33" s="35"/>
      <c r="Q33" s="36">
        <v>15</v>
      </c>
      <c r="R33" s="70"/>
      <c r="S33" s="70">
        <v>20</v>
      </c>
      <c r="T33" s="71">
        <v>50</v>
      </c>
      <c r="U33" s="36"/>
      <c r="V33" s="36"/>
      <c r="W33" s="11">
        <v>20</v>
      </c>
      <c r="X33" s="23">
        <v>50</v>
      </c>
    </row>
    <row r="34" spans="1:24" s="11" customFormat="1" ht="16.5" customHeight="1" x14ac:dyDescent="0.25">
      <c r="A34" s="30">
        <v>12</v>
      </c>
      <c r="B34" s="31">
        <v>209</v>
      </c>
      <c r="C34" s="32" t="s">
        <v>167</v>
      </c>
      <c r="D34" s="33" t="s">
        <v>168</v>
      </c>
      <c r="E34" s="34">
        <v>39607</v>
      </c>
      <c r="F34" s="32" t="s">
        <v>37</v>
      </c>
      <c r="G34" s="32" t="s">
        <v>60</v>
      </c>
      <c r="H34" s="35">
        <v>6</v>
      </c>
      <c r="I34" s="35">
        <v>24</v>
      </c>
      <c r="J34" s="35">
        <v>10</v>
      </c>
      <c r="K34" s="35"/>
      <c r="L34" s="35">
        <v>3</v>
      </c>
      <c r="M34" s="35"/>
      <c r="N34" s="35"/>
      <c r="O34" s="35"/>
      <c r="P34" s="35"/>
      <c r="Q34" s="36">
        <v>6</v>
      </c>
      <c r="R34" s="70"/>
      <c r="S34" s="70"/>
      <c r="T34" s="71">
        <v>43</v>
      </c>
      <c r="U34" s="36"/>
      <c r="V34" s="36"/>
      <c r="X34" s="23">
        <v>43</v>
      </c>
    </row>
    <row r="35" spans="1:24" s="11" customFormat="1" ht="16.5" customHeight="1" x14ac:dyDescent="0.25">
      <c r="A35" s="30">
        <v>13</v>
      </c>
      <c r="B35" s="31">
        <v>69</v>
      </c>
      <c r="C35" s="32" t="s">
        <v>169</v>
      </c>
      <c r="D35" s="33" t="s">
        <v>170</v>
      </c>
      <c r="E35" s="34">
        <v>40324</v>
      </c>
      <c r="F35" s="32" t="s">
        <v>37</v>
      </c>
      <c r="G35" s="32" t="s">
        <v>57</v>
      </c>
      <c r="H35" s="36">
        <v>4</v>
      </c>
      <c r="I35" s="35">
        <v>18</v>
      </c>
      <c r="J35" s="35">
        <v>20</v>
      </c>
      <c r="K35" s="35"/>
      <c r="L35" s="35"/>
      <c r="M35" s="35"/>
      <c r="N35" s="35"/>
      <c r="O35" s="35"/>
      <c r="P35" s="35"/>
      <c r="Q35" s="36">
        <v>20</v>
      </c>
      <c r="R35" s="70"/>
      <c r="S35" s="70"/>
      <c r="T35" s="71">
        <v>42</v>
      </c>
      <c r="U35" s="36"/>
      <c r="V35" s="36"/>
      <c r="X35" s="23">
        <v>42</v>
      </c>
    </row>
    <row r="36" spans="1:24" s="11" customFormat="1" ht="16.5" customHeight="1" x14ac:dyDescent="0.25">
      <c r="A36" s="30">
        <v>14</v>
      </c>
      <c r="B36" s="31">
        <v>171</v>
      </c>
      <c r="C36" s="32" t="s">
        <v>171</v>
      </c>
      <c r="D36" s="33" t="s">
        <v>172</v>
      </c>
      <c r="E36" s="34">
        <v>39526</v>
      </c>
      <c r="F36" s="32" t="s">
        <v>37</v>
      </c>
      <c r="G36" s="32" t="s">
        <v>59</v>
      </c>
      <c r="H36" s="36">
        <v>18</v>
      </c>
      <c r="I36" s="35">
        <v>14</v>
      </c>
      <c r="J36" s="35">
        <v>6</v>
      </c>
      <c r="K36" s="35"/>
      <c r="L36" s="35"/>
      <c r="M36" s="35"/>
      <c r="N36" s="35"/>
      <c r="O36" s="35"/>
      <c r="P36" s="35"/>
      <c r="Q36" s="36">
        <v>14</v>
      </c>
      <c r="R36" s="70"/>
      <c r="S36" s="70"/>
      <c r="T36" s="71">
        <v>38</v>
      </c>
      <c r="U36" s="36"/>
      <c r="V36" s="36"/>
      <c r="X36" s="23">
        <v>38</v>
      </c>
    </row>
    <row r="37" spans="1:24" s="11" customFormat="1" ht="16.5" customHeight="1" x14ac:dyDescent="0.25">
      <c r="A37" s="30">
        <v>15</v>
      </c>
      <c r="B37" s="31">
        <v>65</v>
      </c>
      <c r="C37" s="32" t="s">
        <v>73</v>
      </c>
      <c r="D37" s="33" t="s">
        <v>173</v>
      </c>
      <c r="E37" s="34">
        <v>39488</v>
      </c>
      <c r="F37" s="32" t="s">
        <v>36</v>
      </c>
      <c r="G37" s="32" t="s">
        <v>57</v>
      </c>
      <c r="H37" s="36">
        <v>22</v>
      </c>
      <c r="I37" s="35">
        <v>12</v>
      </c>
      <c r="J37" s="35">
        <v>2</v>
      </c>
      <c r="K37" s="35"/>
      <c r="L37" s="35"/>
      <c r="M37" s="35"/>
      <c r="N37" s="35"/>
      <c r="O37" s="35"/>
      <c r="P37" s="35"/>
      <c r="Q37" s="36">
        <v>16</v>
      </c>
      <c r="R37" s="70"/>
      <c r="S37" s="70"/>
      <c r="T37" s="71">
        <v>36</v>
      </c>
      <c r="U37" s="36"/>
      <c r="V37" s="36"/>
      <c r="X37" s="23">
        <v>36</v>
      </c>
    </row>
    <row r="38" spans="1:24" s="11" customFormat="1" ht="16.5" customHeight="1" x14ac:dyDescent="0.25">
      <c r="A38" s="30">
        <v>16</v>
      </c>
      <c r="B38" s="31">
        <v>73</v>
      </c>
      <c r="C38" s="32" t="s">
        <v>174</v>
      </c>
      <c r="D38" s="33" t="s">
        <v>175</v>
      </c>
      <c r="E38" s="34">
        <v>40708</v>
      </c>
      <c r="F38" s="32" t="s">
        <v>37</v>
      </c>
      <c r="G38" s="32" t="s">
        <v>57</v>
      </c>
      <c r="H38" s="36">
        <v>12</v>
      </c>
      <c r="I38" s="35">
        <v>10</v>
      </c>
      <c r="J38" s="35">
        <v>8</v>
      </c>
      <c r="K38" s="35"/>
      <c r="L38" s="35"/>
      <c r="M38" s="35"/>
      <c r="N38" s="35"/>
      <c r="O38" s="35"/>
      <c r="P38" s="35"/>
      <c r="Q38" s="36">
        <v>11</v>
      </c>
      <c r="R38" s="70"/>
      <c r="S38" s="70"/>
      <c r="T38" s="71">
        <v>30</v>
      </c>
      <c r="U38" s="36"/>
      <c r="V38" s="36"/>
      <c r="X38" s="23">
        <v>30</v>
      </c>
    </row>
    <row r="39" spans="1:24" s="11" customFormat="1" ht="16.5" customHeight="1" x14ac:dyDescent="0.25">
      <c r="A39" s="30">
        <v>17</v>
      </c>
      <c r="B39" s="31">
        <v>204</v>
      </c>
      <c r="C39" s="32" t="s">
        <v>176</v>
      </c>
      <c r="D39" s="33" t="s">
        <v>177</v>
      </c>
      <c r="E39" s="34">
        <v>40163</v>
      </c>
      <c r="F39" s="32" t="s">
        <v>37</v>
      </c>
      <c r="G39" s="32" t="s">
        <v>58</v>
      </c>
      <c r="H39" s="36">
        <v>1</v>
      </c>
      <c r="I39" s="35">
        <v>6</v>
      </c>
      <c r="J39" s="35">
        <v>30</v>
      </c>
      <c r="K39" s="35"/>
      <c r="L39" s="35"/>
      <c r="M39" s="35"/>
      <c r="N39" s="35"/>
      <c r="O39" s="35"/>
      <c r="P39" s="35"/>
      <c r="Q39" s="36">
        <v>12</v>
      </c>
      <c r="R39" s="70"/>
      <c r="S39" s="70">
        <v>40</v>
      </c>
      <c r="T39" s="71">
        <v>-3</v>
      </c>
      <c r="U39" s="36"/>
      <c r="V39" s="36"/>
      <c r="W39" s="11">
        <v>40</v>
      </c>
      <c r="X39" s="23">
        <v>-3</v>
      </c>
    </row>
    <row r="40" spans="1:24" s="11" customFormat="1" ht="16.5" customHeight="1" x14ac:dyDescent="0.25">
      <c r="A40" s="30">
        <v>18</v>
      </c>
      <c r="B40" s="31">
        <v>212</v>
      </c>
      <c r="C40" s="32" t="s">
        <v>178</v>
      </c>
      <c r="D40" s="33" t="s">
        <v>179</v>
      </c>
      <c r="E40" s="34">
        <v>40036</v>
      </c>
      <c r="F40" s="32" t="s">
        <v>37</v>
      </c>
      <c r="G40" s="32" t="s">
        <v>60</v>
      </c>
      <c r="H40" s="36">
        <v>8</v>
      </c>
      <c r="I40" s="35">
        <v>1</v>
      </c>
      <c r="J40" s="35">
        <v>4</v>
      </c>
      <c r="K40" s="35"/>
      <c r="L40" s="35"/>
      <c r="M40" s="35"/>
      <c r="N40" s="35"/>
      <c r="O40" s="35"/>
      <c r="P40" s="35"/>
      <c r="Q40" s="36">
        <v>18</v>
      </c>
      <c r="R40" s="70"/>
      <c r="S40" s="70">
        <v>20</v>
      </c>
      <c r="T40" s="71">
        <v>-7</v>
      </c>
      <c r="U40" s="36"/>
      <c r="V40" s="36"/>
      <c r="W40" s="11">
        <v>20</v>
      </c>
      <c r="X40" s="23">
        <v>-7</v>
      </c>
    </row>
    <row r="41" spans="1:24" s="11" customFormat="1" ht="16.5" customHeight="1" x14ac:dyDescent="0.25">
      <c r="A41" s="30">
        <v>19</v>
      </c>
      <c r="B41" s="31">
        <v>211</v>
      </c>
      <c r="C41" s="32" t="s">
        <v>180</v>
      </c>
      <c r="D41" s="33" t="s">
        <v>181</v>
      </c>
      <c r="E41" s="34">
        <v>40070</v>
      </c>
      <c r="F41" s="32" t="s">
        <v>37</v>
      </c>
      <c r="G41" s="32" t="s">
        <v>60</v>
      </c>
      <c r="H41" s="36">
        <v>2</v>
      </c>
      <c r="I41" s="35">
        <v>8</v>
      </c>
      <c r="J41" s="35">
        <v>1</v>
      </c>
      <c r="K41" s="35"/>
      <c r="L41" s="35"/>
      <c r="M41" s="35"/>
      <c r="N41" s="35"/>
      <c r="O41" s="35"/>
      <c r="P41" s="35"/>
      <c r="Q41" s="36"/>
      <c r="R41" s="70"/>
      <c r="S41" s="70">
        <v>40</v>
      </c>
      <c r="T41" s="71">
        <v>-29</v>
      </c>
      <c r="U41" s="36"/>
      <c r="V41" s="72" t="s">
        <v>87</v>
      </c>
      <c r="W41" s="11">
        <v>40</v>
      </c>
      <c r="X41" s="23">
        <v>-29</v>
      </c>
    </row>
    <row r="42" spans="1:24" s="11" customFormat="1" ht="16.5" customHeight="1" x14ac:dyDescent="0.25">
      <c r="A42" s="30">
        <v>19</v>
      </c>
      <c r="B42" s="31">
        <v>208</v>
      </c>
      <c r="C42" s="32" t="s">
        <v>182</v>
      </c>
      <c r="D42" s="33" t="s">
        <v>183</v>
      </c>
      <c r="E42" s="34">
        <v>39255</v>
      </c>
      <c r="F42" s="32" t="s">
        <v>36</v>
      </c>
      <c r="G42" s="32" t="s">
        <v>60</v>
      </c>
      <c r="H42" s="36">
        <v>1</v>
      </c>
      <c r="I42" s="35">
        <v>2</v>
      </c>
      <c r="J42" s="35">
        <v>1</v>
      </c>
      <c r="K42" s="35"/>
      <c r="L42" s="35"/>
      <c r="M42" s="35"/>
      <c r="N42" s="35"/>
      <c r="O42" s="35"/>
      <c r="P42" s="35"/>
      <c r="Q42" s="36"/>
      <c r="R42" s="70"/>
      <c r="S42" s="70">
        <v>40</v>
      </c>
      <c r="T42" s="71">
        <v>-36</v>
      </c>
      <c r="U42" s="36"/>
      <c r="V42" s="72" t="s">
        <v>87</v>
      </c>
      <c r="W42" s="11">
        <v>40</v>
      </c>
      <c r="X42" s="23">
        <v>-36</v>
      </c>
    </row>
    <row r="43" spans="1:24" s="11" customFormat="1" ht="16.5" customHeight="1" x14ac:dyDescent="0.25">
      <c r="A43" s="30">
        <v>19</v>
      </c>
      <c r="B43" s="31">
        <v>210</v>
      </c>
      <c r="C43" s="32" t="s">
        <v>184</v>
      </c>
      <c r="D43" s="33" t="s">
        <v>185</v>
      </c>
      <c r="E43" s="34">
        <v>40063</v>
      </c>
      <c r="F43" s="32" t="s">
        <v>37</v>
      </c>
      <c r="G43" s="32" t="s">
        <v>60</v>
      </c>
      <c r="H43" s="36">
        <v>1</v>
      </c>
      <c r="I43" s="35">
        <v>1</v>
      </c>
      <c r="J43" s="35">
        <v>1</v>
      </c>
      <c r="K43" s="35"/>
      <c r="L43" s="35"/>
      <c r="M43" s="35"/>
      <c r="N43" s="35"/>
      <c r="O43" s="35"/>
      <c r="P43" s="35"/>
      <c r="Q43" s="36"/>
      <c r="R43" s="70"/>
      <c r="S43" s="70">
        <v>40</v>
      </c>
      <c r="T43" s="71">
        <v>-37</v>
      </c>
      <c r="U43" s="36"/>
      <c r="V43" s="72" t="s">
        <v>87</v>
      </c>
      <c r="W43" s="11">
        <v>40</v>
      </c>
      <c r="X43" s="23">
        <v>-37</v>
      </c>
    </row>
    <row r="44" spans="1:24" s="11" customFormat="1" ht="16.5" customHeight="1" x14ac:dyDescent="0.25">
      <c r="A44" s="30">
        <v>19</v>
      </c>
      <c r="B44" s="31">
        <v>220</v>
      </c>
      <c r="C44" s="32" t="s">
        <v>186</v>
      </c>
      <c r="D44" s="33" t="s">
        <v>187</v>
      </c>
      <c r="E44" s="34">
        <v>39484</v>
      </c>
      <c r="F44" s="32" t="s">
        <v>37</v>
      </c>
      <c r="G44" s="32" t="s">
        <v>90</v>
      </c>
      <c r="H44" s="36">
        <v>1</v>
      </c>
      <c r="I44" s="35">
        <v>-40</v>
      </c>
      <c r="J44" s="35">
        <v>1</v>
      </c>
      <c r="K44" s="35"/>
      <c r="L44" s="35"/>
      <c r="M44" s="35"/>
      <c r="N44" s="35"/>
      <c r="O44" s="35"/>
      <c r="P44" s="35"/>
      <c r="Q44" s="36"/>
      <c r="R44" s="70"/>
      <c r="S44" s="70">
        <v>40</v>
      </c>
      <c r="T44" s="71">
        <v>-78</v>
      </c>
      <c r="U44" s="36"/>
      <c r="V44" s="72" t="s">
        <v>87</v>
      </c>
      <c r="W44" s="11">
        <v>40</v>
      </c>
      <c r="X44" s="23">
        <v>-78</v>
      </c>
    </row>
    <row r="45" spans="1:24" s="11" customFormat="1" ht="16.5" customHeight="1" x14ac:dyDescent="0.25">
      <c r="A45" s="38"/>
      <c r="B45" s="39"/>
      <c r="C45" s="17"/>
      <c r="D45" s="40"/>
      <c r="E45" s="41"/>
      <c r="F45" s="17"/>
      <c r="G45" s="17"/>
      <c r="H45" s="42"/>
      <c r="I45" s="42"/>
      <c r="J45" s="42"/>
      <c r="K45" s="42"/>
      <c r="L45" s="42"/>
      <c r="M45" s="42"/>
      <c r="N45" s="42"/>
      <c r="O45" s="42"/>
      <c r="P45" s="42"/>
      <c r="Q45" s="24"/>
      <c r="R45" s="27"/>
      <c r="S45" s="27"/>
      <c r="T45" s="43"/>
      <c r="U45" s="24"/>
      <c r="V45" s="44"/>
      <c r="X45" s="23"/>
    </row>
    <row r="46" spans="1:24" s="23" customFormat="1" ht="16.5" customHeight="1" x14ac:dyDescent="0.25">
      <c r="A46" s="76" t="s">
        <v>38</v>
      </c>
      <c r="B46" s="76"/>
      <c r="C46" s="76"/>
      <c r="D46" s="76"/>
      <c r="E46" s="45"/>
      <c r="F46" s="45"/>
      <c r="G46" s="45" t="s">
        <v>39</v>
      </c>
      <c r="H46" s="45"/>
      <c r="I46" s="45"/>
      <c r="J46" s="45"/>
      <c r="K46" s="45"/>
      <c r="L46" s="45"/>
      <c r="M46" s="76"/>
      <c r="N46" s="76"/>
      <c r="O46" s="76"/>
      <c r="P46" s="76"/>
      <c r="Q46" s="76"/>
      <c r="R46" s="76"/>
      <c r="S46" s="76"/>
      <c r="T46" s="76"/>
      <c r="U46" s="76"/>
      <c r="V46" s="76"/>
    </row>
    <row r="47" spans="1:24" s="23" customFormat="1" ht="12.75" customHeight="1" x14ac:dyDescent="0.25">
      <c r="A47" s="18" t="s">
        <v>40</v>
      </c>
      <c r="B47" s="18"/>
      <c r="C47" s="46"/>
      <c r="D47" s="18"/>
      <c r="E47" s="16"/>
      <c r="F47" s="18"/>
      <c r="G47" s="47" t="s">
        <v>41</v>
      </c>
      <c r="H47" s="48">
        <v>5</v>
      </c>
      <c r="I47" s="14"/>
      <c r="J47" s="49" t="s">
        <v>42</v>
      </c>
      <c r="K47" s="50">
        <f>COUNTIF(F23:F44,"ЗМС")</f>
        <v>0</v>
      </c>
      <c r="M47" s="51"/>
      <c r="N47" s="52"/>
      <c r="O47" s="40"/>
      <c r="P47" s="40"/>
      <c r="Q47" s="40"/>
      <c r="R47" s="40"/>
      <c r="S47" s="40"/>
      <c r="T47" s="40"/>
      <c r="U47" s="40"/>
      <c r="V47" s="40"/>
    </row>
    <row r="48" spans="1:24" s="23" customFormat="1" ht="12.75" customHeight="1" x14ac:dyDescent="0.25">
      <c r="A48" s="18" t="s">
        <v>43</v>
      </c>
      <c r="B48" s="18"/>
      <c r="C48" s="46"/>
      <c r="D48" s="18"/>
      <c r="E48" s="16"/>
      <c r="F48" s="18"/>
      <c r="G48" s="53" t="s">
        <v>44</v>
      </c>
      <c r="H48" s="17">
        <v>24</v>
      </c>
      <c r="I48" s="14"/>
      <c r="J48" s="49" t="s">
        <v>45</v>
      </c>
      <c r="K48" s="50">
        <f>COUNTIF(F23:F44,"МСМК")</f>
        <v>0</v>
      </c>
      <c r="M48" s="51"/>
      <c r="N48" s="52"/>
      <c r="O48" s="40"/>
      <c r="P48" s="40"/>
      <c r="Q48" s="40"/>
      <c r="R48" s="40"/>
      <c r="S48" s="40"/>
      <c r="T48" s="40"/>
      <c r="U48" s="40"/>
      <c r="V48" s="40"/>
    </row>
    <row r="49" spans="1:24" s="23" customFormat="1" ht="12.75" customHeight="1" x14ac:dyDescent="0.25">
      <c r="A49" s="18"/>
      <c r="B49" s="18"/>
      <c r="C49" s="46"/>
      <c r="D49" s="18"/>
      <c r="E49" s="16"/>
      <c r="F49" s="18"/>
      <c r="G49" s="53" t="s">
        <v>46</v>
      </c>
      <c r="H49" s="17">
        <v>24</v>
      </c>
      <c r="I49" s="14"/>
      <c r="J49" s="49" t="s">
        <v>36</v>
      </c>
      <c r="K49" s="50">
        <f>COUNTIF(F23:F44,"МС")</f>
        <v>8</v>
      </c>
      <c r="M49" s="51"/>
      <c r="N49" s="52"/>
      <c r="O49" s="40"/>
      <c r="P49" s="40"/>
      <c r="Q49" s="40"/>
      <c r="R49" s="40"/>
      <c r="S49" s="40"/>
      <c r="T49" s="40"/>
      <c r="U49" s="40"/>
      <c r="V49" s="40"/>
    </row>
    <row r="50" spans="1:24" s="23" customFormat="1" ht="12.75" customHeight="1" x14ac:dyDescent="0.25">
      <c r="A50" s="18"/>
      <c r="B50" s="18"/>
      <c r="C50" s="46"/>
      <c r="D50" s="18"/>
      <c r="E50" s="16"/>
      <c r="F50" s="18"/>
      <c r="G50" s="53" t="s">
        <v>47</v>
      </c>
      <c r="H50" s="17">
        <v>24</v>
      </c>
      <c r="I50" s="14"/>
      <c r="J50" s="49" t="s">
        <v>37</v>
      </c>
      <c r="K50" s="50">
        <f>COUNTIF(F23:F44,"КМС")</f>
        <v>14</v>
      </c>
      <c r="M50" s="51"/>
      <c r="N50" s="52"/>
      <c r="O50" s="40"/>
      <c r="P50" s="40"/>
      <c r="Q50" s="40"/>
      <c r="R50" s="40"/>
      <c r="S50" s="40"/>
      <c r="T50" s="40"/>
      <c r="U50" s="40"/>
      <c r="V50" s="40"/>
    </row>
    <row r="51" spans="1:24" s="23" customFormat="1" ht="12.75" customHeight="1" x14ac:dyDescent="0.25">
      <c r="A51" s="18"/>
      <c r="B51" s="18"/>
      <c r="C51" s="46"/>
      <c r="D51" s="18"/>
      <c r="E51" s="16"/>
      <c r="F51" s="18"/>
      <c r="G51" s="53" t="s">
        <v>48</v>
      </c>
      <c r="H51" s="17">
        <f>COUNTIF(A23:A44,"НФ")</f>
        <v>0</v>
      </c>
      <c r="I51" s="14"/>
      <c r="J51" s="49" t="s">
        <v>49</v>
      </c>
      <c r="K51" s="50">
        <f>COUNTIF(F23:F44,"1 СР")</f>
        <v>0</v>
      </c>
      <c r="M51" s="51"/>
      <c r="N51" s="52"/>
      <c r="O51" s="40"/>
      <c r="P51" s="40"/>
      <c r="Q51" s="40"/>
      <c r="R51" s="40"/>
      <c r="S51" s="40"/>
      <c r="T51" s="40"/>
      <c r="U51" s="40"/>
      <c r="V51" s="40"/>
    </row>
    <row r="52" spans="1:24" s="23" customFormat="1" ht="12.75" customHeight="1" x14ac:dyDescent="0.25">
      <c r="A52" s="18"/>
      <c r="B52" s="18"/>
      <c r="C52" s="46"/>
      <c r="D52" s="18"/>
      <c r="E52" s="16"/>
      <c r="F52" s="18"/>
      <c r="G52" s="53" t="s">
        <v>50</v>
      </c>
      <c r="H52" s="17">
        <f>COUNTIF(A23:A44,"ДСКВ")</f>
        <v>0</v>
      </c>
      <c r="I52" s="14"/>
      <c r="J52" s="54" t="s">
        <v>51</v>
      </c>
      <c r="K52" s="50">
        <f>COUNTIF(F23:F44,"2 СР")</f>
        <v>0</v>
      </c>
      <c r="M52" s="51"/>
      <c r="N52" s="52"/>
      <c r="O52" s="40"/>
      <c r="P52" s="40"/>
      <c r="Q52" s="40"/>
      <c r="R52" s="40"/>
      <c r="S52" s="40"/>
      <c r="T52" s="40"/>
      <c r="U52" s="40"/>
      <c r="V52" s="40"/>
    </row>
    <row r="53" spans="1:24" s="23" customFormat="1" ht="12.75" customHeight="1" x14ac:dyDescent="0.25">
      <c r="A53" s="18"/>
      <c r="B53" s="18"/>
      <c r="C53" s="46"/>
      <c r="D53" s="18"/>
      <c r="E53" s="16"/>
      <c r="F53" s="18"/>
      <c r="G53" s="53" t="s">
        <v>52</v>
      </c>
      <c r="H53" s="17">
        <f>COUNTIF(A23:A44,"НС")</f>
        <v>0</v>
      </c>
      <c r="I53" s="15"/>
      <c r="J53" s="54" t="s">
        <v>53</v>
      </c>
      <c r="K53" s="50">
        <f>COUNTIF(F23:F44,"3 СР")</f>
        <v>0</v>
      </c>
      <c r="M53" s="51"/>
      <c r="N53" s="52"/>
      <c r="O53" s="40"/>
      <c r="P53" s="40"/>
      <c r="Q53" s="40"/>
      <c r="R53" s="40"/>
      <c r="S53" s="40"/>
      <c r="T53" s="40"/>
      <c r="U53" s="40"/>
      <c r="V53" s="40"/>
      <c r="X53" s="55"/>
    </row>
    <row r="54" spans="1:24" s="23" customFormat="1" ht="4.5" customHeight="1" x14ac:dyDescent="0.25">
      <c r="A54" s="18"/>
      <c r="B54" s="17"/>
      <c r="C54" s="17"/>
      <c r="D54" s="18"/>
      <c r="E54" s="16"/>
      <c r="F54" s="18"/>
      <c r="G54" s="18"/>
      <c r="H54" s="56"/>
      <c r="I54" s="56"/>
      <c r="J54" s="56"/>
      <c r="K54" s="56"/>
      <c r="L54" s="56"/>
      <c r="M54" s="51"/>
      <c r="N54" s="18"/>
      <c r="O54" s="18"/>
      <c r="P54" s="18"/>
      <c r="X54" s="55"/>
    </row>
    <row r="55" spans="1:24" s="23" customFormat="1" ht="17.25" x14ac:dyDescent="0.25">
      <c r="A55" s="76"/>
      <c r="B55" s="76"/>
      <c r="C55" s="76"/>
      <c r="D55" s="76"/>
      <c r="E55" s="76" t="s">
        <v>54</v>
      </c>
      <c r="F55" s="76"/>
      <c r="G55" s="76"/>
      <c r="H55" s="76" t="s">
        <v>55</v>
      </c>
      <c r="I55" s="76"/>
      <c r="J55" s="76"/>
      <c r="K55" s="76"/>
      <c r="L55" s="76"/>
      <c r="M55" s="57"/>
      <c r="N55" s="57"/>
      <c r="O55" s="57"/>
      <c r="P55" s="45" t="s">
        <v>56</v>
      </c>
      <c r="Q55" s="45"/>
      <c r="R55" s="57"/>
      <c r="S55" s="57"/>
      <c r="T55" s="57"/>
      <c r="U55" s="57"/>
      <c r="V55" s="57"/>
      <c r="X55" s="55"/>
    </row>
    <row r="56" spans="1:24" s="55" customFormat="1" x14ac:dyDescent="0.2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59"/>
      <c r="Q56" s="58"/>
      <c r="R56" s="58"/>
      <c r="S56" s="58"/>
      <c r="T56" s="58"/>
      <c r="U56" s="58"/>
      <c r="V56" s="58"/>
    </row>
    <row r="57" spans="1:24" s="55" customFormat="1" x14ac:dyDescent="0.2">
      <c r="A57" s="59"/>
      <c r="B57" s="59"/>
      <c r="C57" s="59"/>
      <c r="D57" s="59"/>
      <c r="E57" s="60"/>
      <c r="F57" s="59"/>
      <c r="G57" s="59"/>
      <c r="H57" s="61"/>
      <c r="I57" s="61"/>
      <c r="J57" s="61"/>
      <c r="K57" s="61"/>
      <c r="L57" s="61"/>
      <c r="M57" s="59"/>
      <c r="N57" s="59"/>
      <c r="O57" s="59"/>
      <c r="P57" s="59"/>
      <c r="Q57" s="59"/>
      <c r="R57" s="59"/>
      <c r="S57" s="61"/>
      <c r="T57" s="61"/>
      <c r="U57" s="61"/>
      <c r="V57" s="61"/>
    </row>
    <row r="58" spans="1:24" s="55" customFormat="1" x14ac:dyDescent="0.2">
      <c r="A58" s="59"/>
      <c r="B58" s="59"/>
      <c r="C58" s="59"/>
      <c r="D58" s="59"/>
      <c r="E58" s="60"/>
      <c r="F58" s="59"/>
      <c r="G58" s="59"/>
      <c r="H58" s="61"/>
      <c r="I58" s="61"/>
      <c r="J58" s="61"/>
      <c r="K58" s="61"/>
      <c r="L58" s="61"/>
      <c r="M58" s="59"/>
      <c r="N58" s="59"/>
      <c r="O58" s="59"/>
      <c r="P58" s="59"/>
      <c r="Q58" s="59"/>
      <c r="R58" s="59"/>
      <c r="S58" s="61"/>
      <c r="T58" s="61"/>
      <c r="U58" s="61"/>
      <c r="V58" s="61"/>
    </row>
    <row r="59" spans="1:24" s="55" customFormat="1" x14ac:dyDescent="0.2">
      <c r="A59" s="59"/>
      <c r="B59" s="59"/>
      <c r="C59" s="59"/>
      <c r="D59" s="59"/>
      <c r="E59" s="60"/>
      <c r="F59" s="59"/>
      <c r="G59" s="59"/>
      <c r="H59" s="61"/>
      <c r="I59" s="61"/>
      <c r="J59" s="61"/>
      <c r="K59" s="61"/>
      <c r="L59" s="61"/>
      <c r="M59" s="59"/>
      <c r="N59" s="59"/>
      <c r="O59" s="59"/>
      <c r="P59" s="59"/>
      <c r="Q59" s="59"/>
      <c r="R59" s="59"/>
      <c r="S59" s="61"/>
      <c r="T59" s="61"/>
      <c r="U59" s="61"/>
      <c r="V59" s="61"/>
    </row>
    <row r="60" spans="1:24" s="55" customFormat="1" x14ac:dyDescent="0.2">
      <c r="A60" s="59"/>
      <c r="B60" s="59"/>
      <c r="C60" s="59"/>
      <c r="D60" s="59"/>
      <c r="E60" s="60"/>
      <c r="F60" s="59"/>
      <c r="G60" s="59"/>
      <c r="H60" s="61"/>
      <c r="I60" s="61"/>
      <c r="J60" s="61"/>
      <c r="K60" s="61"/>
      <c r="L60" s="61"/>
      <c r="M60" s="62"/>
      <c r="N60" s="58"/>
      <c r="O60" s="59"/>
      <c r="P60" s="59"/>
      <c r="Q60" s="59"/>
      <c r="R60" s="59"/>
      <c r="S60" s="61"/>
      <c r="T60" s="61"/>
      <c r="U60" s="61"/>
      <c r="V60" s="61"/>
      <c r="X60" s="63"/>
    </row>
    <row r="61" spans="1:24" s="55" customFormat="1" x14ac:dyDescent="0.2">
      <c r="A61" s="58" t="s">
        <v>2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X61" s="63"/>
    </row>
    <row r="62" spans="1:24" s="55" customFormat="1" x14ac:dyDescent="0.2">
      <c r="X62" s="63"/>
    </row>
  </sheetData>
  <mergeCells count="41">
    <mergeCell ref="A12:V12"/>
    <mergeCell ref="A1:V1"/>
    <mergeCell ref="A2:V2"/>
    <mergeCell ref="A3:V3"/>
    <mergeCell ref="A4:V4"/>
    <mergeCell ref="A5:V5"/>
    <mergeCell ref="A6:V6"/>
    <mergeCell ref="A7:V7"/>
    <mergeCell ref="A8:V8"/>
    <mergeCell ref="A9:V9"/>
    <mergeCell ref="A10:V10"/>
    <mergeCell ref="A11:V11"/>
    <mergeCell ref="A13:D13"/>
    <mergeCell ref="H13:I13"/>
    <mergeCell ref="A14:D14"/>
    <mergeCell ref="H14:I14"/>
    <mergeCell ref="A15:G15"/>
    <mergeCell ref="H15:V15"/>
    <mergeCell ref="T21:T22"/>
    <mergeCell ref="U21:U22"/>
    <mergeCell ref="V21:V22"/>
    <mergeCell ref="H16:V16"/>
    <mergeCell ref="H17:V17"/>
    <mergeCell ref="H18:V18"/>
    <mergeCell ref="A56:E56"/>
    <mergeCell ref="F56:O56"/>
    <mergeCell ref="H21:P21"/>
    <mergeCell ref="Q21:Q22"/>
    <mergeCell ref="R21:S21"/>
    <mergeCell ref="A21:A22"/>
    <mergeCell ref="B21:B22"/>
    <mergeCell ref="C21:C22"/>
    <mergeCell ref="D21:D22"/>
    <mergeCell ref="E21:E22"/>
    <mergeCell ref="F21:F22"/>
    <mergeCell ref="G21:G22"/>
    <mergeCell ref="A46:D46"/>
    <mergeCell ref="M46:V46"/>
    <mergeCell ref="A55:D55"/>
    <mergeCell ref="E55:G55"/>
    <mergeCell ref="H55:L55"/>
  </mergeCells>
  <conditionalFormatting sqref="G50:G53 I50:J53 L50:V52">
    <cfRule type="duplicateValues" dxfId="7" priority="3"/>
  </conditionalFormatting>
  <conditionalFormatting sqref="X58 A61 P61:W61 Y61:XFD61">
    <cfRule type="cellIs" dxfId="6" priority="2" operator="equal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1B2AD-0F6A-4F4E-B444-2867028A97BA}">
  <dimension ref="A1:Z60"/>
  <sheetViews>
    <sheetView topLeftCell="A20" zoomScaleNormal="100" workbookViewId="0">
      <selection activeCell="P48" sqref="P48"/>
    </sheetView>
  </sheetViews>
  <sheetFormatPr defaultColWidth="9.140625" defaultRowHeight="12.75" x14ac:dyDescent="0.2"/>
  <cols>
    <col min="1" max="1" width="10" style="63" customWidth="1"/>
    <col min="2" max="2" width="9.5703125" style="63" customWidth="1"/>
    <col min="3" max="3" width="19.5703125" style="63" customWidth="1"/>
    <col min="4" max="4" width="39.28515625" style="63" customWidth="1"/>
    <col min="5" max="5" width="16.42578125" style="63" customWidth="1"/>
    <col min="6" max="6" width="10.42578125" style="63" customWidth="1"/>
    <col min="7" max="7" width="24" style="63" customWidth="1"/>
    <col min="8" max="10" width="10.7109375" style="63" customWidth="1"/>
    <col min="11" max="18" width="5.7109375" style="63" customWidth="1"/>
    <col min="19" max="19" width="13.85546875" style="64" customWidth="1"/>
    <col min="20" max="20" width="8" style="63" customWidth="1"/>
    <col min="21" max="21" width="7.42578125" style="63" customWidth="1"/>
    <col min="22" max="22" width="9.28515625" style="63" customWidth="1"/>
    <col min="23" max="23" width="12.5703125" style="63" customWidth="1"/>
    <col min="24" max="24" width="12.42578125" style="63" customWidth="1"/>
    <col min="25" max="16384" width="9.140625" style="63"/>
  </cols>
  <sheetData>
    <row r="1" spans="1:26" s="1" customFormat="1" ht="21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</row>
    <row r="2" spans="1:26" s="1" customFormat="1" ht="7.5" customHeight="1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</row>
    <row r="3" spans="1:26" s="1" customFormat="1" ht="21" x14ac:dyDescent="0.25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</row>
    <row r="4" spans="1:26" s="1" customFormat="1" ht="0.75" customHeight="1" x14ac:dyDescent="0.2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Z4" s="23"/>
    </row>
    <row r="5" spans="1:26" s="1" customFormat="1" ht="6.75" customHeight="1" x14ac:dyDescent="0.25">
      <c r="A5" s="99" t="s">
        <v>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Z5" s="23"/>
    </row>
    <row r="6" spans="1:26" s="2" customFormat="1" ht="22.5" customHeight="1" x14ac:dyDescent="0.35">
      <c r="A6" s="96" t="s">
        <v>62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Z6" s="23"/>
    </row>
    <row r="7" spans="1:26" s="1" customFormat="1" ht="21" x14ac:dyDescent="0.25">
      <c r="A7" s="96" t="s">
        <v>3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Z7" s="23"/>
    </row>
    <row r="8" spans="1:26" s="1" customFormat="1" ht="4.5" customHeight="1" x14ac:dyDescent="0.2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Z8" s="23"/>
    </row>
    <row r="9" spans="1:26" s="1" customFormat="1" ht="21" x14ac:dyDescent="0.25">
      <c r="A9" s="96" t="s">
        <v>61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Z9" s="23"/>
    </row>
    <row r="10" spans="1:26" s="1" customFormat="1" ht="21" x14ac:dyDescent="0.25">
      <c r="A10" s="97" t="s">
        <v>139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Z10" s="23"/>
    </row>
    <row r="11" spans="1:26" s="1" customFormat="1" ht="21" x14ac:dyDescent="0.25">
      <c r="A11" s="96" t="s">
        <v>228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Z11" s="23"/>
    </row>
    <row r="12" spans="1:26" s="1" customFormat="1" ht="8.25" customHeight="1" x14ac:dyDescent="0.25">
      <c r="A12" s="98" t="s">
        <v>2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Z12" s="23"/>
    </row>
    <row r="13" spans="1:26" s="11" customFormat="1" ht="17.25" x14ac:dyDescent="0.25">
      <c r="A13" s="93" t="s">
        <v>4</v>
      </c>
      <c r="B13" s="93"/>
      <c r="C13" s="93"/>
      <c r="D13" s="93"/>
      <c r="E13" s="3"/>
      <c r="F13" s="4"/>
      <c r="G13" s="4" t="s">
        <v>5</v>
      </c>
      <c r="H13" s="94">
        <v>0.72152777777777777</v>
      </c>
      <c r="I13" s="94"/>
      <c r="J13" s="5"/>
      <c r="K13" s="5"/>
      <c r="L13" s="5"/>
      <c r="M13" s="5"/>
      <c r="N13" s="5"/>
      <c r="O13" s="5"/>
      <c r="P13" s="5"/>
      <c r="Q13" s="5"/>
      <c r="R13" s="5"/>
      <c r="S13" s="6"/>
      <c r="T13" s="5"/>
      <c r="U13" s="7"/>
      <c r="V13" s="8"/>
      <c r="W13" s="9"/>
      <c r="X13" s="10" t="s">
        <v>6</v>
      </c>
      <c r="Z13" s="23" t="s">
        <v>6</v>
      </c>
    </row>
    <row r="14" spans="1:26" s="11" customFormat="1" ht="17.25" x14ac:dyDescent="0.25">
      <c r="A14" s="93" t="s">
        <v>141</v>
      </c>
      <c r="B14" s="93"/>
      <c r="C14" s="93"/>
      <c r="D14" s="93"/>
      <c r="E14" s="3"/>
      <c r="F14" s="4"/>
      <c r="G14" s="4" t="s">
        <v>7</v>
      </c>
      <c r="H14" s="94">
        <v>0.74444444444444446</v>
      </c>
      <c r="I14" s="94"/>
      <c r="J14" s="5"/>
      <c r="K14" s="5"/>
      <c r="L14" s="5"/>
      <c r="M14" s="5"/>
      <c r="N14" s="5"/>
      <c r="O14" s="5"/>
      <c r="P14" s="5"/>
      <c r="Q14" s="5"/>
      <c r="R14" s="5"/>
      <c r="S14" s="6"/>
      <c r="T14" s="5"/>
      <c r="U14" s="7"/>
      <c r="V14" s="8"/>
      <c r="W14" s="9"/>
      <c r="X14" s="12" t="s">
        <v>63</v>
      </c>
      <c r="Z14" s="23"/>
    </row>
    <row r="15" spans="1:26" s="11" customFormat="1" ht="17.25" x14ac:dyDescent="0.25">
      <c r="A15" s="76" t="s">
        <v>8</v>
      </c>
      <c r="B15" s="76"/>
      <c r="C15" s="76"/>
      <c r="D15" s="76"/>
      <c r="E15" s="76"/>
      <c r="F15" s="76"/>
      <c r="G15" s="76"/>
      <c r="H15" s="95" t="s">
        <v>9</v>
      </c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Z15" s="23"/>
    </row>
    <row r="16" spans="1:26" s="11" customFormat="1" ht="17.25" x14ac:dyDescent="0.25">
      <c r="A16" s="13"/>
      <c r="B16" s="14"/>
      <c r="C16" s="14"/>
      <c r="D16" s="13"/>
      <c r="E16" s="15" t="s">
        <v>2</v>
      </c>
      <c r="F16" s="13"/>
      <c r="G16" s="15"/>
      <c r="H16" s="88" t="s">
        <v>10</v>
      </c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Z16" s="23"/>
    </row>
    <row r="17" spans="1:26" s="11" customFormat="1" ht="21" x14ac:dyDescent="0.25">
      <c r="A17" s="13" t="s">
        <v>11</v>
      </c>
      <c r="B17" s="14"/>
      <c r="C17" s="14"/>
      <c r="D17" s="15"/>
      <c r="E17" s="16"/>
      <c r="F17" s="13"/>
      <c r="G17" s="65" t="s">
        <v>64</v>
      </c>
      <c r="H17" s="88" t="s">
        <v>12</v>
      </c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Z17" s="23"/>
    </row>
    <row r="18" spans="1:26" s="11" customFormat="1" ht="21" x14ac:dyDescent="0.25">
      <c r="A18" s="13" t="s">
        <v>13</v>
      </c>
      <c r="B18" s="14"/>
      <c r="C18" s="14"/>
      <c r="D18" s="15"/>
      <c r="E18" s="16"/>
      <c r="F18" s="13"/>
      <c r="G18" s="65" t="s">
        <v>65</v>
      </c>
      <c r="H18" s="88" t="s">
        <v>14</v>
      </c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Z18" s="23"/>
    </row>
    <row r="19" spans="1:26" s="11" customFormat="1" ht="21" x14ac:dyDescent="0.35">
      <c r="A19" s="13" t="s">
        <v>15</v>
      </c>
      <c r="B19" s="17"/>
      <c r="C19" s="17"/>
      <c r="D19" s="18"/>
      <c r="E19" s="16"/>
      <c r="F19" s="18"/>
      <c r="G19" s="66" t="s">
        <v>66</v>
      </c>
      <c r="H19" s="19" t="s">
        <v>16</v>
      </c>
      <c r="I19" s="19"/>
      <c r="J19" s="19"/>
      <c r="K19" s="19"/>
      <c r="L19" s="19"/>
      <c r="S19" s="20">
        <v>20</v>
      </c>
      <c r="T19" s="11" t="s">
        <v>17</v>
      </c>
      <c r="U19" s="21" t="s">
        <v>18</v>
      </c>
      <c r="V19" s="22" t="s">
        <v>19</v>
      </c>
      <c r="W19" s="20">
        <v>80</v>
      </c>
      <c r="X19" s="23" t="s">
        <v>20</v>
      </c>
      <c r="Z19" s="23"/>
    </row>
    <row r="20" spans="1:26" s="11" customFormat="1" ht="7.5" customHeight="1" x14ac:dyDescent="0.25">
      <c r="A20" s="4"/>
      <c r="B20" s="24"/>
      <c r="C20" s="24"/>
      <c r="D20" s="4"/>
      <c r="E20" s="3"/>
      <c r="F20" s="4"/>
      <c r="G20" s="25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7"/>
      <c r="T20" s="26"/>
      <c r="U20" s="7"/>
      <c r="V20" s="8"/>
      <c r="W20" s="4"/>
      <c r="X20" s="4"/>
      <c r="Z20" s="23"/>
    </row>
    <row r="21" spans="1:26" s="28" customFormat="1" ht="17.25" customHeight="1" x14ac:dyDescent="0.3">
      <c r="A21" s="86" t="s">
        <v>21</v>
      </c>
      <c r="B21" s="89" t="s">
        <v>22</v>
      </c>
      <c r="C21" s="89" t="s">
        <v>23</v>
      </c>
      <c r="D21" s="89" t="s">
        <v>24</v>
      </c>
      <c r="E21" s="91" t="s">
        <v>25</v>
      </c>
      <c r="F21" s="89" t="s">
        <v>26</v>
      </c>
      <c r="G21" s="89" t="s">
        <v>27</v>
      </c>
      <c r="H21" s="78" t="s">
        <v>28</v>
      </c>
      <c r="I21" s="79"/>
      <c r="J21" s="79"/>
      <c r="K21" s="79"/>
      <c r="L21" s="79"/>
      <c r="M21" s="79"/>
      <c r="N21" s="79"/>
      <c r="O21" s="79"/>
      <c r="P21" s="79"/>
      <c r="Q21" s="79"/>
      <c r="R21" s="100"/>
      <c r="S21" s="80" t="s">
        <v>29</v>
      </c>
      <c r="T21" s="82" t="s">
        <v>30</v>
      </c>
      <c r="U21" s="83"/>
      <c r="V21" s="84" t="s">
        <v>31</v>
      </c>
      <c r="W21" s="86" t="s">
        <v>32</v>
      </c>
      <c r="X21" s="86" t="s">
        <v>33</v>
      </c>
      <c r="Z21" s="23"/>
    </row>
    <row r="22" spans="1:26" s="28" customFormat="1" ht="38.25" x14ac:dyDescent="0.3">
      <c r="A22" s="87"/>
      <c r="B22" s="90"/>
      <c r="C22" s="90"/>
      <c r="D22" s="90"/>
      <c r="E22" s="92"/>
      <c r="F22" s="90"/>
      <c r="G22" s="90"/>
      <c r="H22" s="74" t="s">
        <v>142</v>
      </c>
      <c r="I22" s="74" t="s">
        <v>143</v>
      </c>
      <c r="J22" s="74" t="s">
        <v>144</v>
      </c>
      <c r="K22" s="68">
        <v>1</v>
      </c>
      <c r="L22" s="68">
        <v>2</v>
      </c>
      <c r="M22" s="68">
        <v>3</v>
      </c>
      <c r="N22" s="69">
        <v>4</v>
      </c>
      <c r="O22" s="69">
        <v>5</v>
      </c>
      <c r="P22" s="69">
        <v>6</v>
      </c>
      <c r="Q22" s="69">
        <v>7</v>
      </c>
      <c r="R22" s="69">
        <v>8</v>
      </c>
      <c r="S22" s="81"/>
      <c r="T22" s="29" t="s">
        <v>34</v>
      </c>
      <c r="U22" s="29" t="s">
        <v>35</v>
      </c>
      <c r="V22" s="85"/>
      <c r="W22" s="87"/>
      <c r="X22" s="87"/>
      <c r="Z22" s="23"/>
    </row>
    <row r="23" spans="1:26" s="11" customFormat="1" ht="20.100000000000001" customHeight="1" x14ac:dyDescent="0.25">
      <c r="A23" s="30">
        <v>1</v>
      </c>
      <c r="B23" s="31">
        <v>13</v>
      </c>
      <c r="C23" s="32" t="s">
        <v>188</v>
      </c>
      <c r="D23" s="33" t="s">
        <v>189</v>
      </c>
      <c r="E23" s="34">
        <v>39586</v>
      </c>
      <c r="F23" s="32" t="s">
        <v>36</v>
      </c>
      <c r="G23" s="32" t="s">
        <v>57</v>
      </c>
      <c r="H23" s="35">
        <v>40</v>
      </c>
      <c r="I23" s="36">
        <v>34</v>
      </c>
      <c r="J23" s="35">
        <v>40</v>
      </c>
      <c r="K23" s="36">
        <v>5</v>
      </c>
      <c r="L23" s="35"/>
      <c r="M23" s="36">
        <v>5</v>
      </c>
      <c r="N23" s="36">
        <v>2</v>
      </c>
      <c r="O23" s="35"/>
      <c r="P23" s="36">
        <v>5</v>
      </c>
      <c r="Q23" s="36"/>
      <c r="R23" s="36">
        <v>10</v>
      </c>
      <c r="S23" s="36">
        <v>1</v>
      </c>
      <c r="T23" s="70"/>
      <c r="U23" s="70"/>
      <c r="V23" s="71">
        <v>141</v>
      </c>
      <c r="W23" s="73" t="s">
        <v>36</v>
      </c>
      <c r="X23" s="30"/>
      <c r="Z23" s="23">
        <v>133</v>
      </c>
    </row>
    <row r="24" spans="1:26" s="11" customFormat="1" ht="20.100000000000001" customHeight="1" x14ac:dyDescent="0.25">
      <c r="A24" s="30">
        <v>2</v>
      </c>
      <c r="B24" s="31">
        <v>14</v>
      </c>
      <c r="C24" s="32" t="s">
        <v>190</v>
      </c>
      <c r="D24" s="33" t="s">
        <v>191</v>
      </c>
      <c r="E24" s="34">
        <v>39469</v>
      </c>
      <c r="F24" s="32" t="s">
        <v>36</v>
      </c>
      <c r="G24" s="32" t="s">
        <v>57</v>
      </c>
      <c r="H24" s="35">
        <v>38</v>
      </c>
      <c r="I24" s="35">
        <v>38</v>
      </c>
      <c r="J24" s="36">
        <v>38</v>
      </c>
      <c r="K24" s="35">
        <v>1</v>
      </c>
      <c r="L24" s="36">
        <v>2</v>
      </c>
      <c r="M24" s="35">
        <v>3</v>
      </c>
      <c r="N24" s="36"/>
      <c r="O24" s="36">
        <v>5</v>
      </c>
      <c r="P24" s="35">
        <v>3</v>
      </c>
      <c r="Q24" s="35">
        <v>3</v>
      </c>
      <c r="R24" s="35">
        <v>4</v>
      </c>
      <c r="S24" s="36">
        <v>3</v>
      </c>
      <c r="T24" s="70"/>
      <c r="U24" s="70"/>
      <c r="V24" s="71">
        <v>135</v>
      </c>
      <c r="W24" s="73" t="s">
        <v>36</v>
      </c>
      <c r="X24" s="30"/>
      <c r="Z24" s="23">
        <v>126</v>
      </c>
    </row>
    <row r="25" spans="1:26" s="11" customFormat="1" ht="20.100000000000001" customHeight="1" x14ac:dyDescent="0.25">
      <c r="A25" s="30">
        <v>3</v>
      </c>
      <c r="B25" s="31">
        <v>15</v>
      </c>
      <c r="C25" s="32" t="s">
        <v>192</v>
      </c>
      <c r="D25" s="33" t="s">
        <v>193</v>
      </c>
      <c r="E25" s="34">
        <v>39527</v>
      </c>
      <c r="F25" s="32" t="s">
        <v>36</v>
      </c>
      <c r="G25" s="32" t="s">
        <v>57</v>
      </c>
      <c r="H25" s="35">
        <v>30</v>
      </c>
      <c r="I25" s="35">
        <v>40</v>
      </c>
      <c r="J25" s="35">
        <v>20</v>
      </c>
      <c r="K25" s="35">
        <v>3</v>
      </c>
      <c r="L25" s="35">
        <v>5</v>
      </c>
      <c r="M25" s="35"/>
      <c r="N25" s="36">
        <v>5</v>
      </c>
      <c r="O25" s="35"/>
      <c r="P25" s="35"/>
      <c r="Q25" s="35">
        <v>5</v>
      </c>
      <c r="R25" s="35"/>
      <c r="S25" s="36">
        <v>9</v>
      </c>
      <c r="T25" s="70"/>
      <c r="U25" s="70"/>
      <c r="V25" s="71">
        <v>108</v>
      </c>
      <c r="W25" s="73" t="s">
        <v>36</v>
      </c>
      <c r="X25" s="30"/>
      <c r="Z25" s="23">
        <v>114</v>
      </c>
    </row>
    <row r="26" spans="1:26" s="11" customFormat="1" ht="20.100000000000001" customHeight="1" x14ac:dyDescent="0.25">
      <c r="A26" s="30">
        <v>4</v>
      </c>
      <c r="B26" s="31">
        <v>16</v>
      </c>
      <c r="C26" s="32" t="s">
        <v>194</v>
      </c>
      <c r="D26" s="33" t="s">
        <v>195</v>
      </c>
      <c r="E26" s="34">
        <v>39956</v>
      </c>
      <c r="F26" s="32" t="s">
        <v>37</v>
      </c>
      <c r="G26" s="32" t="s">
        <v>57</v>
      </c>
      <c r="H26" s="36">
        <v>34</v>
      </c>
      <c r="I26" s="36">
        <v>28</v>
      </c>
      <c r="J26" s="36">
        <v>36</v>
      </c>
      <c r="K26" s="36"/>
      <c r="L26" s="35"/>
      <c r="M26" s="36">
        <v>1</v>
      </c>
      <c r="N26" s="35"/>
      <c r="O26" s="36">
        <v>1</v>
      </c>
      <c r="P26" s="35"/>
      <c r="Q26" s="35"/>
      <c r="R26" s="35"/>
      <c r="S26" s="36">
        <v>21</v>
      </c>
      <c r="T26" s="70"/>
      <c r="U26" s="70"/>
      <c r="V26" s="71">
        <v>100</v>
      </c>
      <c r="W26" s="73" t="s">
        <v>37</v>
      </c>
      <c r="X26" s="30"/>
      <c r="Z26" s="23">
        <v>106</v>
      </c>
    </row>
    <row r="27" spans="1:26" s="11" customFormat="1" ht="20.100000000000001" customHeight="1" x14ac:dyDescent="0.25">
      <c r="A27" s="30">
        <v>5</v>
      </c>
      <c r="B27" s="31">
        <v>20</v>
      </c>
      <c r="C27" s="32" t="s">
        <v>196</v>
      </c>
      <c r="D27" s="33" t="s">
        <v>197</v>
      </c>
      <c r="E27" s="34">
        <v>40324</v>
      </c>
      <c r="F27" s="32" t="s">
        <v>37</v>
      </c>
      <c r="G27" s="32" t="s">
        <v>57</v>
      </c>
      <c r="H27" s="36">
        <v>28</v>
      </c>
      <c r="I27" s="35">
        <v>30</v>
      </c>
      <c r="J27" s="36">
        <v>32</v>
      </c>
      <c r="K27" s="36"/>
      <c r="L27" s="35"/>
      <c r="M27" s="35"/>
      <c r="N27" s="35">
        <v>3</v>
      </c>
      <c r="O27" s="36"/>
      <c r="P27" s="36">
        <v>2</v>
      </c>
      <c r="Q27" s="36"/>
      <c r="R27" s="36"/>
      <c r="S27" s="36">
        <v>5</v>
      </c>
      <c r="T27" s="70"/>
      <c r="U27" s="70"/>
      <c r="V27" s="71">
        <v>95</v>
      </c>
      <c r="W27" s="73" t="s">
        <v>37</v>
      </c>
      <c r="X27" s="30"/>
      <c r="Z27" s="23">
        <v>90</v>
      </c>
    </row>
    <row r="28" spans="1:26" s="11" customFormat="1" ht="20.100000000000001" customHeight="1" x14ac:dyDescent="0.25">
      <c r="A28" s="30">
        <v>6</v>
      </c>
      <c r="B28" s="31">
        <v>22</v>
      </c>
      <c r="C28" s="32" t="s">
        <v>198</v>
      </c>
      <c r="D28" s="33" t="s">
        <v>199</v>
      </c>
      <c r="E28" s="34">
        <v>40387</v>
      </c>
      <c r="F28" s="32" t="s">
        <v>37</v>
      </c>
      <c r="G28" s="32" t="s">
        <v>57</v>
      </c>
      <c r="H28" s="35">
        <v>22</v>
      </c>
      <c r="I28" s="35">
        <v>26</v>
      </c>
      <c r="J28" s="35">
        <v>28</v>
      </c>
      <c r="K28" s="35"/>
      <c r="L28" s="35"/>
      <c r="M28" s="35"/>
      <c r="N28" s="35"/>
      <c r="O28" s="35"/>
      <c r="P28" s="36">
        <v>1</v>
      </c>
      <c r="Q28" s="36"/>
      <c r="R28" s="36"/>
      <c r="S28" s="36">
        <v>6</v>
      </c>
      <c r="T28" s="70"/>
      <c r="U28" s="70"/>
      <c r="V28" s="71">
        <v>77</v>
      </c>
      <c r="W28" s="73" t="s">
        <v>37</v>
      </c>
      <c r="X28" s="30"/>
      <c r="Z28" s="23">
        <v>89</v>
      </c>
    </row>
    <row r="29" spans="1:26" s="11" customFormat="1" ht="20.100000000000001" customHeight="1" x14ac:dyDescent="0.25">
      <c r="A29" s="30">
        <v>7</v>
      </c>
      <c r="B29" s="31">
        <v>187</v>
      </c>
      <c r="C29" s="32" t="s">
        <v>200</v>
      </c>
      <c r="D29" s="33" t="s">
        <v>201</v>
      </c>
      <c r="E29" s="34">
        <v>39402</v>
      </c>
      <c r="F29" s="32" t="s">
        <v>36</v>
      </c>
      <c r="G29" s="32" t="s">
        <v>58</v>
      </c>
      <c r="H29" s="35">
        <v>20</v>
      </c>
      <c r="I29" s="36">
        <v>24</v>
      </c>
      <c r="J29" s="35">
        <v>30</v>
      </c>
      <c r="K29" s="35"/>
      <c r="L29" s="35"/>
      <c r="M29" s="35"/>
      <c r="N29" s="35"/>
      <c r="O29" s="36"/>
      <c r="P29" s="35"/>
      <c r="Q29" s="35"/>
      <c r="R29" s="35"/>
      <c r="S29" s="36">
        <v>7</v>
      </c>
      <c r="T29" s="70"/>
      <c r="U29" s="70"/>
      <c r="V29" s="71">
        <v>74</v>
      </c>
      <c r="W29" s="36"/>
      <c r="X29" s="30"/>
      <c r="Z29" s="23">
        <v>73</v>
      </c>
    </row>
    <row r="30" spans="1:26" s="11" customFormat="1" ht="20.100000000000001" customHeight="1" x14ac:dyDescent="0.25">
      <c r="A30" s="30">
        <v>8</v>
      </c>
      <c r="B30" s="31">
        <v>21</v>
      </c>
      <c r="C30" s="32" t="s">
        <v>202</v>
      </c>
      <c r="D30" s="33" t="s">
        <v>203</v>
      </c>
      <c r="E30" s="34">
        <v>40255</v>
      </c>
      <c r="F30" s="32" t="s">
        <v>37</v>
      </c>
      <c r="G30" s="32" t="s">
        <v>57</v>
      </c>
      <c r="H30" s="35">
        <v>26</v>
      </c>
      <c r="I30" s="35">
        <v>10</v>
      </c>
      <c r="J30" s="35">
        <v>18</v>
      </c>
      <c r="K30" s="35"/>
      <c r="L30" s="35"/>
      <c r="M30" s="36"/>
      <c r="N30" s="35"/>
      <c r="O30" s="35"/>
      <c r="P30" s="35"/>
      <c r="Q30" s="35"/>
      <c r="R30" s="35">
        <v>6</v>
      </c>
      <c r="S30" s="36">
        <v>2</v>
      </c>
      <c r="T30" s="70"/>
      <c r="U30" s="70"/>
      <c r="V30" s="71">
        <v>60</v>
      </c>
      <c r="W30" s="36"/>
      <c r="X30" s="30"/>
      <c r="Z30" s="23">
        <v>66</v>
      </c>
    </row>
    <row r="31" spans="1:26" s="11" customFormat="1" ht="20.100000000000001" customHeight="1" x14ac:dyDescent="0.25">
      <c r="A31" s="30">
        <v>9</v>
      </c>
      <c r="B31" s="31">
        <v>17</v>
      </c>
      <c r="C31" s="32" t="s">
        <v>204</v>
      </c>
      <c r="D31" s="33" t="s">
        <v>205</v>
      </c>
      <c r="E31" s="34">
        <v>39955</v>
      </c>
      <c r="F31" s="32" t="s">
        <v>37</v>
      </c>
      <c r="G31" s="32" t="s">
        <v>57</v>
      </c>
      <c r="H31" s="35">
        <v>24</v>
      </c>
      <c r="I31" s="35">
        <v>12</v>
      </c>
      <c r="J31" s="36">
        <v>10</v>
      </c>
      <c r="K31" s="35"/>
      <c r="L31" s="35"/>
      <c r="M31" s="35"/>
      <c r="N31" s="35"/>
      <c r="O31" s="35"/>
      <c r="P31" s="35"/>
      <c r="Q31" s="35"/>
      <c r="R31" s="35"/>
      <c r="S31" s="36">
        <v>13</v>
      </c>
      <c r="T31" s="70"/>
      <c r="U31" s="70"/>
      <c r="V31" s="71">
        <v>46</v>
      </c>
      <c r="W31" s="36"/>
      <c r="X31" s="30"/>
      <c r="Z31" s="23">
        <v>58</v>
      </c>
    </row>
    <row r="32" spans="1:26" s="11" customFormat="1" ht="20.100000000000001" customHeight="1" x14ac:dyDescent="0.25">
      <c r="A32" s="30">
        <v>10</v>
      </c>
      <c r="B32" s="31">
        <v>193</v>
      </c>
      <c r="C32" s="32" t="s">
        <v>206</v>
      </c>
      <c r="D32" s="33" t="s">
        <v>207</v>
      </c>
      <c r="E32" s="34">
        <v>39651</v>
      </c>
      <c r="F32" s="32" t="s">
        <v>37</v>
      </c>
      <c r="G32" s="32" t="s">
        <v>58</v>
      </c>
      <c r="H32" s="35">
        <v>12</v>
      </c>
      <c r="I32" s="35">
        <v>14</v>
      </c>
      <c r="J32" s="35">
        <v>12</v>
      </c>
      <c r="K32" s="35"/>
      <c r="L32" s="35"/>
      <c r="M32" s="35"/>
      <c r="N32" s="35"/>
      <c r="O32" s="35"/>
      <c r="P32" s="35"/>
      <c r="Q32" s="35"/>
      <c r="R32" s="35"/>
      <c r="S32" s="36">
        <v>8</v>
      </c>
      <c r="T32" s="70"/>
      <c r="U32" s="70"/>
      <c r="V32" s="71">
        <v>38</v>
      </c>
      <c r="W32" s="36"/>
      <c r="X32" s="36"/>
      <c r="Z32" s="23">
        <v>53</v>
      </c>
    </row>
    <row r="33" spans="1:26" s="11" customFormat="1" ht="20.100000000000001" customHeight="1" x14ac:dyDescent="0.25">
      <c r="A33" s="30">
        <v>11</v>
      </c>
      <c r="B33" s="31">
        <v>205</v>
      </c>
      <c r="C33" s="32" t="s">
        <v>208</v>
      </c>
      <c r="D33" s="33" t="s">
        <v>209</v>
      </c>
      <c r="E33" s="34">
        <v>39988</v>
      </c>
      <c r="F33" s="32" t="s">
        <v>37</v>
      </c>
      <c r="G33" s="37" t="s">
        <v>58</v>
      </c>
      <c r="H33" s="35">
        <v>16</v>
      </c>
      <c r="I33" s="35">
        <v>20</v>
      </c>
      <c r="J33" s="35">
        <v>2</v>
      </c>
      <c r="K33" s="35"/>
      <c r="L33" s="35"/>
      <c r="M33" s="35"/>
      <c r="N33" s="35"/>
      <c r="O33" s="35"/>
      <c r="P33" s="35"/>
      <c r="Q33" s="35"/>
      <c r="R33" s="35"/>
      <c r="S33" s="36">
        <v>10</v>
      </c>
      <c r="T33" s="70"/>
      <c r="U33" s="70"/>
      <c r="V33" s="71">
        <v>38</v>
      </c>
      <c r="W33" s="36"/>
      <c r="X33" s="36"/>
      <c r="Y33" s="11">
        <v>20</v>
      </c>
      <c r="Z33" s="23">
        <v>50</v>
      </c>
    </row>
    <row r="34" spans="1:26" s="11" customFormat="1" ht="20.100000000000001" customHeight="1" x14ac:dyDescent="0.25">
      <c r="A34" s="30">
        <v>12</v>
      </c>
      <c r="B34" s="31">
        <v>18</v>
      </c>
      <c r="C34" s="32" t="s">
        <v>210</v>
      </c>
      <c r="D34" s="33" t="s">
        <v>211</v>
      </c>
      <c r="E34" s="34">
        <v>39974</v>
      </c>
      <c r="F34" s="32" t="s">
        <v>37</v>
      </c>
      <c r="G34" s="32" t="s">
        <v>57</v>
      </c>
      <c r="H34" s="35">
        <v>4</v>
      </c>
      <c r="I34" s="35">
        <v>22</v>
      </c>
      <c r="J34" s="35">
        <v>8</v>
      </c>
      <c r="K34" s="35">
        <v>2</v>
      </c>
      <c r="L34" s="35"/>
      <c r="M34" s="35"/>
      <c r="N34" s="35"/>
      <c r="O34" s="35"/>
      <c r="P34" s="35"/>
      <c r="Q34" s="35">
        <v>2</v>
      </c>
      <c r="R34" s="35"/>
      <c r="S34" s="36">
        <v>22</v>
      </c>
      <c r="T34" s="70"/>
      <c r="U34" s="70"/>
      <c r="V34" s="71">
        <v>38</v>
      </c>
      <c r="W34" s="36"/>
      <c r="X34" s="36"/>
      <c r="Z34" s="23">
        <v>43</v>
      </c>
    </row>
    <row r="35" spans="1:26" s="11" customFormat="1" ht="20.100000000000001" customHeight="1" x14ac:dyDescent="0.25">
      <c r="A35" s="30">
        <v>13</v>
      </c>
      <c r="B35" s="31">
        <v>19</v>
      </c>
      <c r="C35" s="32" t="s">
        <v>212</v>
      </c>
      <c r="D35" s="33" t="s">
        <v>213</v>
      </c>
      <c r="E35" s="34">
        <v>40126</v>
      </c>
      <c r="F35" s="32" t="s">
        <v>37</v>
      </c>
      <c r="G35" s="32" t="s">
        <v>57</v>
      </c>
      <c r="H35" s="36">
        <v>2</v>
      </c>
      <c r="I35" s="35">
        <v>4</v>
      </c>
      <c r="J35" s="35">
        <v>26</v>
      </c>
      <c r="K35" s="35"/>
      <c r="L35" s="35"/>
      <c r="M35" s="35"/>
      <c r="N35" s="35"/>
      <c r="O35" s="35"/>
      <c r="P35" s="35"/>
      <c r="Q35" s="35"/>
      <c r="R35" s="35"/>
      <c r="S35" s="36">
        <v>17</v>
      </c>
      <c r="T35" s="70"/>
      <c r="U35" s="70"/>
      <c r="V35" s="71">
        <v>32</v>
      </c>
      <c r="W35" s="36"/>
      <c r="X35" s="36"/>
      <c r="Z35" s="23">
        <v>42</v>
      </c>
    </row>
    <row r="36" spans="1:26" s="11" customFormat="1" ht="20.100000000000001" customHeight="1" x14ac:dyDescent="0.25">
      <c r="A36" s="30">
        <v>14</v>
      </c>
      <c r="B36" s="31">
        <v>213</v>
      </c>
      <c r="C36" s="32" t="s">
        <v>214</v>
      </c>
      <c r="D36" s="33" t="s">
        <v>215</v>
      </c>
      <c r="E36" s="34">
        <v>39276</v>
      </c>
      <c r="F36" s="32" t="s">
        <v>37</v>
      </c>
      <c r="G36" s="32" t="s">
        <v>60</v>
      </c>
      <c r="H36" s="36">
        <v>6</v>
      </c>
      <c r="I36" s="35">
        <v>8</v>
      </c>
      <c r="J36" s="35">
        <v>14</v>
      </c>
      <c r="K36" s="35"/>
      <c r="L36" s="35"/>
      <c r="M36" s="35"/>
      <c r="N36" s="35"/>
      <c r="O36" s="35"/>
      <c r="P36" s="35"/>
      <c r="Q36" s="35"/>
      <c r="R36" s="35"/>
      <c r="S36" s="36">
        <v>16</v>
      </c>
      <c r="T36" s="70"/>
      <c r="U36" s="70"/>
      <c r="V36" s="71">
        <v>28</v>
      </c>
      <c r="W36" s="36"/>
      <c r="X36" s="36"/>
      <c r="Z36" s="23">
        <v>38</v>
      </c>
    </row>
    <row r="37" spans="1:26" s="11" customFormat="1" ht="20.100000000000001" customHeight="1" x14ac:dyDescent="0.25">
      <c r="A37" s="30">
        <v>15</v>
      </c>
      <c r="B37" s="31">
        <v>214</v>
      </c>
      <c r="C37" s="32" t="s">
        <v>216</v>
      </c>
      <c r="D37" s="33" t="s">
        <v>217</v>
      </c>
      <c r="E37" s="34">
        <v>39609</v>
      </c>
      <c r="F37" s="32" t="s">
        <v>37</v>
      </c>
      <c r="G37" s="32" t="s">
        <v>60</v>
      </c>
      <c r="H37" s="36">
        <v>1</v>
      </c>
      <c r="I37" s="35">
        <v>1</v>
      </c>
      <c r="J37" s="35">
        <v>6</v>
      </c>
      <c r="K37" s="35"/>
      <c r="L37" s="35"/>
      <c r="M37" s="35"/>
      <c r="N37" s="35"/>
      <c r="O37" s="35"/>
      <c r="P37" s="35"/>
      <c r="Q37" s="35"/>
      <c r="R37" s="35"/>
      <c r="S37" s="36">
        <v>11</v>
      </c>
      <c r="T37" s="70"/>
      <c r="U37" s="70"/>
      <c r="V37" s="71">
        <v>8</v>
      </c>
      <c r="W37" s="36"/>
      <c r="X37" s="36"/>
      <c r="Z37" s="23">
        <v>36</v>
      </c>
    </row>
    <row r="38" spans="1:26" s="11" customFormat="1" ht="20.100000000000001" customHeight="1" x14ac:dyDescent="0.25">
      <c r="A38" s="30">
        <v>16</v>
      </c>
      <c r="B38" s="31">
        <v>154</v>
      </c>
      <c r="C38" s="32" t="s">
        <v>218</v>
      </c>
      <c r="D38" s="33" t="s">
        <v>219</v>
      </c>
      <c r="E38" s="34">
        <v>39175</v>
      </c>
      <c r="F38" s="32" t="s">
        <v>37</v>
      </c>
      <c r="G38" s="32" t="s">
        <v>59</v>
      </c>
      <c r="H38" s="36">
        <v>1</v>
      </c>
      <c r="I38" s="35">
        <v>6</v>
      </c>
      <c r="J38" s="35">
        <v>1</v>
      </c>
      <c r="K38" s="35"/>
      <c r="L38" s="35"/>
      <c r="M38" s="35"/>
      <c r="N38" s="35"/>
      <c r="O38" s="35"/>
      <c r="P38" s="35"/>
      <c r="Q38" s="35"/>
      <c r="R38" s="35"/>
      <c r="S38" s="36">
        <v>15</v>
      </c>
      <c r="T38" s="70"/>
      <c r="U38" s="70"/>
      <c r="V38" s="71">
        <v>8</v>
      </c>
      <c r="W38" s="36"/>
      <c r="X38" s="36"/>
      <c r="Z38" s="23">
        <v>30</v>
      </c>
    </row>
    <row r="39" spans="1:26" s="11" customFormat="1" ht="20.100000000000001" customHeight="1" x14ac:dyDescent="0.25">
      <c r="A39" s="30">
        <v>17</v>
      </c>
      <c r="B39" s="31">
        <v>27</v>
      </c>
      <c r="C39" s="32" t="s">
        <v>220</v>
      </c>
      <c r="D39" s="33" t="s">
        <v>221</v>
      </c>
      <c r="E39" s="34">
        <v>40755</v>
      </c>
      <c r="F39" s="32" t="s">
        <v>49</v>
      </c>
      <c r="G39" s="32" t="s">
        <v>57</v>
      </c>
      <c r="H39" s="36">
        <v>1</v>
      </c>
      <c r="I39" s="35">
        <v>1</v>
      </c>
      <c r="J39" s="35">
        <v>4</v>
      </c>
      <c r="K39" s="35"/>
      <c r="L39" s="35"/>
      <c r="M39" s="35"/>
      <c r="N39" s="35"/>
      <c r="O39" s="35"/>
      <c r="P39" s="35"/>
      <c r="Q39" s="35"/>
      <c r="R39" s="35"/>
      <c r="S39" s="36">
        <v>18</v>
      </c>
      <c r="T39" s="70"/>
      <c r="U39" s="70"/>
      <c r="V39" s="71">
        <v>6</v>
      </c>
      <c r="W39" s="36"/>
      <c r="X39" s="36"/>
      <c r="Y39" s="11">
        <v>40</v>
      </c>
      <c r="Z39" s="23">
        <v>-3</v>
      </c>
    </row>
    <row r="40" spans="1:26" s="11" customFormat="1" ht="20.100000000000001" customHeight="1" x14ac:dyDescent="0.25">
      <c r="A40" s="30">
        <v>18</v>
      </c>
      <c r="B40" s="31">
        <v>40</v>
      </c>
      <c r="C40" s="32" t="s">
        <v>222</v>
      </c>
      <c r="D40" s="33" t="s">
        <v>223</v>
      </c>
      <c r="E40" s="34">
        <v>39611</v>
      </c>
      <c r="F40" s="32" t="s">
        <v>37</v>
      </c>
      <c r="G40" s="32" t="s">
        <v>57</v>
      </c>
      <c r="H40" s="36">
        <v>18</v>
      </c>
      <c r="I40" s="35">
        <v>-40</v>
      </c>
      <c r="J40" s="35">
        <v>24</v>
      </c>
      <c r="K40" s="35"/>
      <c r="L40" s="35"/>
      <c r="M40" s="35"/>
      <c r="N40" s="35"/>
      <c r="O40" s="35"/>
      <c r="P40" s="35"/>
      <c r="Q40" s="35"/>
      <c r="R40" s="35"/>
      <c r="S40" s="36">
        <v>19</v>
      </c>
      <c r="T40" s="70"/>
      <c r="U40" s="70"/>
      <c r="V40" s="71">
        <v>2</v>
      </c>
      <c r="W40" s="36"/>
      <c r="X40" s="36"/>
      <c r="Y40" s="11">
        <v>20</v>
      </c>
      <c r="Z40" s="23">
        <v>-7</v>
      </c>
    </row>
    <row r="41" spans="1:26" s="11" customFormat="1" ht="20.100000000000001" customHeight="1" x14ac:dyDescent="0.25">
      <c r="A41" s="30">
        <v>19</v>
      </c>
      <c r="B41" s="31">
        <v>216</v>
      </c>
      <c r="C41" s="32" t="s">
        <v>224</v>
      </c>
      <c r="D41" s="33" t="s">
        <v>225</v>
      </c>
      <c r="E41" s="34">
        <v>40165</v>
      </c>
      <c r="F41" s="32" t="s">
        <v>37</v>
      </c>
      <c r="G41" s="32" t="s">
        <v>60</v>
      </c>
      <c r="H41" s="36">
        <v>1</v>
      </c>
      <c r="I41" s="35">
        <v>-40</v>
      </c>
      <c r="J41" s="35">
        <v>1</v>
      </c>
      <c r="K41" s="35"/>
      <c r="L41" s="35"/>
      <c r="M41" s="35"/>
      <c r="N41" s="35"/>
      <c r="O41" s="35"/>
      <c r="P41" s="35"/>
      <c r="Q41" s="35"/>
      <c r="R41" s="35"/>
      <c r="S41" s="36">
        <v>14</v>
      </c>
      <c r="T41" s="70"/>
      <c r="U41" s="70"/>
      <c r="V41" s="71">
        <v>-38</v>
      </c>
      <c r="W41" s="36"/>
      <c r="X41" s="72"/>
      <c r="Y41" s="11">
        <v>40</v>
      </c>
      <c r="Z41" s="23">
        <v>-29</v>
      </c>
    </row>
    <row r="42" spans="1:26" s="11" customFormat="1" ht="20.100000000000001" customHeight="1" x14ac:dyDescent="0.25">
      <c r="A42" s="30" t="s">
        <v>82</v>
      </c>
      <c r="B42" s="31">
        <v>162</v>
      </c>
      <c r="C42" s="32" t="s">
        <v>226</v>
      </c>
      <c r="D42" s="33" t="s">
        <v>227</v>
      </c>
      <c r="E42" s="34">
        <v>40270</v>
      </c>
      <c r="F42" s="32" t="s">
        <v>49</v>
      </c>
      <c r="G42" s="32" t="s">
        <v>59</v>
      </c>
      <c r="H42" s="36">
        <v>10</v>
      </c>
      <c r="I42" s="35">
        <v>2</v>
      </c>
      <c r="J42" s="35"/>
      <c r="K42" s="35"/>
      <c r="L42" s="35"/>
      <c r="M42" s="35"/>
      <c r="N42" s="35"/>
      <c r="O42" s="35"/>
      <c r="P42" s="35"/>
      <c r="Q42" s="35"/>
      <c r="R42" s="35"/>
      <c r="S42" s="36"/>
      <c r="T42" s="70"/>
      <c r="U42" s="70"/>
      <c r="V42" s="71"/>
      <c r="W42" s="36"/>
      <c r="X42" s="72"/>
      <c r="Y42" s="11">
        <v>40</v>
      </c>
      <c r="Z42" s="23">
        <v>-36</v>
      </c>
    </row>
    <row r="43" spans="1:26" s="11" customFormat="1" ht="16.5" customHeight="1" x14ac:dyDescent="0.25">
      <c r="A43" s="38"/>
      <c r="B43" s="39"/>
      <c r="C43" s="17"/>
      <c r="D43" s="40"/>
      <c r="E43" s="41"/>
      <c r="F43" s="17"/>
      <c r="G43" s="17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24"/>
      <c r="T43" s="27"/>
      <c r="U43" s="27"/>
      <c r="V43" s="43"/>
      <c r="W43" s="24"/>
      <c r="X43" s="44"/>
      <c r="Z43" s="23"/>
    </row>
    <row r="44" spans="1:26" s="23" customFormat="1" ht="16.5" customHeight="1" x14ac:dyDescent="0.25">
      <c r="A44" s="76" t="s">
        <v>38</v>
      </c>
      <c r="B44" s="76"/>
      <c r="C44" s="76"/>
      <c r="D44" s="76"/>
      <c r="E44" s="45"/>
      <c r="F44" s="45"/>
      <c r="G44" s="45" t="s">
        <v>39</v>
      </c>
      <c r="H44" s="45"/>
      <c r="I44" s="45"/>
      <c r="J44" s="45"/>
      <c r="K44" s="45"/>
      <c r="L44" s="45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</row>
    <row r="45" spans="1:26" s="23" customFormat="1" ht="12.75" customHeight="1" x14ac:dyDescent="0.25">
      <c r="A45" s="18" t="s">
        <v>40</v>
      </c>
      <c r="B45" s="18"/>
      <c r="C45" s="46"/>
      <c r="D45" s="18"/>
      <c r="E45" s="16"/>
      <c r="F45" s="18"/>
      <c r="G45" s="47" t="s">
        <v>41</v>
      </c>
      <c r="H45" s="48">
        <v>5</v>
      </c>
      <c r="I45" s="14"/>
      <c r="J45" s="49" t="s">
        <v>42</v>
      </c>
      <c r="K45" s="50">
        <f>COUNTIF(F23:F42,"ЗМС")</f>
        <v>0</v>
      </c>
      <c r="M45" s="51"/>
      <c r="N45" s="52"/>
      <c r="O45" s="40"/>
      <c r="P45" s="40"/>
      <c r="Q45" s="40"/>
      <c r="R45" s="40"/>
      <c r="S45" s="40"/>
      <c r="T45" s="40"/>
      <c r="U45" s="40"/>
      <c r="V45" s="40"/>
      <c r="W45" s="40"/>
      <c r="X45" s="40"/>
    </row>
    <row r="46" spans="1:26" s="23" customFormat="1" ht="12.75" customHeight="1" x14ac:dyDescent="0.25">
      <c r="A46" s="18" t="s">
        <v>43</v>
      </c>
      <c r="B46" s="18"/>
      <c r="C46" s="46"/>
      <c r="D46" s="18"/>
      <c r="E46" s="16"/>
      <c r="F46" s="18"/>
      <c r="G46" s="53" t="s">
        <v>44</v>
      </c>
      <c r="H46" s="17">
        <v>24</v>
      </c>
      <c r="I46" s="14"/>
      <c r="J46" s="49" t="s">
        <v>45</v>
      </c>
      <c r="K46" s="50">
        <f>COUNTIF(F23:F42,"МСМК")</f>
        <v>0</v>
      </c>
      <c r="M46" s="51"/>
      <c r="N46" s="52"/>
      <c r="O46" s="40"/>
      <c r="P46" s="40"/>
      <c r="Q46" s="40"/>
      <c r="R46" s="40"/>
      <c r="S46" s="40"/>
      <c r="T46" s="40"/>
      <c r="U46" s="40"/>
      <c r="V46" s="40"/>
      <c r="W46" s="40"/>
      <c r="X46" s="40"/>
    </row>
    <row r="47" spans="1:26" s="23" customFormat="1" ht="12.75" customHeight="1" x14ac:dyDescent="0.25">
      <c r="A47" s="18"/>
      <c r="B47" s="18"/>
      <c r="C47" s="46"/>
      <c r="D47" s="18"/>
      <c r="E47" s="16"/>
      <c r="F47" s="18"/>
      <c r="G47" s="53" t="s">
        <v>46</v>
      </c>
      <c r="H47" s="17">
        <v>24</v>
      </c>
      <c r="I47" s="14"/>
      <c r="J47" s="49" t="s">
        <v>36</v>
      </c>
      <c r="K47" s="50">
        <f>COUNTIF(F23:F42,"МС")</f>
        <v>4</v>
      </c>
      <c r="M47" s="51"/>
      <c r="N47" s="52"/>
      <c r="O47" s="40"/>
      <c r="P47" s="40"/>
      <c r="Q47" s="40"/>
      <c r="R47" s="40"/>
      <c r="S47" s="40"/>
      <c r="T47" s="40"/>
      <c r="U47" s="40"/>
      <c r="V47" s="40"/>
      <c r="W47" s="40"/>
      <c r="X47" s="40"/>
    </row>
    <row r="48" spans="1:26" s="23" customFormat="1" ht="12.75" customHeight="1" x14ac:dyDescent="0.25">
      <c r="A48" s="18"/>
      <c r="B48" s="18"/>
      <c r="C48" s="46"/>
      <c r="D48" s="18"/>
      <c r="E48" s="16"/>
      <c r="F48" s="18"/>
      <c r="G48" s="53" t="s">
        <v>47</v>
      </c>
      <c r="H48" s="17">
        <v>24</v>
      </c>
      <c r="I48" s="14"/>
      <c r="J48" s="49" t="s">
        <v>37</v>
      </c>
      <c r="K48" s="50">
        <f>COUNTIF(F23:F42,"КМС")</f>
        <v>14</v>
      </c>
      <c r="M48" s="51"/>
      <c r="N48" s="52"/>
      <c r="O48" s="40"/>
      <c r="P48" s="40"/>
      <c r="Q48" s="40"/>
      <c r="R48" s="40"/>
      <c r="S48" s="40"/>
      <c r="T48" s="40"/>
      <c r="U48" s="40"/>
      <c r="V48" s="40"/>
      <c r="W48" s="40"/>
      <c r="X48" s="40"/>
    </row>
    <row r="49" spans="1:26" s="23" customFormat="1" ht="12.75" customHeight="1" x14ac:dyDescent="0.25">
      <c r="A49" s="18"/>
      <c r="B49" s="18"/>
      <c r="C49" s="46"/>
      <c r="D49" s="18"/>
      <c r="E49" s="16"/>
      <c r="F49" s="18"/>
      <c r="G49" s="53" t="s">
        <v>48</v>
      </c>
      <c r="H49" s="17">
        <f>COUNTIF(A23:A42,"НФ")</f>
        <v>1</v>
      </c>
      <c r="I49" s="14"/>
      <c r="J49" s="49" t="s">
        <v>49</v>
      </c>
      <c r="K49" s="50">
        <f>COUNTIF(F23:F42,"1 СР")</f>
        <v>2</v>
      </c>
      <c r="M49" s="51"/>
      <c r="N49" s="52"/>
      <c r="O49" s="40"/>
      <c r="P49" s="40"/>
      <c r="Q49" s="40"/>
      <c r="R49" s="40"/>
      <c r="S49" s="40"/>
      <c r="T49" s="40"/>
      <c r="U49" s="40"/>
      <c r="V49" s="40"/>
      <c r="W49" s="40"/>
      <c r="X49" s="40"/>
    </row>
    <row r="50" spans="1:26" s="23" customFormat="1" ht="12.75" customHeight="1" x14ac:dyDescent="0.25">
      <c r="A50" s="18"/>
      <c r="B50" s="18"/>
      <c r="C50" s="46"/>
      <c r="D50" s="18"/>
      <c r="E50" s="16"/>
      <c r="F50" s="18"/>
      <c r="G50" s="53" t="s">
        <v>50</v>
      </c>
      <c r="H50" s="17">
        <f>COUNTIF(A23:A42,"ДСКВ")</f>
        <v>0</v>
      </c>
      <c r="I50" s="14"/>
      <c r="J50" s="54" t="s">
        <v>51</v>
      </c>
      <c r="K50" s="50">
        <f>COUNTIF(F23:F42,"2 СР")</f>
        <v>0</v>
      </c>
      <c r="M50" s="51"/>
      <c r="N50" s="52"/>
      <c r="O50" s="40"/>
      <c r="P50" s="40"/>
      <c r="Q50" s="40"/>
      <c r="R50" s="40"/>
      <c r="S50" s="40"/>
      <c r="T50" s="40"/>
      <c r="U50" s="40"/>
      <c r="V50" s="40"/>
      <c r="W50" s="40"/>
      <c r="X50" s="40"/>
    </row>
    <row r="51" spans="1:26" s="23" customFormat="1" ht="12.75" customHeight="1" x14ac:dyDescent="0.25">
      <c r="A51" s="18"/>
      <c r="B51" s="18"/>
      <c r="C51" s="46"/>
      <c r="D51" s="18"/>
      <c r="E51" s="16"/>
      <c r="F51" s="18"/>
      <c r="G51" s="53" t="s">
        <v>52</v>
      </c>
      <c r="H51" s="17">
        <f>COUNTIF(A23:A42,"НС")</f>
        <v>0</v>
      </c>
      <c r="I51" s="15"/>
      <c r="J51" s="54" t="s">
        <v>53</v>
      </c>
      <c r="K51" s="50">
        <f>COUNTIF(F23:F42,"3 СР")</f>
        <v>0</v>
      </c>
      <c r="M51" s="51"/>
      <c r="N51" s="52"/>
      <c r="O51" s="40"/>
      <c r="P51" s="40"/>
      <c r="Q51" s="40"/>
      <c r="R51" s="40"/>
      <c r="S51" s="40"/>
      <c r="T51" s="40"/>
      <c r="U51" s="40"/>
      <c r="V51" s="40"/>
      <c r="W51" s="40"/>
      <c r="X51" s="40"/>
      <c r="Z51" s="55"/>
    </row>
    <row r="52" spans="1:26" s="23" customFormat="1" ht="4.5" customHeight="1" x14ac:dyDescent="0.25">
      <c r="A52" s="18"/>
      <c r="B52" s="17"/>
      <c r="C52" s="17"/>
      <c r="D52" s="18"/>
      <c r="E52" s="16"/>
      <c r="F52" s="18"/>
      <c r="G52" s="18"/>
      <c r="H52" s="56"/>
      <c r="I52" s="56"/>
      <c r="J52" s="56"/>
      <c r="K52" s="56"/>
      <c r="L52" s="56"/>
      <c r="M52" s="51"/>
      <c r="N52" s="18"/>
      <c r="O52" s="18"/>
      <c r="P52" s="18"/>
      <c r="Q52" s="18"/>
      <c r="R52" s="18"/>
      <c r="Z52" s="55"/>
    </row>
    <row r="53" spans="1:26" s="23" customFormat="1" ht="17.25" x14ac:dyDescent="0.25">
      <c r="A53" s="76"/>
      <c r="B53" s="76"/>
      <c r="C53" s="76"/>
      <c r="D53" s="76"/>
      <c r="E53" s="76" t="s">
        <v>54</v>
      </c>
      <c r="F53" s="76"/>
      <c r="G53" s="76"/>
      <c r="H53" s="76" t="s">
        <v>55</v>
      </c>
      <c r="I53" s="76"/>
      <c r="J53" s="76"/>
      <c r="K53" s="76"/>
      <c r="L53" s="76"/>
      <c r="M53" s="57"/>
      <c r="N53" s="57"/>
      <c r="O53" s="57"/>
      <c r="P53" s="45" t="s">
        <v>56</v>
      </c>
      <c r="Q53" s="45"/>
      <c r="R53" s="45"/>
      <c r="S53" s="45"/>
      <c r="T53" s="57"/>
      <c r="U53" s="57"/>
      <c r="V53" s="57"/>
      <c r="W53" s="57"/>
      <c r="X53" s="57"/>
      <c r="Z53" s="55"/>
    </row>
    <row r="54" spans="1:26" s="55" customFormat="1" x14ac:dyDescent="0.2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59"/>
      <c r="Q54" s="59"/>
      <c r="R54" s="59"/>
      <c r="S54" s="58"/>
      <c r="T54" s="58"/>
      <c r="U54" s="58"/>
      <c r="V54" s="58"/>
      <c r="W54" s="58"/>
      <c r="X54" s="58"/>
    </row>
    <row r="55" spans="1:26" s="55" customFormat="1" x14ac:dyDescent="0.2">
      <c r="A55" s="59"/>
      <c r="B55" s="59"/>
      <c r="C55" s="59"/>
      <c r="D55" s="59"/>
      <c r="E55" s="60"/>
      <c r="F55" s="59"/>
      <c r="G55" s="59"/>
      <c r="H55" s="61"/>
      <c r="I55" s="61"/>
      <c r="J55" s="61"/>
      <c r="K55" s="61"/>
      <c r="L55" s="61"/>
      <c r="M55" s="59"/>
      <c r="N55" s="59"/>
      <c r="O55" s="59"/>
      <c r="P55" s="59"/>
      <c r="Q55" s="59"/>
      <c r="R55" s="59"/>
      <c r="S55" s="59"/>
      <c r="T55" s="59"/>
      <c r="U55" s="61"/>
      <c r="V55" s="61"/>
      <c r="W55" s="61"/>
      <c r="X55" s="61"/>
    </row>
    <row r="56" spans="1:26" s="55" customFormat="1" x14ac:dyDescent="0.2">
      <c r="A56" s="59"/>
      <c r="B56" s="59"/>
      <c r="C56" s="59"/>
      <c r="D56" s="59"/>
      <c r="E56" s="60"/>
      <c r="F56" s="59"/>
      <c r="G56" s="59"/>
      <c r="H56" s="61"/>
      <c r="I56" s="61"/>
      <c r="J56" s="61"/>
      <c r="K56" s="61"/>
      <c r="L56" s="61"/>
      <c r="M56" s="59"/>
      <c r="N56" s="59"/>
      <c r="O56" s="59"/>
      <c r="P56" s="59"/>
      <c r="Q56" s="59"/>
      <c r="R56" s="59"/>
      <c r="S56" s="59"/>
      <c r="T56" s="59"/>
      <c r="U56" s="61"/>
      <c r="V56" s="61"/>
      <c r="W56" s="61"/>
      <c r="X56" s="61"/>
    </row>
    <row r="57" spans="1:26" s="55" customFormat="1" x14ac:dyDescent="0.2">
      <c r="A57" s="59"/>
      <c r="B57" s="59"/>
      <c r="C57" s="59"/>
      <c r="D57" s="59"/>
      <c r="E57" s="60"/>
      <c r="F57" s="59"/>
      <c r="G57" s="59"/>
      <c r="H57" s="61"/>
      <c r="I57" s="61"/>
      <c r="J57" s="61"/>
      <c r="K57" s="61"/>
      <c r="L57" s="61"/>
      <c r="M57" s="59"/>
      <c r="N57" s="59"/>
      <c r="O57" s="59"/>
      <c r="P57" s="59"/>
      <c r="Q57" s="59"/>
      <c r="R57" s="59"/>
      <c r="S57" s="59"/>
      <c r="T57" s="59"/>
      <c r="U57" s="61"/>
      <c r="V57" s="61"/>
      <c r="W57" s="61"/>
      <c r="X57" s="61"/>
    </row>
    <row r="58" spans="1:26" s="55" customFormat="1" x14ac:dyDescent="0.2">
      <c r="A58" s="59"/>
      <c r="B58" s="59"/>
      <c r="C58" s="59"/>
      <c r="D58" s="59"/>
      <c r="E58" s="60"/>
      <c r="F58" s="59"/>
      <c r="G58" s="59"/>
      <c r="H58" s="61"/>
      <c r="I58" s="61"/>
      <c r="J58" s="61"/>
      <c r="K58" s="61"/>
      <c r="L58" s="61"/>
      <c r="M58" s="62"/>
      <c r="N58" s="58"/>
      <c r="O58" s="59"/>
      <c r="P58" s="59"/>
      <c r="Q58" s="59"/>
      <c r="R58" s="59"/>
      <c r="S58" s="59"/>
      <c r="T58" s="59"/>
      <c r="U58" s="61"/>
      <c r="V58" s="61"/>
      <c r="W58" s="61"/>
      <c r="X58" s="61"/>
      <c r="Z58" s="63"/>
    </row>
    <row r="59" spans="1:26" s="55" customFormat="1" x14ac:dyDescent="0.2">
      <c r="A59" s="58" t="s">
        <v>2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Z59" s="63"/>
    </row>
    <row r="60" spans="1:26" s="55" customFormat="1" x14ac:dyDescent="0.2">
      <c r="Z60" s="63"/>
    </row>
  </sheetData>
  <mergeCells count="41">
    <mergeCell ref="A12:X12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A10:X10"/>
    <mergeCell ref="A11:X11"/>
    <mergeCell ref="A13:D13"/>
    <mergeCell ref="H13:I13"/>
    <mergeCell ref="A14:D14"/>
    <mergeCell ref="H14:I14"/>
    <mergeCell ref="A15:G15"/>
    <mergeCell ref="H15:X15"/>
    <mergeCell ref="W21:W22"/>
    <mergeCell ref="X21:X22"/>
    <mergeCell ref="H21:R21"/>
    <mergeCell ref="H16:X16"/>
    <mergeCell ref="H17:X17"/>
    <mergeCell ref="H18:X18"/>
    <mergeCell ref="A54:E54"/>
    <mergeCell ref="F54:O54"/>
    <mergeCell ref="S21:S22"/>
    <mergeCell ref="T21:U21"/>
    <mergeCell ref="V21:V22"/>
    <mergeCell ref="A21:A22"/>
    <mergeCell ref="B21:B22"/>
    <mergeCell ref="C21:C22"/>
    <mergeCell ref="D21:D22"/>
    <mergeCell ref="E21:E22"/>
    <mergeCell ref="F21:F22"/>
    <mergeCell ref="G21:G22"/>
    <mergeCell ref="A44:D44"/>
    <mergeCell ref="M44:X44"/>
    <mergeCell ref="A53:D53"/>
    <mergeCell ref="E53:G53"/>
    <mergeCell ref="H53:L53"/>
  </mergeCells>
  <conditionalFormatting sqref="G48:G51 I48:J51 L48:X50">
    <cfRule type="duplicateValues" dxfId="5" priority="2"/>
  </conditionalFormatting>
  <conditionalFormatting sqref="Z56 A59 P59:Y59 AA59:XFD59">
    <cfRule type="cellIs" dxfId="4" priority="1" operator="equal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4800A-8DD0-481E-B8BC-C2386BA3652F}">
  <dimension ref="A1:Z53"/>
  <sheetViews>
    <sheetView topLeftCell="E1" zoomScale="55" zoomScaleNormal="55" workbookViewId="0">
      <selection activeCell="I35" sqref="I35"/>
    </sheetView>
  </sheetViews>
  <sheetFormatPr defaultColWidth="9.140625" defaultRowHeight="12.75" x14ac:dyDescent="0.2"/>
  <cols>
    <col min="1" max="1" width="10" style="63" customWidth="1"/>
    <col min="2" max="2" width="9.5703125" style="63" customWidth="1"/>
    <col min="3" max="3" width="19.5703125" style="63" customWidth="1"/>
    <col min="4" max="4" width="39.28515625" style="63" customWidth="1"/>
    <col min="5" max="5" width="16.42578125" style="63" customWidth="1"/>
    <col min="6" max="6" width="10.42578125" style="63" customWidth="1"/>
    <col min="7" max="7" width="24" style="63" customWidth="1"/>
    <col min="8" max="10" width="10.7109375" style="63" customWidth="1"/>
    <col min="11" max="18" width="5.7109375" style="63" customWidth="1"/>
    <col min="19" max="19" width="13.85546875" style="64" customWidth="1"/>
    <col min="20" max="20" width="8" style="63" customWidth="1"/>
    <col min="21" max="21" width="7.42578125" style="63" customWidth="1"/>
    <col min="22" max="22" width="9.28515625" style="63" customWidth="1"/>
    <col min="23" max="23" width="12.5703125" style="63" customWidth="1"/>
    <col min="24" max="24" width="12.42578125" style="63" customWidth="1"/>
    <col min="25" max="16384" width="9.140625" style="63"/>
  </cols>
  <sheetData>
    <row r="1" spans="1:26" s="1" customFormat="1" ht="21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</row>
    <row r="2" spans="1:26" s="1" customFormat="1" ht="7.5" customHeight="1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</row>
    <row r="3" spans="1:26" s="1" customFormat="1" ht="21" x14ac:dyDescent="0.25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</row>
    <row r="4" spans="1:26" s="1" customFormat="1" ht="0.75" customHeight="1" x14ac:dyDescent="0.2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Z4" s="23"/>
    </row>
    <row r="5" spans="1:26" s="1" customFormat="1" ht="6.75" customHeight="1" x14ac:dyDescent="0.25">
      <c r="A5" s="99" t="s">
        <v>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Z5" s="23"/>
    </row>
    <row r="6" spans="1:26" s="2" customFormat="1" ht="22.5" customHeight="1" x14ac:dyDescent="0.35">
      <c r="A6" s="96" t="s">
        <v>62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Z6" s="23"/>
    </row>
    <row r="7" spans="1:26" s="1" customFormat="1" ht="21" x14ac:dyDescent="0.25">
      <c r="A7" s="96" t="s">
        <v>3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Z7" s="23"/>
    </row>
    <row r="8" spans="1:26" s="1" customFormat="1" ht="4.5" customHeight="1" x14ac:dyDescent="0.2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Z8" s="23"/>
    </row>
    <row r="9" spans="1:26" s="1" customFormat="1" ht="21" x14ac:dyDescent="0.25">
      <c r="A9" s="96" t="s">
        <v>61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Z9" s="23"/>
    </row>
    <row r="10" spans="1:26" s="1" customFormat="1" ht="21" x14ac:dyDescent="0.25">
      <c r="A10" s="97" t="s">
        <v>139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Z10" s="23"/>
    </row>
    <row r="11" spans="1:26" s="1" customFormat="1" ht="21" x14ac:dyDescent="0.25">
      <c r="A11" s="96" t="s">
        <v>96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Z11" s="23"/>
    </row>
    <row r="12" spans="1:26" s="1" customFormat="1" ht="8.25" customHeight="1" x14ac:dyDescent="0.25">
      <c r="A12" s="98" t="s">
        <v>2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Z12" s="23"/>
    </row>
    <row r="13" spans="1:26" s="11" customFormat="1" ht="17.25" x14ac:dyDescent="0.25">
      <c r="A13" s="93" t="s">
        <v>4</v>
      </c>
      <c r="B13" s="93"/>
      <c r="C13" s="93"/>
      <c r="D13" s="93"/>
      <c r="E13" s="3"/>
      <c r="F13" s="4"/>
      <c r="G13" s="4" t="s">
        <v>5</v>
      </c>
      <c r="H13" s="94">
        <v>0.72152777777777777</v>
      </c>
      <c r="I13" s="94"/>
      <c r="J13" s="5"/>
      <c r="K13" s="5"/>
      <c r="L13" s="5"/>
      <c r="M13" s="5"/>
      <c r="N13" s="5"/>
      <c r="O13" s="5"/>
      <c r="P13" s="5"/>
      <c r="Q13" s="5"/>
      <c r="R13" s="5"/>
      <c r="S13" s="6"/>
      <c r="T13" s="5"/>
      <c r="U13" s="7"/>
      <c r="V13" s="8"/>
      <c r="W13" s="9"/>
      <c r="X13" s="10" t="s">
        <v>6</v>
      </c>
      <c r="Z13" s="23" t="s">
        <v>6</v>
      </c>
    </row>
    <row r="14" spans="1:26" s="11" customFormat="1" ht="17.25" x14ac:dyDescent="0.25">
      <c r="A14" s="93" t="s">
        <v>141</v>
      </c>
      <c r="B14" s="93"/>
      <c r="C14" s="93"/>
      <c r="D14" s="93"/>
      <c r="E14" s="3"/>
      <c r="F14" s="4"/>
      <c r="G14" s="4" t="s">
        <v>7</v>
      </c>
      <c r="H14" s="94">
        <v>0.74444444444444446</v>
      </c>
      <c r="I14" s="94"/>
      <c r="J14" s="5"/>
      <c r="K14" s="5"/>
      <c r="L14" s="5"/>
      <c r="M14" s="5"/>
      <c r="N14" s="5"/>
      <c r="O14" s="5"/>
      <c r="P14" s="5"/>
      <c r="Q14" s="5"/>
      <c r="R14" s="5"/>
      <c r="S14" s="6"/>
      <c r="T14" s="5"/>
      <c r="U14" s="7"/>
      <c r="V14" s="8"/>
      <c r="W14" s="9"/>
      <c r="X14" s="12" t="s">
        <v>63</v>
      </c>
      <c r="Z14" s="23"/>
    </row>
    <row r="15" spans="1:26" s="11" customFormat="1" ht="17.25" x14ac:dyDescent="0.25">
      <c r="A15" s="76" t="s">
        <v>8</v>
      </c>
      <c r="B15" s="76"/>
      <c r="C15" s="76"/>
      <c r="D15" s="76"/>
      <c r="E15" s="76"/>
      <c r="F15" s="76"/>
      <c r="G15" s="76"/>
      <c r="H15" s="95" t="s">
        <v>9</v>
      </c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Z15" s="23"/>
    </row>
    <row r="16" spans="1:26" s="11" customFormat="1" ht="17.25" x14ac:dyDescent="0.25">
      <c r="A16" s="13"/>
      <c r="B16" s="14"/>
      <c r="C16" s="14"/>
      <c r="D16" s="13"/>
      <c r="E16" s="15" t="s">
        <v>2</v>
      </c>
      <c r="F16" s="13"/>
      <c r="G16" s="15"/>
      <c r="H16" s="88" t="s">
        <v>10</v>
      </c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Z16" s="23"/>
    </row>
    <row r="17" spans="1:26" s="11" customFormat="1" ht="21" x14ac:dyDescent="0.25">
      <c r="A17" s="13" t="s">
        <v>11</v>
      </c>
      <c r="B17" s="14"/>
      <c r="C17" s="14"/>
      <c r="D17" s="15"/>
      <c r="E17" s="16"/>
      <c r="F17" s="13"/>
      <c r="G17" s="65" t="s">
        <v>64</v>
      </c>
      <c r="H17" s="88" t="s">
        <v>12</v>
      </c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Z17" s="23"/>
    </row>
    <row r="18" spans="1:26" s="11" customFormat="1" ht="21" x14ac:dyDescent="0.25">
      <c r="A18" s="13" t="s">
        <v>13</v>
      </c>
      <c r="B18" s="14"/>
      <c r="C18" s="14"/>
      <c r="D18" s="15"/>
      <c r="E18" s="16"/>
      <c r="F18" s="13"/>
      <c r="G18" s="65" t="s">
        <v>65</v>
      </c>
      <c r="H18" s="88" t="s">
        <v>14</v>
      </c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Z18" s="23"/>
    </row>
    <row r="19" spans="1:26" s="11" customFormat="1" ht="21" x14ac:dyDescent="0.35">
      <c r="A19" s="13" t="s">
        <v>15</v>
      </c>
      <c r="B19" s="17"/>
      <c r="C19" s="17"/>
      <c r="D19" s="18"/>
      <c r="E19" s="16"/>
      <c r="F19" s="18"/>
      <c r="G19" s="66" t="s">
        <v>66</v>
      </c>
      <c r="H19" s="19" t="s">
        <v>16</v>
      </c>
      <c r="I19" s="19"/>
      <c r="J19" s="19"/>
      <c r="K19" s="19"/>
      <c r="L19" s="19"/>
      <c r="S19" s="20">
        <v>20</v>
      </c>
      <c r="T19" s="11" t="s">
        <v>17</v>
      </c>
      <c r="U19" s="21" t="s">
        <v>18</v>
      </c>
      <c r="V19" s="22" t="s">
        <v>19</v>
      </c>
      <c r="W19" s="20">
        <v>80</v>
      </c>
      <c r="X19" s="23" t="s">
        <v>20</v>
      </c>
      <c r="Z19" s="23"/>
    </row>
    <row r="20" spans="1:26" s="11" customFormat="1" ht="7.5" customHeight="1" x14ac:dyDescent="0.25">
      <c r="A20" s="4"/>
      <c r="B20" s="24"/>
      <c r="C20" s="24"/>
      <c r="D20" s="4"/>
      <c r="E20" s="3"/>
      <c r="F20" s="4"/>
      <c r="G20" s="25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7"/>
      <c r="T20" s="26"/>
      <c r="U20" s="7"/>
      <c r="V20" s="8"/>
      <c r="W20" s="4"/>
      <c r="X20" s="4"/>
      <c r="Z20" s="23"/>
    </row>
    <row r="21" spans="1:26" s="28" customFormat="1" ht="17.25" customHeight="1" x14ac:dyDescent="0.3">
      <c r="A21" s="86" t="s">
        <v>21</v>
      </c>
      <c r="B21" s="89" t="s">
        <v>22</v>
      </c>
      <c r="C21" s="89" t="s">
        <v>23</v>
      </c>
      <c r="D21" s="89" t="s">
        <v>24</v>
      </c>
      <c r="E21" s="91" t="s">
        <v>25</v>
      </c>
      <c r="F21" s="89" t="s">
        <v>26</v>
      </c>
      <c r="G21" s="89" t="s">
        <v>27</v>
      </c>
      <c r="H21" s="78" t="s">
        <v>28</v>
      </c>
      <c r="I21" s="79"/>
      <c r="J21" s="79"/>
      <c r="K21" s="79"/>
      <c r="L21" s="79"/>
      <c r="M21" s="79"/>
      <c r="N21" s="79"/>
      <c r="O21" s="79"/>
      <c r="P21" s="79"/>
      <c r="Q21" s="79"/>
      <c r="R21" s="100"/>
      <c r="S21" s="80" t="s">
        <v>29</v>
      </c>
      <c r="T21" s="82" t="s">
        <v>30</v>
      </c>
      <c r="U21" s="83"/>
      <c r="V21" s="84" t="s">
        <v>31</v>
      </c>
      <c r="W21" s="86" t="s">
        <v>32</v>
      </c>
      <c r="X21" s="86" t="s">
        <v>33</v>
      </c>
      <c r="Z21" s="23"/>
    </row>
    <row r="22" spans="1:26" s="28" customFormat="1" ht="38.25" x14ac:dyDescent="0.3">
      <c r="A22" s="87"/>
      <c r="B22" s="90"/>
      <c r="C22" s="90"/>
      <c r="D22" s="90"/>
      <c r="E22" s="92"/>
      <c r="F22" s="90"/>
      <c r="G22" s="90"/>
      <c r="H22" s="74" t="s">
        <v>142</v>
      </c>
      <c r="I22" s="74" t="s">
        <v>143</v>
      </c>
      <c r="J22" s="74" t="s">
        <v>144</v>
      </c>
      <c r="K22" s="68">
        <v>1</v>
      </c>
      <c r="L22" s="68">
        <v>2</v>
      </c>
      <c r="M22" s="68">
        <v>3</v>
      </c>
      <c r="N22" s="69">
        <v>4</v>
      </c>
      <c r="O22" s="69">
        <v>5</v>
      </c>
      <c r="P22" s="69">
        <v>6</v>
      </c>
      <c r="Q22" s="69">
        <v>7</v>
      </c>
      <c r="R22" s="69">
        <v>8</v>
      </c>
      <c r="S22" s="81"/>
      <c r="T22" s="29" t="s">
        <v>34</v>
      </c>
      <c r="U22" s="29" t="s">
        <v>35</v>
      </c>
      <c r="V22" s="85"/>
      <c r="W22" s="87"/>
      <c r="X22" s="87"/>
      <c r="Z22" s="23"/>
    </row>
    <row r="23" spans="1:26" s="11" customFormat="1" ht="20.100000000000001" customHeight="1" x14ac:dyDescent="0.25">
      <c r="A23" s="30">
        <v>1</v>
      </c>
      <c r="B23" s="31">
        <v>60</v>
      </c>
      <c r="C23" s="32" t="s">
        <v>67</v>
      </c>
      <c r="D23" s="33" t="s">
        <v>68</v>
      </c>
      <c r="E23" s="34">
        <v>37706</v>
      </c>
      <c r="F23" s="32" t="s">
        <v>45</v>
      </c>
      <c r="G23" s="32" t="s">
        <v>57</v>
      </c>
      <c r="H23" s="35">
        <v>40</v>
      </c>
      <c r="I23" s="36">
        <v>40</v>
      </c>
      <c r="J23" s="35">
        <v>40</v>
      </c>
      <c r="K23" s="36">
        <v>5</v>
      </c>
      <c r="L23" s="35"/>
      <c r="M23" s="36">
        <v>5</v>
      </c>
      <c r="N23" s="36">
        <v>3</v>
      </c>
      <c r="O23" s="35"/>
      <c r="P23" s="36">
        <v>2</v>
      </c>
      <c r="Q23" s="36"/>
      <c r="R23" s="36">
        <v>4</v>
      </c>
      <c r="S23" s="70">
        <v>3</v>
      </c>
      <c r="T23" s="70">
        <v>20</v>
      </c>
      <c r="U23" s="70"/>
      <c r="V23" s="71">
        <v>159</v>
      </c>
      <c r="W23" s="73" t="s">
        <v>36</v>
      </c>
      <c r="X23" s="30"/>
      <c r="Z23" s="23"/>
    </row>
    <row r="24" spans="1:26" s="11" customFormat="1" ht="20.100000000000001" customHeight="1" x14ac:dyDescent="0.25">
      <c r="A24" s="30">
        <v>2</v>
      </c>
      <c r="B24" s="31">
        <v>62</v>
      </c>
      <c r="C24" s="32" t="s">
        <v>71</v>
      </c>
      <c r="D24" s="33" t="s">
        <v>72</v>
      </c>
      <c r="E24" s="34">
        <v>39137</v>
      </c>
      <c r="F24" s="32" t="s">
        <v>36</v>
      </c>
      <c r="G24" s="32" t="s">
        <v>57</v>
      </c>
      <c r="H24" s="35">
        <v>30</v>
      </c>
      <c r="I24" s="35">
        <v>38</v>
      </c>
      <c r="J24" s="36">
        <v>34</v>
      </c>
      <c r="K24" s="35"/>
      <c r="L24" s="36">
        <v>2</v>
      </c>
      <c r="M24" s="35">
        <v>3</v>
      </c>
      <c r="N24" s="36">
        <v>2</v>
      </c>
      <c r="O24" s="36"/>
      <c r="P24" s="35">
        <v>3</v>
      </c>
      <c r="Q24" s="35">
        <v>1</v>
      </c>
      <c r="R24" s="35">
        <v>10</v>
      </c>
      <c r="S24" s="70">
        <v>1</v>
      </c>
      <c r="T24" s="70"/>
      <c r="U24" s="70"/>
      <c r="V24" s="71">
        <v>123</v>
      </c>
      <c r="W24" s="73" t="s">
        <v>36</v>
      </c>
      <c r="X24" s="30"/>
      <c r="Z24" s="23"/>
    </row>
    <row r="25" spans="1:26" s="11" customFormat="1" ht="20.100000000000001" customHeight="1" x14ac:dyDescent="0.25">
      <c r="A25" s="30">
        <v>3</v>
      </c>
      <c r="B25" s="31">
        <v>64</v>
      </c>
      <c r="C25" s="32" t="s">
        <v>73</v>
      </c>
      <c r="D25" s="33" t="s">
        <v>74</v>
      </c>
      <c r="E25" s="34">
        <v>40017</v>
      </c>
      <c r="F25" s="32" t="s">
        <v>37</v>
      </c>
      <c r="G25" s="32" t="s">
        <v>57</v>
      </c>
      <c r="H25" s="35">
        <v>32</v>
      </c>
      <c r="I25" s="35">
        <v>34</v>
      </c>
      <c r="J25" s="35">
        <v>36</v>
      </c>
      <c r="K25" s="35">
        <v>3</v>
      </c>
      <c r="L25" s="35"/>
      <c r="M25" s="35">
        <v>1</v>
      </c>
      <c r="N25" s="36">
        <v>1</v>
      </c>
      <c r="O25" s="35">
        <v>3</v>
      </c>
      <c r="P25" s="35"/>
      <c r="Q25" s="35">
        <v>3</v>
      </c>
      <c r="R25" s="35"/>
      <c r="S25" s="70">
        <v>5</v>
      </c>
      <c r="T25" s="70"/>
      <c r="U25" s="70"/>
      <c r="V25" s="71">
        <v>113</v>
      </c>
      <c r="W25" s="73" t="s">
        <v>36</v>
      </c>
      <c r="X25" s="30"/>
      <c r="Z25" s="23"/>
    </row>
    <row r="26" spans="1:26" s="11" customFormat="1" ht="20.100000000000001" customHeight="1" x14ac:dyDescent="0.25">
      <c r="A26" s="30">
        <v>4</v>
      </c>
      <c r="B26" s="31">
        <v>61</v>
      </c>
      <c r="C26" s="32" t="s">
        <v>69</v>
      </c>
      <c r="D26" s="33" t="s">
        <v>70</v>
      </c>
      <c r="E26" s="34">
        <v>38505</v>
      </c>
      <c r="F26" s="32" t="s">
        <v>36</v>
      </c>
      <c r="G26" s="32" t="s">
        <v>57</v>
      </c>
      <c r="H26" s="36">
        <v>24</v>
      </c>
      <c r="I26" s="36">
        <v>28</v>
      </c>
      <c r="J26" s="36">
        <v>30</v>
      </c>
      <c r="K26" s="36">
        <v>1</v>
      </c>
      <c r="L26" s="35"/>
      <c r="M26" s="36">
        <v>2</v>
      </c>
      <c r="N26" s="35">
        <v>5</v>
      </c>
      <c r="O26" s="36"/>
      <c r="P26" s="35"/>
      <c r="Q26" s="35"/>
      <c r="R26" s="35"/>
      <c r="S26" s="70">
        <v>6</v>
      </c>
      <c r="T26" s="70"/>
      <c r="U26" s="70"/>
      <c r="V26" s="71">
        <v>90</v>
      </c>
      <c r="W26" s="73" t="s">
        <v>36</v>
      </c>
      <c r="X26" s="30"/>
      <c r="Z26" s="23"/>
    </row>
    <row r="27" spans="1:26" s="11" customFormat="1" ht="20.100000000000001" customHeight="1" x14ac:dyDescent="0.25">
      <c r="A27" s="30">
        <v>5</v>
      </c>
      <c r="B27" s="31">
        <v>63</v>
      </c>
      <c r="C27" s="32" t="s">
        <v>71</v>
      </c>
      <c r="D27" s="33" t="s">
        <v>75</v>
      </c>
      <c r="E27" s="34">
        <v>39348</v>
      </c>
      <c r="F27" s="32" t="s">
        <v>36</v>
      </c>
      <c r="G27" s="32" t="s">
        <v>57</v>
      </c>
      <c r="H27" s="36">
        <v>36</v>
      </c>
      <c r="I27" s="35">
        <v>32</v>
      </c>
      <c r="J27" s="36">
        <v>16</v>
      </c>
      <c r="K27" s="36"/>
      <c r="L27" s="35">
        <v>3</v>
      </c>
      <c r="M27" s="35"/>
      <c r="N27" s="35"/>
      <c r="O27" s="36">
        <v>2</v>
      </c>
      <c r="P27" s="36"/>
      <c r="Q27" s="36"/>
      <c r="R27" s="36"/>
      <c r="S27" s="70">
        <v>9</v>
      </c>
      <c r="T27" s="70"/>
      <c r="U27" s="70"/>
      <c r="V27" s="71">
        <v>89</v>
      </c>
      <c r="W27" s="73" t="s">
        <v>37</v>
      </c>
      <c r="X27" s="30"/>
      <c r="Z27" s="23"/>
    </row>
    <row r="28" spans="1:26" s="11" customFormat="1" ht="20.100000000000001" customHeight="1" x14ac:dyDescent="0.25">
      <c r="A28" s="30">
        <v>6</v>
      </c>
      <c r="B28" s="31">
        <v>136</v>
      </c>
      <c r="C28" s="32" t="s">
        <v>76</v>
      </c>
      <c r="D28" s="33" t="s">
        <v>77</v>
      </c>
      <c r="E28" s="34">
        <v>38712</v>
      </c>
      <c r="F28" s="32" t="s">
        <v>36</v>
      </c>
      <c r="G28" s="32" t="s">
        <v>59</v>
      </c>
      <c r="H28" s="35">
        <v>28</v>
      </c>
      <c r="I28" s="35">
        <v>26</v>
      </c>
      <c r="J28" s="35">
        <v>18</v>
      </c>
      <c r="K28" s="35"/>
      <c r="L28" s="35"/>
      <c r="M28" s="35"/>
      <c r="N28" s="35"/>
      <c r="O28" s="35"/>
      <c r="P28" s="36"/>
      <c r="Q28" s="36"/>
      <c r="R28" s="36">
        <v>6</v>
      </c>
      <c r="S28" s="70">
        <v>2</v>
      </c>
      <c r="T28" s="70"/>
      <c r="U28" s="70"/>
      <c r="V28" s="71">
        <v>78</v>
      </c>
      <c r="W28" s="73" t="s">
        <v>37</v>
      </c>
      <c r="X28" s="30"/>
      <c r="Z28" s="23"/>
    </row>
    <row r="29" spans="1:26" s="11" customFormat="1" ht="20.100000000000001" customHeight="1" x14ac:dyDescent="0.25">
      <c r="A29" s="30">
        <v>7</v>
      </c>
      <c r="B29" s="31">
        <v>135</v>
      </c>
      <c r="C29" s="32" t="s">
        <v>83</v>
      </c>
      <c r="D29" s="33" t="s">
        <v>84</v>
      </c>
      <c r="E29" s="34">
        <v>38092</v>
      </c>
      <c r="F29" s="32" t="s">
        <v>36</v>
      </c>
      <c r="G29" s="32" t="s">
        <v>59</v>
      </c>
      <c r="H29" s="35">
        <v>26</v>
      </c>
      <c r="I29" s="36">
        <v>18</v>
      </c>
      <c r="J29" s="35">
        <v>22</v>
      </c>
      <c r="K29" s="35"/>
      <c r="L29" s="35"/>
      <c r="M29" s="35"/>
      <c r="N29" s="35"/>
      <c r="O29" s="36"/>
      <c r="P29" s="35">
        <v>1</v>
      </c>
      <c r="Q29" s="35"/>
      <c r="R29" s="35"/>
      <c r="S29" s="70">
        <v>12</v>
      </c>
      <c r="T29" s="70"/>
      <c r="U29" s="70"/>
      <c r="V29" s="71">
        <v>67</v>
      </c>
      <c r="W29" s="73" t="s">
        <v>37</v>
      </c>
      <c r="X29" s="30"/>
      <c r="Z29" s="23"/>
    </row>
    <row r="30" spans="1:26" s="11" customFormat="1" ht="20.100000000000001" customHeight="1" x14ac:dyDescent="0.25">
      <c r="A30" s="30">
        <v>8</v>
      </c>
      <c r="B30" s="31">
        <v>207</v>
      </c>
      <c r="C30" s="32" t="s">
        <v>80</v>
      </c>
      <c r="D30" s="33" t="s">
        <v>81</v>
      </c>
      <c r="E30" s="34">
        <v>38473</v>
      </c>
      <c r="F30" s="32" t="s">
        <v>36</v>
      </c>
      <c r="G30" s="32" t="s">
        <v>60</v>
      </c>
      <c r="H30" s="35">
        <v>18</v>
      </c>
      <c r="I30" s="35">
        <v>20</v>
      </c>
      <c r="J30" s="35">
        <v>26</v>
      </c>
      <c r="K30" s="35"/>
      <c r="L30" s="35"/>
      <c r="M30" s="36"/>
      <c r="N30" s="35"/>
      <c r="O30" s="35">
        <v>1</v>
      </c>
      <c r="P30" s="35"/>
      <c r="Q30" s="35"/>
      <c r="R30" s="35"/>
      <c r="S30" s="70">
        <v>7</v>
      </c>
      <c r="T30" s="70"/>
      <c r="U30" s="70"/>
      <c r="V30" s="71">
        <v>65</v>
      </c>
      <c r="W30" s="73" t="s">
        <v>37</v>
      </c>
      <c r="X30" s="30"/>
      <c r="Z30" s="23"/>
    </row>
    <row r="31" spans="1:26" s="11" customFormat="1" ht="20.100000000000001" customHeight="1" x14ac:dyDescent="0.25">
      <c r="A31" s="30">
        <v>9</v>
      </c>
      <c r="B31" s="31">
        <v>219</v>
      </c>
      <c r="C31" s="32" t="s">
        <v>93</v>
      </c>
      <c r="D31" s="33" t="s">
        <v>94</v>
      </c>
      <c r="E31" s="34">
        <v>38931</v>
      </c>
      <c r="F31" s="32" t="s">
        <v>36</v>
      </c>
      <c r="G31" s="32" t="s">
        <v>95</v>
      </c>
      <c r="H31" s="35">
        <v>12</v>
      </c>
      <c r="I31" s="35">
        <v>12</v>
      </c>
      <c r="J31" s="36">
        <v>10</v>
      </c>
      <c r="K31" s="35"/>
      <c r="L31" s="35">
        <v>1</v>
      </c>
      <c r="M31" s="35"/>
      <c r="N31" s="35"/>
      <c r="O31" s="35"/>
      <c r="P31" s="35"/>
      <c r="Q31" s="35"/>
      <c r="R31" s="35"/>
      <c r="S31" s="70">
        <v>11</v>
      </c>
      <c r="T31" s="70"/>
      <c r="U31" s="70"/>
      <c r="V31" s="71">
        <v>35</v>
      </c>
      <c r="W31" s="36"/>
      <c r="X31" s="30"/>
      <c r="Z31" s="23"/>
    </row>
    <row r="32" spans="1:26" s="11" customFormat="1" ht="20.100000000000001" customHeight="1" x14ac:dyDescent="0.25">
      <c r="A32" s="30">
        <v>10</v>
      </c>
      <c r="B32" s="31">
        <v>137</v>
      </c>
      <c r="C32" s="32" t="s">
        <v>85</v>
      </c>
      <c r="D32" s="33" t="s">
        <v>86</v>
      </c>
      <c r="E32" s="34">
        <v>38778</v>
      </c>
      <c r="F32" s="32" t="s">
        <v>36</v>
      </c>
      <c r="G32" s="32" t="s">
        <v>59</v>
      </c>
      <c r="H32" s="35">
        <v>16</v>
      </c>
      <c r="I32" s="35">
        <v>6</v>
      </c>
      <c r="J32" s="35">
        <v>14</v>
      </c>
      <c r="K32" s="35"/>
      <c r="L32" s="35"/>
      <c r="M32" s="35"/>
      <c r="N32" s="35"/>
      <c r="O32" s="35"/>
      <c r="P32" s="35"/>
      <c r="Q32" s="35"/>
      <c r="R32" s="35"/>
      <c r="S32" s="70"/>
      <c r="T32" s="70"/>
      <c r="U32" s="70">
        <v>40</v>
      </c>
      <c r="V32" s="71">
        <v>-4</v>
      </c>
      <c r="W32" s="36"/>
      <c r="X32" s="72" t="s">
        <v>87</v>
      </c>
      <c r="Z32" s="23"/>
    </row>
    <row r="33" spans="1:26" s="11" customFormat="1" ht="20.100000000000001" customHeight="1" x14ac:dyDescent="0.25">
      <c r="A33" s="30" t="s">
        <v>82</v>
      </c>
      <c r="B33" s="31">
        <v>138</v>
      </c>
      <c r="C33" s="32" t="s">
        <v>91</v>
      </c>
      <c r="D33" s="33" t="s">
        <v>92</v>
      </c>
      <c r="E33" s="34">
        <v>38946</v>
      </c>
      <c r="F33" s="32" t="s">
        <v>37</v>
      </c>
      <c r="G33" s="37" t="s">
        <v>59</v>
      </c>
      <c r="H33" s="35">
        <v>6</v>
      </c>
      <c r="I33" s="35">
        <v>8</v>
      </c>
      <c r="J33" s="35"/>
      <c r="K33" s="35"/>
      <c r="L33" s="35"/>
      <c r="M33" s="35"/>
      <c r="N33" s="35"/>
      <c r="O33" s="35"/>
      <c r="P33" s="35"/>
      <c r="Q33" s="35"/>
      <c r="R33" s="35"/>
      <c r="S33" s="70"/>
      <c r="T33" s="70"/>
      <c r="U33" s="70"/>
      <c r="V33" s="71"/>
      <c r="W33" s="36"/>
      <c r="X33" s="36"/>
      <c r="Z33" s="23"/>
    </row>
    <row r="34" spans="1:26" s="11" customFormat="1" ht="20.100000000000001" customHeight="1" x14ac:dyDescent="0.25">
      <c r="A34" s="30" t="s">
        <v>82</v>
      </c>
      <c r="B34" s="31">
        <v>195</v>
      </c>
      <c r="C34" s="32" t="s">
        <v>78</v>
      </c>
      <c r="D34" s="33" t="s">
        <v>79</v>
      </c>
      <c r="E34" s="34">
        <v>38956</v>
      </c>
      <c r="F34" s="32" t="s">
        <v>37</v>
      </c>
      <c r="G34" s="32" t="s">
        <v>58</v>
      </c>
      <c r="H34" s="35">
        <v>22</v>
      </c>
      <c r="I34" s="35">
        <v>10</v>
      </c>
      <c r="J34" s="35"/>
      <c r="K34" s="35"/>
      <c r="L34" s="35"/>
      <c r="M34" s="35"/>
      <c r="N34" s="35"/>
      <c r="O34" s="35"/>
      <c r="P34" s="35"/>
      <c r="Q34" s="35"/>
      <c r="R34" s="35"/>
      <c r="S34" s="70"/>
      <c r="T34" s="70"/>
      <c r="U34" s="70"/>
      <c r="V34" s="71"/>
      <c r="W34" s="36"/>
      <c r="X34" s="36"/>
      <c r="Z34" s="23"/>
    </row>
    <row r="35" spans="1:26" s="11" customFormat="1" ht="20.100000000000001" customHeight="1" x14ac:dyDescent="0.25">
      <c r="A35" s="30" t="s">
        <v>82</v>
      </c>
      <c r="B35" s="31">
        <v>221</v>
      </c>
      <c r="C35" s="32" t="s">
        <v>88</v>
      </c>
      <c r="D35" s="33" t="s">
        <v>89</v>
      </c>
      <c r="E35" s="34">
        <v>37815</v>
      </c>
      <c r="F35" s="32" t="s">
        <v>36</v>
      </c>
      <c r="G35" s="32" t="s">
        <v>90</v>
      </c>
      <c r="H35" s="36">
        <v>-40</v>
      </c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70"/>
      <c r="T35" s="70"/>
      <c r="U35" s="70"/>
      <c r="V35" s="71"/>
      <c r="W35" s="36"/>
      <c r="X35" s="36"/>
      <c r="Z35" s="23"/>
    </row>
    <row r="36" spans="1:26" s="11" customFormat="1" ht="16.5" customHeight="1" x14ac:dyDescent="0.25">
      <c r="A36" s="38"/>
      <c r="B36" s="39"/>
      <c r="C36" s="17"/>
      <c r="D36" s="40"/>
      <c r="E36" s="41"/>
      <c r="F36" s="17"/>
      <c r="G36" s="17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24"/>
      <c r="T36" s="27"/>
      <c r="U36" s="27"/>
      <c r="V36" s="43"/>
      <c r="W36" s="24"/>
      <c r="X36" s="44"/>
      <c r="Z36" s="23"/>
    </row>
    <row r="37" spans="1:26" s="23" customFormat="1" ht="16.5" customHeight="1" x14ac:dyDescent="0.25">
      <c r="A37" s="76" t="s">
        <v>38</v>
      </c>
      <c r="B37" s="76"/>
      <c r="C37" s="76"/>
      <c r="D37" s="76"/>
      <c r="E37" s="45"/>
      <c r="F37" s="45"/>
      <c r="G37" s="45" t="s">
        <v>39</v>
      </c>
      <c r="H37" s="45"/>
      <c r="I37" s="45"/>
      <c r="J37" s="45"/>
      <c r="K37" s="45"/>
      <c r="L37" s="45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6" s="23" customFormat="1" ht="12.75" customHeight="1" x14ac:dyDescent="0.25">
      <c r="A38" s="18" t="s">
        <v>40</v>
      </c>
      <c r="B38" s="18"/>
      <c r="C38" s="46"/>
      <c r="D38" s="18"/>
      <c r="E38" s="16"/>
      <c r="F38" s="18"/>
      <c r="G38" s="47" t="s">
        <v>41</v>
      </c>
      <c r="H38" s="48">
        <v>5</v>
      </c>
      <c r="I38" s="14"/>
      <c r="J38" s="49" t="s">
        <v>42</v>
      </c>
      <c r="K38" s="50">
        <f>COUNTIF(F23:F35,"ЗМС")</f>
        <v>0</v>
      </c>
      <c r="M38" s="51"/>
      <c r="N38" s="52"/>
      <c r="O38" s="40"/>
      <c r="P38" s="40"/>
      <c r="Q38" s="40"/>
      <c r="R38" s="40"/>
      <c r="S38" s="40"/>
      <c r="T38" s="40"/>
      <c r="U38" s="40"/>
      <c r="V38" s="40"/>
      <c r="W38" s="40"/>
      <c r="X38" s="40"/>
    </row>
    <row r="39" spans="1:26" s="23" customFormat="1" ht="12.75" customHeight="1" x14ac:dyDescent="0.25">
      <c r="A39" s="18" t="s">
        <v>43</v>
      </c>
      <c r="B39" s="18"/>
      <c r="C39" s="46"/>
      <c r="D39" s="18"/>
      <c r="E39" s="16"/>
      <c r="F39" s="18"/>
      <c r="G39" s="53" t="s">
        <v>44</v>
      </c>
      <c r="H39" s="17">
        <v>24</v>
      </c>
      <c r="I39" s="14"/>
      <c r="J39" s="49" t="s">
        <v>45</v>
      </c>
      <c r="K39" s="50">
        <f>COUNTIF(F23:F35,"МСМК")</f>
        <v>1</v>
      </c>
      <c r="M39" s="51"/>
      <c r="N39" s="52"/>
      <c r="O39" s="40"/>
      <c r="P39" s="40"/>
      <c r="Q39" s="40"/>
      <c r="R39" s="40"/>
      <c r="S39" s="40"/>
      <c r="T39" s="40"/>
      <c r="U39" s="40"/>
      <c r="V39" s="40"/>
      <c r="W39" s="40"/>
      <c r="X39" s="40"/>
    </row>
    <row r="40" spans="1:26" s="23" customFormat="1" ht="12.75" customHeight="1" x14ac:dyDescent="0.25">
      <c r="A40" s="18"/>
      <c r="B40" s="18"/>
      <c r="C40" s="46"/>
      <c r="D40" s="18"/>
      <c r="E40" s="16"/>
      <c r="F40" s="18"/>
      <c r="G40" s="53" t="s">
        <v>46</v>
      </c>
      <c r="H40" s="17">
        <v>24</v>
      </c>
      <c r="I40" s="14"/>
      <c r="J40" s="49" t="s">
        <v>36</v>
      </c>
      <c r="K40" s="50">
        <f>COUNTIF(F23:F35,"МС")</f>
        <v>9</v>
      </c>
      <c r="M40" s="51"/>
      <c r="N40" s="52"/>
      <c r="O40" s="40"/>
      <c r="P40" s="40"/>
      <c r="Q40" s="40"/>
      <c r="R40" s="40"/>
      <c r="S40" s="40"/>
      <c r="T40" s="40"/>
      <c r="U40" s="40"/>
      <c r="V40" s="40"/>
      <c r="W40" s="40"/>
      <c r="X40" s="40"/>
    </row>
    <row r="41" spans="1:26" s="23" customFormat="1" ht="12.75" customHeight="1" x14ac:dyDescent="0.25">
      <c r="A41" s="18"/>
      <c r="B41" s="18"/>
      <c r="C41" s="46"/>
      <c r="D41" s="18"/>
      <c r="E41" s="16"/>
      <c r="F41" s="18"/>
      <c r="G41" s="53" t="s">
        <v>47</v>
      </c>
      <c r="H41" s="17">
        <v>24</v>
      </c>
      <c r="I41" s="14"/>
      <c r="J41" s="49" t="s">
        <v>37</v>
      </c>
      <c r="K41" s="50">
        <f>COUNTIF(F23:F35,"КМС")</f>
        <v>3</v>
      </c>
      <c r="M41" s="51"/>
      <c r="N41" s="52"/>
      <c r="O41" s="40"/>
      <c r="P41" s="40"/>
      <c r="Q41" s="40"/>
      <c r="R41" s="40"/>
      <c r="S41" s="40"/>
      <c r="T41" s="40"/>
      <c r="U41" s="40"/>
      <c r="V41" s="40"/>
      <c r="W41" s="40"/>
      <c r="X41" s="40"/>
    </row>
    <row r="42" spans="1:26" s="23" customFormat="1" ht="12.75" customHeight="1" x14ac:dyDescent="0.25">
      <c r="A42" s="18"/>
      <c r="B42" s="18"/>
      <c r="C42" s="46"/>
      <c r="D42" s="18"/>
      <c r="E42" s="16"/>
      <c r="F42" s="18"/>
      <c r="G42" s="53" t="s">
        <v>48</v>
      </c>
      <c r="H42" s="17">
        <f>COUNTIF(A23:A35,"НФ")</f>
        <v>3</v>
      </c>
      <c r="I42" s="14"/>
      <c r="J42" s="49" t="s">
        <v>49</v>
      </c>
      <c r="K42" s="50">
        <f>COUNTIF(F23:F35,"1 СР")</f>
        <v>0</v>
      </c>
      <c r="M42" s="51"/>
      <c r="N42" s="52"/>
      <c r="O42" s="40"/>
      <c r="P42" s="40"/>
      <c r="Q42" s="40"/>
      <c r="R42" s="40"/>
      <c r="S42" s="40"/>
      <c r="T42" s="40"/>
      <c r="U42" s="40"/>
      <c r="V42" s="40"/>
      <c r="W42" s="40"/>
      <c r="X42" s="40"/>
    </row>
    <row r="43" spans="1:26" s="23" customFormat="1" ht="12.75" customHeight="1" x14ac:dyDescent="0.25">
      <c r="A43" s="18"/>
      <c r="B43" s="18"/>
      <c r="C43" s="46"/>
      <c r="D43" s="18"/>
      <c r="E43" s="16"/>
      <c r="F43" s="18"/>
      <c r="G43" s="53" t="s">
        <v>50</v>
      </c>
      <c r="H43" s="17">
        <f>COUNTIF(A23:A35,"ДСКВ")</f>
        <v>0</v>
      </c>
      <c r="I43" s="14"/>
      <c r="J43" s="54" t="s">
        <v>51</v>
      </c>
      <c r="K43" s="50">
        <f>COUNTIF(F23:F35,"2 СР")</f>
        <v>0</v>
      </c>
      <c r="M43" s="51"/>
      <c r="N43" s="52"/>
      <c r="O43" s="40"/>
      <c r="P43" s="40"/>
      <c r="Q43" s="40"/>
      <c r="R43" s="40"/>
      <c r="S43" s="40"/>
      <c r="T43" s="40"/>
      <c r="U43" s="40"/>
      <c r="V43" s="40"/>
      <c r="W43" s="40"/>
      <c r="X43" s="40"/>
    </row>
    <row r="44" spans="1:26" s="23" customFormat="1" ht="12.75" customHeight="1" x14ac:dyDescent="0.25">
      <c r="A44" s="18"/>
      <c r="B44" s="18"/>
      <c r="C44" s="46"/>
      <c r="D44" s="18"/>
      <c r="E44" s="16"/>
      <c r="F44" s="18"/>
      <c r="G44" s="53" t="s">
        <v>52</v>
      </c>
      <c r="H44" s="17">
        <f>COUNTIF(A23:A35,"НС")</f>
        <v>0</v>
      </c>
      <c r="I44" s="15"/>
      <c r="J44" s="54" t="s">
        <v>53</v>
      </c>
      <c r="K44" s="50">
        <f>COUNTIF(F23:F35,"3 СР")</f>
        <v>0</v>
      </c>
      <c r="M44" s="51"/>
      <c r="N44" s="52"/>
      <c r="O44" s="40"/>
      <c r="P44" s="40"/>
      <c r="Q44" s="40"/>
      <c r="R44" s="40"/>
      <c r="S44" s="40"/>
      <c r="T44" s="40"/>
      <c r="U44" s="40"/>
      <c r="V44" s="40"/>
      <c r="W44" s="40"/>
      <c r="X44" s="40"/>
      <c r="Z44" s="55"/>
    </row>
    <row r="45" spans="1:26" s="23" customFormat="1" ht="4.5" customHeight="1" x14ac:dyDescent="0.25">
      <c r="A45" s="18"/>
      <c r="B45" s="17"/>
      <c r="C45" s="17"/>
      <c r="D45" s="18"/>
      <c r="E45" s="16"/>
      <c r="F45" s="18"/>
      <c r="G45" s="18"/>
      <c r="H45" s="56"/>
      <c r="I45" s="56"/>
      <c r="J45" s="56"/>
      <c r="K45" s="56"/>
      <c r="L45" s="56"/>
      <c r="M45" s="51"/>
      <c r="N45" s="18"/>
      <c r="O45" s="18"/>
      <c r="P45" s="18"/>
      <c r="Q45" s="18"/>
      <c r="R45" s="18"/>
      <c r="Z45" s="55"/>
    </row>
    <row r="46" spans="1:26" s="23" customFormat="1" ht="17.25" x14ac:dyDescent="0.25">
      <c r="A46" s="76"/>
      <c r="B46" s="76"/>
      <c r="C46" s="76"/>
      <c r="D46" s="76"/>
      <c r="E46" s="76" t="s">
        <v>54</v>
      </c>
      <c r="F46" s="76"/>
      <c r="G46" s="76"/>
      <c r="H46" s="76" t="s">
        <v>55</v>
      </c>
      <c r="I46" s="76"/>
      <c r="J46" s="76"/>
      <c r="K46" s="76"/>
      <c r="L46" s="76"/>
      <c r="M46" s="57"/>
      <c r="N46" s="57"/>
      <c r="O46" s="57"/>
      <c r="P46" s="45" t="s">
        <v>56</v>
      </c>
      <c r="Q46" s="45"/>
      <c r="R46" s="45"/>
      <c r="S46" s="45"/>
      <c r="T46" s="57"/>
      <c r="U46" s="57"/>
      <c r="V46" s="57"/>
      <c r="W46" s="57"/>
      <c r="X46" s="57"/>
      <c r="Z46" s="55"/>
    </row>
    <row r="47" spans="1:26" s="55" customFormat="1" x14ac:dyDescent="0.2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59"/>
      <c r="Q47" s="59"/>
      <c r="R47" s="59"/>
      <c r="S47" s="58"/>
      <c r="T47" s="58"/>
      <c r="U47" s="58"/>
      <c r="V47" s="58"/>
      <c r="W47" s="58"/>
      <c r="X47" s="58"/>
    </row>
    <row r="48" spans="1:26" s="55" customFormat="1" x14ac:dyDescent="0.2">
      <c r="A48" s="59"/>
      <c r="B48" s="59"/>
      <c r="C48" s="59"/>
      <c r="D48" s="59"/>
      <c r="E48" s="60"/>
      <c r="F48" s="59"/>
      <c r="G48" s="59"/>
      <c r="H48" s="61"/>
      <c r="I48" s="61"/>
      <c r="J48" s="61"/>
      <c r="K48" s="61"/>
      <c r="L48" s="61"/>
      <c r="M48" s="59"/>
      <c r="N48" s="59"/>
      <c r="O48" s="59"/>
      <c r="P48" s="59"/>
      <c r="Q48" s="59"/>
      <c r="R48" s="59"/>
      <c r="S48" s="59"/>
      <c r="T48" s="59"/>
      <c r="U48" s="61"/>
      <c r="V48" s="61"/>
      <c r="W48" s="61"/>
      <c r="X48" s="61"/>
    </row>
    <row r="49" spans="1:26" s="55" customFormat="1" x14ac:dyDescent="0.2">
      <c r="A49" s="59"/>
      <c r="B49" s="59"/>
      <c r="C49" s="59"/>
      <c r="D49" s="59"/>
      <c r="E49" s="60"/>
      <c r="F49" s="59"/>
      <c r="G49" s="59"/>
      <c r="H49" s="61"/>
      <c r="I49" s="61"/>
      <c r="J49" s="61"/>
      <c r="K49" s="61"/>
      <c r="L49" s="61"/>
      <c r="M49" s="59"/>
      <c r="N49" s="59"/>
      <c r="O49" s="59"/>
      <c r="P49" s="59"/>
      <c r="Q49" s="59"/>
      <c r="R49" s="59"/>
      <c r="S49" s="59"/>
      <c r="T49" s="59"/>
      <c r="U49" s="61"/>
      <c r="V49" s="61"/>
      <c r="W49" s="61"/>
      <c r="X49" s="61"/>
    </row>
    <row r="50" spans="1:26" s="55" customFormat="1" x14ac:dyDescent="0.2">
      <c r="A50" s="59"/>
      <c r="B50" s="59"/>
      <c r="C50" s="59"/>
      <c r="D50" s="59"/>
      <c r="E50" s="60"/>
      <c r="F50" s="59"/>
      <c r="G50" s="59"/>
      <c r="H50" s="61"/>
      <c r="I50" s="61"/>
      <c r="J50" s="61"/>
      <c r="K50" s="61"/>
      <c r="L50" s="61"/>
      <c r="M50" s="59"/>
      <c r="N50" s="59"/>
      <c r="O50" s="59"/>
      <c r="P50" s="59"/>
      <c r="Q50" s="59"/>
      <c r="R50" s="59"/>
      <c r="S50" s="59"/>
      <c r="T50" s="59"/>
      <c r="U50" s="61"/>
      <c r="V50" s="61"/>
      <c r="W50" s="61"/>
      <c r="X50" s="61"/>
    </row>
    <row r="51" spans="1:26" s="55" customFormat="1" x14ac:dyDescent="0.2">
      <c r="A51" s="59"/>
      <c r="B51" s="59"/>
      <c r="C51" s="59"/>
      <c r="D51" s="59"/>
      <c r="E51" s="60"/>
      <c r="F51" s="59"/>
      <c r="G51" s="59"/>
      <c r="H51" s="61"/>
      <c r="I51" s="61"/>
      <c r="J51" s="61"/>
      <c r="K51" s="61"/>
      <c r="L51" s="61"/>
      <c r="M51" s="62"/>
      <c r="N51" s="58"/>
      <c r="O51" s="59"/>
      <c r="P51" s="59"/>
      <c r="Q51" s="59"/>
      <c r="R51" s="59"/>
      <c r="S51" s="59"/>
      <c r="T51" s="59"/>
      <c r="U51" s="61"/>
      <c r="V51" s="61"/>
      <c r="W51" s="61"/>
      <c r="X51" s="61"/>
      <c r="Z51" s="63"/>
    </row>
    <row r="52" spans="1:26" s="55" customFormat="1" x14ac:dyDescent="0.2">
      <c r="A52" s="58" t="s">
        <v>2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Z52" s="63"/>
    </row>
    <row r="53" spans="1:26" s="55" customFormat="1" x14ac:dyDescent="0.2">
      <c r="Z53" s="63"/>
    </row>
  </sheetData>
  <mergeCells count="41">
    <mergeCell ref="A12:X12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A10:X10"/>
    <mergeCell ref="A11:X11"/>
    <mergeCell ref="A13:D13"/>
    <mergeCell ref="H13:I13"/>
    <mergeCell ref="A14:D14"/>
    <mergeCell ref="H14:I14"/>
    <mergeCell ref="A15:G15"/>
    <mergeCell ref="H15:X15"/>
    <mergeCell ref="V21:V22"/>
    <mergeCell ref="W21:W22"/>
    <mergeCell ref="X21:X22"/>
    <mergeCell ref="H16:X16"/>
    <mergeCell ref="H17:X17"/>
    <mergeCell ref="H18:X18"/>
    <mergeCell ref="A47:E47"/>
    <mergeCell ref="F47:O47"/>
    <mergeCell ref="H21:R21"/>
    <mergeCell ref="S21:S22"/>
    <mergeCell ref="T21:U21"/>
    <mergeCell ref="A21:A22"/>
    <mergeCell ref="B21:B22"/>
    <mergeCell ref="C21:C22"/>
    <mergeCell ref="D21:D22"/>
    <mergeCell ref="E21:E22"/>
    <mergeCell ref="F21:F22"/>
    <mergeCell ref="G21:G22"/>
    <mergeCell ref="A37:D37"/>
    <mergeCell ref="M37:X37"/>
    <mergeCell ref="A46:D46"/>
    <mergeCell ref="E46:G46"/>
    <mergeCell ref="H46:L46"/>
  </mergeCells>
  <conditionalFormatting sqref="G41:G44 I41:J44 L41:X43">
    <cfRule type="duplicateValues" dxfId="3" priority="2"/>
  </conditionalFormatting>
  <conditionalFormatting sqref="Z49 A52 P52:Y52 AA52:XFD52">
    <cfRule type="cellIs" dxfId="2" priority="1" operator="equal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36CF9-6BCC-4BCE-A5EE-EDEC4480D4C3}">
  <dimension ref="A1:AB60"/>
  <sheetViews>
    <sheetView tabSelected="1" topLeftCell="E7" zoomScale="55" zoomScaleNormal="55" workbookViewId="0">
      <selection activeCell="AC27" sqref="AC27"/>
    </sheetView>
  </sheetViews>
  <sheetFormatPr defaultColWidth="9.140625" defaultRowHeight="12.75" x14ac:dyDescent="0.2"/>
  <cols>
    <col min="1" max="1" width="10" style="63" customWidth="1"/>
    <col min="2" max="2" width="9.5703125" style="63" customWidth="1"/>
    <col min="3" max="3" width="19.5703125" style="63" customWidth="1"/>
    <col min="4" max="4" width="39.28515625" style="63" customWidth="1"/>
    <col min="5" max="5" width="16.42578125" style="63" customWidth="1"/>
    <col min="6" max="6" width="10.42578125" style="63" customWidth="1"/>
    <col min="7" max="7" width="24" style="63" customWidth="1"/>
    <col min="8" max="10" width="10.7109375" style="63" customWidth="1"/>
    <col min="11" max="20" width="5.7109375" style="63" customWidth="1"/>
    <col min="21" max="21" width="13.85546875" style="64" customWidth="1"/>
    <col min="22" max="22" width="8" style="63" customWidth="1"/>
    <col min="23" max="23" width="7.42578125" style="63" customWidth="1"/>
    <col min="24" max="24" width="9.28515625" style="63" customWidth="1"/>
    <col min="25" max="25" width="12.5703125" style="63" customWidth="1"/>
    <col min="26" max="26" width="12.42578125" style="63" customWidth="1"/>
    <col min="27" max="16384" width="9.140625" style="63"/>
  </cols>
  <sheetData>
    <row r="1" spans="1:28" s="1" customFormat="1" ht="21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</row>
    <row r="2" spans="1:28" s="1" customFormat="1" ht="7.5" customHeight="1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</row>
    <row r="3" spans="1:28" s="1" customFormat="1" ht="21" x14ac:dyDescent="0.25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1:28" s="1" customFormat="1" ht="0.75" customHeight="1" x14ac:dyDescent="0.2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B4" s="23"/>
    </row>
    <row r="5" spans="1:28" s="1" customFormat="1" ht="6.75" customHeight="1" x14ac:dyDescent="0.25">
      <c r="A5" s="99" t="s">
        <v>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B5" s="23"/>
    </row>
    <row r="6" spans="1:28" s="2" customFormat="1" ht="22.5" customHeight="1" x14ac:dyDescent="0.35">
      <c r="A6" s="96" t="s">
        <v>62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B6" s="23"/>
    </row>
    <row r="7" spans="1:28" s="1" customFormat="1" ht="21" x14ac:dyDescent="0.25">
      <c r="A7" s="96" t="s">
        <v>3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B7" s="23"/>
    </row>
    <row r="8" spans="1:28" s="1" customFormat="1" ht="4.5" customHeight="1" x14ac:dyDescent="0.2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B8" s="23"/>
    </row>
    <row r="9" spans="1:28" s="1" customFormat="1" ht="21" x14ac:dyDescent="0.25">
      <c r="A9" s="96" t="s">
        <v>61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B9" s="23"/>
    </row>
    <row r="10" spans="1:28" s="1" customFormat="1" ht="21" x14ac:dyDescent="0.25">
      <c r="A10" s="97" t="s">
        <v>139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B10" s="23"/>
    </row>
    <row r="11" spans="1:28" s="1" customFormat="1" ht="21" x14ac:dyDescent="0.25">
      <c r="A11" s="96" t="s">
        <v>97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B11" s="23"/>
    </row>
    <row r="12" spans="1:28" s="1" customFormat="1" ht="8.25" customHeight="1" x14ac:dyDescent="0.25">
      <c r="A12" s="98" t="s">
        <v>2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B12" s="23"/>
    </row>
    <row r="13" spans="1:28" s="11" customFormat="1" ht="17.25" x14ac:dyDescent="0.25">
      <c r="A13" s="93" t="s">
        <v>4</v>
      </c>
      <c r="B13" s="93"/>
      <c r="C13" s="93"/>
      <c r="D13" s="93"/>
      <c r="E13" s="3"/>
      <c r="F13" s="4"/>
      <c r="G13" s="4" t="s">
        <v>5</v>
      </c>
      <c r="H13" s="94">
        <v>0.72152777777777777</v>
      </c>
      <c r="I13" s="94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  <c r="V13" s="5"/>
      <c r="W13" s="7"/>
      <c r="X13" s="8"/>
      <c r="Y13" s="9"/>
      <c r="Z13" s="10" t="s">
        <v>6</v>
      </c>
      <c r="AB13" s="23" t="s">
        <v>6</v>
      </c>
    </row>
    <row r="14" spans="1:28" s="11" customFormat="1" ht="17.25" x14ac:dyDescent="0.25">
      <c r="A14" s="93" t="s">
        <v>141</v>
      </c>
      <c r="B14" s="93"/>
      <c r="C14" s="93"/>
      <c r="D14" s="93"/>
      <c r="E14" s="3"/>
      <c r="F14" s="4"/>
      <c r="G14" s="4" t="s">
        <v>7</v>
      </c>
      <c r="H14" s="94">
        <v>0.74444444444444446</v>
      </c>
      <c r="I14" s="94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  <c r="V14" s="5"/>
      <c r="W14" s="7"/>
      <c r="X14" s="8"/>
      <c r="Y14" s="9"/>
      <c r="Z14" s="12" t="s">
        <v>63</v>
      </c>
      <c r="AB14" s="23"/>
    </row>
    <row r="15" spans="1:28" s="11" customFormat="1" ht="17.25" x14ac:dyDescent="0.25">
      <c r="A15" s="76" t="s">
        <v>8</v>
      </c>
      <c r="B15" s="76"/>
      <c r="C15" s="76"/>
      <c r="D15" s="76"/>
      <c r="E15" s="76"/>
      <c r="F15" s="76"/>
      <c r="G15" s="76"/>
      <c r="H15" s="95" t="s">
        <v>9</v>
      </c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B15" s="23"/>
    </row>
    <row r="16" spans="1:28" s="11" customFormat="1" ht="17.25" x14ac:dyDescent="0.25">
      <c r="A16" s="13"/>
      <c r="B16" s="14"/>
      <c r="C16" s="14"/>
      <c r="D16" s="13"/>
      <c r="E16" s="15" t="s">
        <v>2</v>
      </c>
      <c r="F16" s="13"/>
      <c r="G16" s="15"/>
      <c r="H16" s="88" t="s">
        <v>10</v>
      </c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B16" s="23"/>
    </row>
    <row r="17" spans="1:28" s="11" customFormat="1" ht="21" x14ac:dyDescent="0.25">
      <c r="A17" s="13" t="s">
        <v>11</v>
      </c>
      <c r="B17" s="14"/>
      <c r="C17" s="14"/>
      <c r="D17" s="15"/>
      <c r="E17" s="16"/>
      <c r="F17" s="13"/>
      <c r="G17" s="65" t="s">
        <v>64</v>
      </c>
      <c r="H17" s="88" t="s">
        <v>12</v>
      </c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B17" s="23"/>
    </row>
    <row r="18" spans="1:28" s="11" customFormat="1" ht="21" x14ac:dyDescent="0.25">
      <c r="A18" s="13" t="s">
        <v>13</v>
      </c>
      <c r="B18" s="14"/>
      <c r="C18" s="14"/>
      <c r="D18" s="15"/>
      <c r="E18" s="16"/>
      <c r="F18" s="13"/>
      <c r="G18" s="65" t="s">
        <v>65</v>
      </c>
      <c r="H18" s="88" t="s">
        <v>14</v>
      </c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B18" s="23"/>
    </row>
    <row r="19" spans="1:28" s="11" customFormat="1" ht="21" x14ac:dyDescent="0.35">
      <c r="A19" s="13" t="s">
        <v>15</v>
      </c>
      <c r="B19" s="17"/>
      <c r="C19" s="17"/>
      <c r="D19" s="18"/>
      <c r="E19" s="16"/>
      <c r="F19" s="18"/>
      <c r="G19" s="66" t="s">
        <v>66</v>
      </c>
      <c r="H19" s="19" t="s">
        <v>16</v>
      </c>
      <c r="I19" s="19"/>
      <c r="J19" s="19"/>
      <c r="K19" s="19"/>
      <c r="L19" s="19"/>
      <c r="U19" s="20">
        <v>25</v>
      </c>
      <c r="V19" s="11" t="s">
        <v>17</v>
      </c>
      <c r="W19" s="21" t="s">
        <v>18</v>
      </c>
      <c r="X19" s="22" t="s">
        <v>19</v>
      </c>
      <c r="Y19" s="20">
        <v>100</v>
      </c>
      <c r="Z19" s="23" t="s">
        <v>20</v>
      </c>
      <c r="AB19" s="23"/>
    </row>
    <row r="20" spans="1:28" s="11" customFormat="1" ht="7.5" customHeight="1" x14ac:dyDescent="0.25">
      <c r="A20" s="4"/>
      <c r="B20" s="24"/>
      <c r="C20" s="24"/>
      <c r="D20" s="4"/>
      <c r="E20" s="3"/>
      <c r="F20" s="4"/>
      <c r="G20" s="25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7"/>
      <c r="V20" s="26"/>
      <c r="W20" s="7"/>
      <c r="X20" s="8"/>
      <c r="Y20" s="4"/>
      <c r="Z20" s="4"/>
      <c r="AB20" s="23"/>
    </row>
    <row r="21" spans="1:28" s="28" customFormat="1" ht="17.25" customHeight="1" x14ac:dyDescent="0.3">
      <c r="A21" s="86" t="s">
        <v>21</v>
      </c>
      <c r="B21" s="89" t="s">
        <v>22</v>
      </c>
      <c r="C21" s="89" t="s">
        <v>23</v>
      </c>
      <c r="D21" s="89" t="s">
        <v>24</v>
      </c>
      <c r="E21" s="91" t="s">
        <v>25</v>
      </c>
      <c r="F21" s="89" t="s">
        <v>26</v>
      </c>
      <c r="G21" s="89" t="s">
        <v>27</v>
      </c>
      <c r="H21" s="78" t="s">
        <v>28</v>
      </c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00"/>
      <c r="U21" s="80" t="s">
        <v>29</v>
      </c>
      <c r="V21" s="82" t="s">
        <v>30</v>
      </c>
      <c r="W21" s="83"/>
      <c r="X21" s="84" t="s">
        <v>31</v>
      </c>
      <c r="Y21" s="86" t="s">
        <v>32</v>
      </c>
      <c r="Z21" s="86" t="s">
        <v>33</v>
      </c>
      <c r="AB21" s="23"/>
    </row>
    <row r="22" spans="1:28" s="28" customFormat="1" ht="38.25" x14ac:dyDescent="0.3">
      <c r="A22" s="87"/>
      <c r="B22" s="90"/>
      <c r="C22" s="90"/>
      <c r="D22" s="90"/>
      <c r="E22" s="92"/>
      <c r="F22" s="90"/>
      <c r="G22" s="90"/>
      <c r="H22" s="74" t="s">
        <v>142</v>
      </c>
      <c r="I22" s="74" t="s">
        <v>143</v>
      </c>
      <c r="J22" s="74" t="s">
        <v>144</v>
      </c>
      <c r="K22" s="68">
        <v>1</v>
      </c>
      <c r="L22" s="68">
        <v>2</v>
      </c>
      <c r="M22" s="68">
        <v>3</v>
      </c>
      <c r="N22" s="69">
        <v>4</v>
      </c>
      <c r="O22" s="69">
        <v>5</v>
      </c>
      <c r="P22" s="69">
        <v>6</v>
      </c>
      <c r="Q22" s="69">
        <v>7</v>
      </c>
      <c r="R22" s="69">
        <v>8</v>
      </c>
      <c r="S22" s="69">
        <v>9</v>
      </c>
      <c r="T22" s="69">
        <v>10</v>
      </c>
      <c r="U22" s="81"/>
      <c r="V22" s="29" t="s">
        <v>34</v>
      </c>
      <c r="W22" s="29" t="s">
        <v>35</v>
      </c>
      <c r="X22" s="85"/>
      <c r="Y22" s="87"/>
      <c r="Z22" s="87"/>
      <c r="AB22" s="23"/>
    </row>
    <row r="23" spans="1:28" s="11" customFormat="1" ht="20.100000000000001" customHeight="1" x14ac:dyDescent="0.25">
      <c r="A23" s="30">
        <v>1</v>
      </c>
      <c r="B23" s="31">
        <v>6</v>
      </c>
      <c r="C23" s="32" t="s">
        <v>110</v>
      </c>
      <c r="D23" s="33" t="s">
        <v>111</v>
      </c>
      <c r="E23" s="34">
        <v>38489</v>
      </c>
      <c r="F23" s="32" t="s">
        <v>45</v>
      </c>
      <c r="G23" s="32" t="s">
        <v>57</v>
      </c>
      <c r="H23" s="35">
        <v>36</v>
      </c>
      <c r="I23" s="36">
        <v>38</v>
      </c>
      <c r="J23" s="35">
        <v>40</v>
      </c>
      <c r="K23" s="36"/>
      <c r="L23" s="35"/>
      <c r="M23" s="36">
        <v>3</v>
      </c>
      <c r="N23" s="36"/>
      <c r="O23" s="35">
        <v>5</v>
      </c>
      <c r="P23" s="36">
        <v>1</v>
      </c>
      <c r="Q23" s="36">
        <v>1</v>
      </c>
      <c r="R23" s="36"/>
      <c r="S23" s="36">
        <v>1</v>
      </c>
      <c r="T23" s="36"/>
      <c r="U23" s="70">
        <v>18</v>
      </c>
      <c r="V23" s="70">
        <v>20</v>
      </c>
      <c r="W23" s="70"/>
      <c r="X23" s="71">
        <v>145</v>
      </c>
      <c r="Y23" s="73" t="s">
        <v>36</v>
      </c>
      <c r="Z23" s="30"/>
      <c r="AB23" s="23"/>
    </row>
    <row r="24" spans="1:28" s="11" customFormat="1" ht="20.100000000000001" customHeight="1" x14ac:dyDescent="0.25">
      <c r="A24" s="30">
        <v>2</v>
      </c>
      <c r="B24" s="31">
        <v>8</v>
      </c>
      <c r="C24" s="32" t="s">
        <v>118</v>
      </c>
      <c r="D24" s="33" t="s">
        <v>119</v>
      </c>
      <c r="E24" s="34">
        <v>38360</v>
      </c>
      <c r="F24" s="32" t="s">
        <v>36</v>
      </c>
      <c r="G24" s="32" t="s">
        <v>57</v>
      </c>
      <c r="H24" s="35">
        <v>30</v>
      </c>
      <c r="I24" s="35">
        <v>36</v>
      </c>
      <c r="J24" s="36">
        <v>28</v>
      </c>
      <c r="K24" s="35"/>
      <c r="L24" s="36"/>
      <c r="M24" s="35">
        <v>2</v>
      </c>
      <c r="N24" s="36">
        <v>2</v>
      </c>
      <c r="O24" s="36">
        <v>3</v>
      </c>
      <c r="P24" s="35">
        <v>5</v>
      </c>
      <c r="Q24" s="35"/>
      <c r="R24" s="35"/>
      <c r="S24" s="35">
        <v>5</v>
      </c>
      <c r="T24" s="35">
        <v>10</v>
      </c>
      <c r="U24" s="70">
        <v>1</v>
      </c>
      <c r="V24" s="70">
        <v>20</v>
      </c>
      <c r="W24" s="70"/>
      <c r="X24" s="71">
        <v>141</v>
      </c>
      <c r="Y24" s="73" t="s">
        <v>36</v>
      </c>
      <c r="Z24" s="30"/>
      <c r="AB24" s="23"/>
    </row>
    <row r="25" spans="1:28" s="11" customFormat="1" ht="20.100000000000001" customHeight="1" x14ac:dyDescent="0.25">
      <c r="A25" s="30">
        <v>3</v>
      </c>
      <c r="B25" s="31">
        <v>3</v>
      </c>
      <c r="C25" s="32" t="s">
        <v>116</v>
      </c>
      <c r="D25" s="33" t="s">
        <v>117</v>
      </c>
      <c r="E25" s="34">
        <v>38183</v>
      </c>
      <c r="F25" s="32" t="s">
        <v>45</v>
      </c>
      <c r="G25" s="32" t="s">
        <v>57</v>
      </c>
      <c r="H25" s="35">
        <v>28</v>
      </c>
      <c r="I25" s="35">
        <v>28</v>
      </c>
      <c r="J25" s="35">
        <v>36</v>
      </c>
      <c r="K25" s="35"/>
      <c r="L25" s="35">
        <v>5</v>
      </c>
      <c r="M25" s="35"/>
      <c r="N25" s="36"/>
      <c r="O25" s="35"/>
      <c r="P25" s="35"/>
      <c r="Q25" s="35">
        <v>2</v>
      </c>
      <c r="R25" s="35"/>
      <c r="S25" s="35"/>
      <c r="T25" s="35"/>
      <c r="U25" s="70">
        <v>8</v>
      </c>
      <c r="V25" s="70">
        <v>20</v>
      </c>
      <c r="W25" s="70"/>
      <c r="X25" s="71">
        <v>119</v>
      </c>
      <c r="Y25" s="73" t="s">
        <v>36</v>
      </c>
      <c r="Z25" s="30"/>
      <c r="AB25" s="23"/>
    </row>
    <row r="26" spans="1:28" s="11" customFormat="1" ht="20.100000000000001" customHeight="1" x14ac:dyDescent="0.25">
      <c r="A26" s="30">
        <v>4</v>
      </c>
      <c r="B26" s="31">
        <v>5</v>
      </c>
      <c r="C26" s="32" t="s">
        <v>100</v>
      </c>
      <c r="D26" s="33" t="s">
        <v>101</v>
      </c>
      <c r="E26" s="34">
        <v>38212</v>
      </c>
      <c r="F26" s="32" t="s">
        <v>45</v>
      </c>
      <c r="G26" s="32" t="s">
        <v>57</v>
      </c>
      <c r="H26" s="36">
        <v>18</v>
      </c>
      <c r="I26" s="36">
        <v>24</v>
      </c>
      <c r="J26" s="36">
        <v>38</v>
      </c>
      <c r="K26" s="36"/>
      <c r="L26" s="35"/>
      <c r="M26" s="36"/>
      <c r="N26" s="35">
        <v>1</v>
      </c>
      <c r="O26" s="36"/>
      <c r="P26" s="35"/>
      <c r="Q26" s="35"/>
      <c r="R26" s="35"/>
      <c r="S26" s="35">
        <v>2</v>
      </c>
      <c r="T26" s="35"/>
      <c r="U26" s="70">
        <v>14</v>
      </c>
      <c r="V26" s="70">
        <v>20</v>
      </c>
      <c r="W26" s="70"/>
      <c r="X26" s="71">
        <v>103</v>
      </c>
      <c r="Y26" s="73" t="s">
        <v>36</v>
      </c>
      <c r="Z26" s="30"/>
      <c r="AB26" s="23"/>
    </row>
    <row r="27" spans="1:28" s="11" customFormat="1" ht="20.100000000000001" customHeight="1" x14ac:dyDescent="0.25">
      <c r="A27" s="30">
        <v>5</v>
      </c>
      <c r="B27" s="31">
        <v>7</v>
      </c>
      <c r="C27" s="32" t="s">
        <v>124</v>
      </c>
      <c r="D27" s="33" t="s">
        <v>125</v>
      </c>
      <c r="E27" s="34">
        <v>38576</v>
      </c>
      <c r="F27" s="32" t="s">
        <v>36</v>
      </c>
      <c r="G27" s="32" t="s">
        <v>57</v>
      </c>
      <c r="H27" s="36">
        <v>40</v>
      </c>
      <c r="I27" s="35">
        <v>30</v>
      </c>
      <c r="J27" s="36">
        <v>18</v>
      </c>
      <c r="K27" s="36"/>
      <c r="L27" s="35"/>
      <c r="M27" s="35"/>
      <c r="N27" s="35"/>
      <c r="O27" s="36"/>
      <c r="P27" s="36"/>
      <c r="Q27" s="36">
        <v>5</v>
      </c>
      <c r="R27" s="36">
        <v>5</v>
      </c>
      <c r="S27" s="36"/>
      <c r="T27" s="36"/>
      <c r="U27" s="70">
        <v>20</v>
      </c>
      <c r="V27" s="70"/>
      <c r="W27" s="70"/>
      <c r="X27" s="71">
        <v>98</v>
      </c>
      <c r="Y27" s="73" t="s">
        <v>37</v>
      </c>
      <c r="Z27" s="30"/>
      <c r="AB27" s="23"/>
    </row>
    <row r="28" spans="1:28" s="11" customFormat="1" ht="20.100000000000001" customHeight="1" x14ac:dyDescent="0.25">
      <c r="A28" s="30">
        <v>6</v>
      </c>
      <c r="B28" s="31">
        <v>1</v>
      </c>
      <c r="C28" s="32" t="s">
        <v>104</v>
      </c>
      <c r="D28" s="33" t="s">
        <v>105</v>
      </c>
      <c r="E28" s="34">
        <v>38304</v>
      </c>
      <c r="F28" s="32" t="s">
        <v>45</v>
      </c>
      <c r="G28" s="32" t="s">
        <v>57</v>
      </c>
      <c r="H28" s="35">
        <v>34</v>
      </c>
      <c r="I28" s="35">
        <v>32</v>
      </c>
      <c r="J28" s="35">
        <v>34</v>
      </c>
      <c r="K28" s="35">
        <v>3</v>
      </c>
      <c r="L28" s="35">
        <v>1</v>
      </c>
      <c r="M28" s="35">
        <v>1</v>
      </c>
      <c r="N28" s="35">
        <v>3</v>
      </c>
      <c r="O28" s="35">
        <v>3</v>
      </c>
      <c r="P28" s="36"/>
      <c r="Q28" s="36"/>
      <c r="R28" s="36">
        <v>1</v>
      </c>
      <c r="S28" s="36"/>
      <c r="T28" s="36"/>
      <c r="U28" s="70">
        <v>5</v>
      </c>
      <c r="V28" s="70"/>
      <c r="W28" s="70">
        <v>20</v>
      </c>
      <c r="X28" s="71">
        <v>92</v>
      </c>
      <c r="Y28" s="73" t="s">
        <v>37</v>
      </c>
      <c r="Z28" s="30"/>
      <c r="AB28" s="23"/>
    </row>
    <row r="29" spans="1:28" s="11" customFormat="1" ht="20.100000000000001" customHeight="1" x14ac:dyDescent="0.25">
      <c r="A29" s="30">
        <v>7</v>
      </c>
      <c r="B29" s="31">
        <v>11</v>
      </c>
      <c r="C29" s="32" t="s">
        <v>102</v>
      </c>
      <c r="D29" s="33" t="s">
        <v>103</v>
      </c>
      <c r="E29" s="34">
        <v>39219</v>
      </c>
      <c r="F29" s="32" t="s">
        <v>36</v>
      </c>
      <c r="G29" s="32" t="s">
        <v>57</v>
      </c>
      <c r="H29" s="35">
        <v>24</v>
      </c>
      <c r="I29" s="36">
        <v>34</v>
      </c>
      <c r="J29" s="35">
        <v>30</v>
      </c>
      <c r="K29" s="35"/>
      <c r="L29" s="35">
        <v>3</v>
      </c>
      <c r="M29" s="35"/>
      <c r="N29" s="35">
        <v>5</v>
      </c>
      <c r="O29" s="36">
        <v>1</v>
      </c>
      <c r="P29" s="35"/>
      <c r="Q29" s="35"/>
      <c r="R29" s="35"/>
      <c r="S29" s="35"/>
      <c r="T29" s="35">
        <v>2</v>
      </c>
      <c r="U29" s="70">
        <v>4</v>
      </c>
      <c r="V29" s="70"/>
      <c r="W29" s="70">
        <v>20</v>
      </c>
      <c r="X29" s="71">
        <v>79</v>
      </c>
      <c r="Y29" s="73" t="s">
        <v>37</v>
      </c>
      <c r="Z29" s="30"/>
      <c r="AB29" s="23"/>
    </row>
    <row r="30" spans="1:28" s="11" customFormat="1" ht="20.100000000000001" customHeight="1" x14ac:dyDescent="0.25">
      <c r="A30" s="30">
        <v>8</v>
      </c>
      <c r="B30" s="31">
        <v>4</v>
      </c>
      <c r="C30" s="32" t="s">
        <v>98</v>
      </c>
      <c r="D30" s="33" t="s">
        <v>99</v>
      </c>
      <c r="E30" s="34">
        <v>37676</v>
      </c>
      <c r="F30" s="32" t="s">
        <v>45</v>
      </c>
      <c r="G30" s="32" t="s">
        <v>57</v>
      </c>
      <c r="H30" s="35">
        <v>14</v>
      </c>
      <c r="I30" s="35">
        <v>4</v>
      </c>
      <c r="J30" s="35">
        <v>26</v>
      </c>
      <c r="K30" s="35"/>
      <c r="L30" s="35"/>
      <c r="M30" s="36"/>
      <c r="N30" s="35"/>
      <c r="O30" s="35"/>
      <c r="P30" s="35">
        <v>2</v>
      </c>
      <c r="Q30" s="35">
        <v>3</v>
      </c>
      <c r="R30" s="35">
        <v>3</v>
      </c>
      <c r="S30" s="35">
        <v>3</v>
      </c>
      <c r="T30" s="35"/>
      <c r="U30" s="70">
        <v>7</v>
      </c>
      <c r="V30" s="70">
        <v>20</v>
      </c>
      <c r="W30" s="70"/>
      <c r="X30" s="71">
        <v>75</v>
      </c>
      <c r="Y30" s="73" t="s">
        <v>37</v>
      </c>
      <c r="Z30" s="30"/>
      <c r="AB30" s="23"/>
    </row>
    <row r="31" spans="1:28" s="11" customFormat="1" ht="20.100000000000001" customHeight="1" x14ac:dyDescent="0.25">
      <c r="A31" s="30">
        <v>9</v>
      </c>
      <c r="B31" s="31">
        <v>12</v>
      </c>
      <c r="C31" s="32" t="s">
        <v>112</v>
      </c>
      <c r="D31" s="33" t="s">
        <v>113</v>
      </c>
      <c r="E31" s="34">
        <v>39320</v>
      </c>
      <c r="F31" s="32" t="s">
        <v>36</v>
      </c>
      <c r="G31" s="32" t="s">
        <v>57</v>
      </c>
      <c r="H31" s="35">
        <v>32</v>
      </c>
      <c r="I31" s="35">
        <v>18</v>
      </c>
      <c r="J31" s="36">
        <v>14</v>
      </c>
      <c r="K31" s="35">
        <v>5</v>
      </c>
      <c r="L31" s="35"/>
      <c r="M31" s="35"/>
      <c r="N31" s="35"/>
      <c r="O31" s="35"/>
      <c r="P31" s="35"/>
      <c r="Q31" s="35"/>
      <c r="R31" s="35"/>
      <c r="S31" s="35"/>
      <c r="T31" s="35">
        <v>4</v>
      </c>
      <c r="U31" s="70">
        <v>3</v>
      </c>
      <c r="V31" s="70"/>
      <c r="W31" s="70"/>
      <c r="X31" s="71">
        <v>73</v>
      </c>
      <c r="Y31" s="36"/>
      <c r="Z31" s="30"/>
      <c r="AB31" s="23"/>
    </row>
    <row r="32" spans="1:28" s="11" customFormat="1" ht="20.100000000000001" customHeight="1" x14ac:dyDescent="0.25">
      <c r="A32" s="30">
        <v>10</v>
      </c>
      <c r="B32" s="31">
        <v>123</v>
      </c>
      <c r="C32" s="32" t="s">
        <v>128</v>
      </c>
      <c r="D32" s="33" t="s">
        <v>129</v>
      </c>
      <c r="E32" s="34">
        <v>38595</v>
      </c>
      <c r="F32" s="32" t="s">
        <v>36</v>
      </c>
      <c r="G32" s="32" t="s">
        <v>59</v>
      </c>
      <c r="H32" s="35">
        <v>38</v>
      </c>
      <c r="I32" s="35">
        <v>8</v>
      </c>
      <c r="J32" s="35">
        <v>20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70">
        <v>22</v>
      </c>
      <c r="V32" s="70"/>
      <c r="W32" s="70">
        <v>20</v>
      </c>
      <c r="X32" s="71">
        <v>46</v>
      </c>
      <c r="Y32" s="36"/>
      <c r="Z32" s="75"/>
      <c r="AB32" s="23"/>
    </row>
    <row r="33" spans="1:28" s="11" customFormat="1" ht="20.100000000000001" customHeight="1" x14ac:dyDescent="0.25">
      <c r="A33" s="30">
        <v>11</v>
      </c>
      <c r="B33" s="31">
        <v>118</v>
      </c>
      <c r="C33" s="32" t="s">
        <v>122</v>
      </c>
      <c r="D33" s="33" t="s">
        <v>123</v>
      </c>
      <c r="E33" s="34">
        <v>38944</v>
      </c>
      <c r="F33" s="32" t="s">
        <v>37</v>
      </c>
      <c r="G33" s="37" t="s">
        <v>59</v>
      </c>
      <c r="H33" s="35">
        <v>10</v>
      </c>
      <c r="I33" s="35">
        <v>22</v>
      </c>
      <c r="J33" s="35">
        <v>6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70">
        <v>9</v>
      </c>
      <c r="V33" s="70"/>
      <c r="W33" s="70"/>
      <c r="X33" s="71">
        <v>38</v>
      </c>
      <c r="Y33" s="36"/>
      <c r="Z33" s="36"/>
      <c r="AB33" s="23"/>
    </row>
    <row r="34" spans="1:28" s="11" customFormat="1" ht="20.100000000000001" customHeight="1" x14ac:dyDescent="0.25">
      <c r="A34" s="30">
        <v>12</v>
      </c>
      <c r="B34" s="31">
        <v>186</v>
      </c>
      <c r="C34" s="32" t="s">
        <v>132</v>
      </c>
      <c r="D34" s="33" t="s">
        <v>133</v>
      </c>
      <c r="E34" s="34">
        <v>38726</v>
      </c>
      <c r="F34" s="32" t="s">
        <v>36</v>
      </c>
      <c r="G34" s="32" t="s">
        <v>58</v>
      </c>
      <c r="H34" s="35">
        <v>22</v>
      </c>
      <c r="I34" s="35">
        <v>12</v>
      </c>
      <c r="J34" s="35">
        <v>12</v>
      </c>
      <c r="K34" s="35">
        <v>1</v>
      </c>
      <c r="L34" s="35"/>
      <c r="M34" s="35"/>
      <c r="N34" s="35"/>
      <c r="O34" s="35"/>
      <c r="P34" s="35"/>
      <c r="Q34" s="35"/>
      <c r="R34" s="35"/>
      <c r="S34" s="35"/>
      <c r="T34" s="35"/>
      <c r="U34" s="70">
        <v>17</v>
      </c>
      <c r="V34" s="70"/>
      <c r="W34" s="70">
        <v>20</v>
      </c>
      <c r="X34" s="71">
        <v>27</v>
      </c>
      <c r="Y34" s="36"/>
      <c r="Z34" s="36"/>
      <c r="AB34" s="23"/>
    </row>
    <row r="35" spans="1:28" s="11" customFormat="1" ht="20.100000000000001" customHeight="1" x14ac:dyDescent="0.25">
      <c r="A35" s="30">
        <v>13</v>
      </c>
      <c r="B35" s="31">
        <v>9</v>
      </c>
      <c r="C35" s="32" t="s">
        <v>114</v>
      </c>
      <c r="D35" s="33" t="s">
        <v>115</v>
      </c>
      <c r="E35" s="34">
        <v>39151</v>
      </c>
      <c r="F35" s="32" t="s">
        <v>36</v>
      </c>
      <c r="G35" s="32" t="s">
        <v>57</v>
      </c>
      <c r="H35" s="35">
        <v>26</v>
      </c>
      <c r="I35" s="35">
        <v>16</v>
      </c>
      <c r="J35" s="35">
        <v>1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70">
        <v>10</v>
      </c>
      <c r="V35" s="70"/>
      <c r="W35" s="70">
        <v>20</v>
      </c>
      <c r="X35" s="71">
        <v>23</v>
      </c>
      <c r="Y35" s="36"/>
      <c r="Z35" s="36"/>
      <c r="AB35" s="23"/>
    </row>
    <row r="36" spans="1:28" s="11" customFormat="1" ht="20.100000000000001" customHeight="1" x14ac:dyDescent="0.25">
      <c r="A36" s="30">
        <v>14</v>
      </c>
      <c r="B36" s="31">
        <v>2</v>
      </c>
      <c r="C36" s="32" t="s">
        <v>126</v>
      </c>
      <c r="D36" s="33" t="s">
        <v>127</v>
      </c>
      <c r="E36" s="34">
        <v>38042</v>
      </c>
      <c r="F36" s="32" t="s">
        <v>45</v>
      </c>
      <c r="G36" s="32" t="s">
        <v>57</v>
      </c>
      <c r="H36" s="35">
        <v>1</v>
      </c>
      <c r="I36" s="35">
        <v>1</v>
      </c>
      <c r="J36" s="35">
        <v>32</v>
      </c>
      <c r="K36" s="35"/>
      <c r="L36" s="35"/>
      <c r="M36" s="35"/>
      <c r="N36" s="35"/>
      <c r="O36" s="35"/>
      <c r="P36" s="35"/>
      <c r="Q36" s="35"/>
      <c r="R36" s="35"/>
      <c r="S36" s="35"/>
      <c r="T36" s="35">
        <v>6</v>
      </c>
      <c r="U36" s="70">
        <v>2</v>
      </c>
      <c r="V36" s="70"/>
      <c r="W36" s="70">
        <v>20</v>
      </c>
      <c r="X36" s="71">
        <v>20</v>
      </c>
      <c r="Y36" s="36"/>
      <c r="Z36" s="36"/>
      <c r="AB36" s="23"/>
    </row>
    <row r="37" spans="1:28" s="11" customFormat="1" ht="20.100000000000001" customHeight="1" x14ac:dyDescent="0.25">
      <c r="A37" s="30">
        <v>15</v>
      </c>
      <c r="B37" s="31">
        <v>122</v>
      </c>
      <c r="C37" s="32" t="s">
        <v>130</v>
      </c>
      <c r="D37" s="33" t="s">
        <v>131</v>
      </c>
      <c r="E37" s="34">
        <v>38460</v>
      </c>
      <c r="F37" s="32" t="s">
        <v>36</v>
      </c>
      <c r="G37" s="32" t="s">
        <v>59</v>
      </c>
      <c r="H37" s="35">
        <v>8</v>
      </c>
      <c r="I37" s="35">
        <v>6</v>
      </c>
      <c r="J37" s="35">
        <v>1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70">
        <v>11</v>
      </c>
      <c r="V37" s="70"/>
      <c r="W37" s="70"/>
      <c r="X37" s="71">
        <v>15</v>
      </c>
      <c r="Y37" s="36"/>
      <c r="Z37" s="36"/>
      <c r="AB37" s="23"/>
    </row>
    <row r="38" spans="1:28" s="11" customFormat="1" ht="20.100000000000001" customHeight="1" x14ac:dyDescent="0.25">
      <c r="A38" s="30">
        <v>16</v>
      </c>
      <c r="B38" s="31">
        <v>10</v>
      </c>
      <c r="C38" s="32" t="s">
        <v>120</v>
      </c>
      <c r="D38" s="33" t="s">
        <v>121</v>
      </c>
      <c r="E38" s="34">
        <v>39274</v>
      </c>
      <c r="F38" s="32" t="s">
        <v>36</v>
      </c>
      <c r="G38" s="32" t="s">
        <v>57</v>
      </c>
      <c r="H38" s="35">
        <v>6</v>
      </c>
      <c r="I38" s="35">
        <v>40</v>
      </c>
      <c r="J38" s="35">
        <v>1</v>
      </c>
      <c r="K38" s="35">
        <v>2</v>
      </c>
      <c r="L38" s="35">
        <v>2</v>
      </c>
      <c r="M38" s="35"/>
      <c r="N38" s="35"/>
      <c r="O38" s="35"/>
      <c r="P38" s="35"/>
      <c r="Q38" s="35"/>
      <c r="R38" s="35"/>
      <c r="S38" s="35"/>
      <c r="T38" s="35"/>
      <c r="U38" s="70">
        <v>19</v>
      </c>
      <c r="V38" s="70"/>
      <c r="W38" s="70">
        <v>40</v>
      </c>
      <c r="X38" s="71">
        <v>11</v>
      </c>
      <c r="Y38" s="36"/>
      <c r="Z38" s="36"/>
      <c r="AB38" s="23"/>
    </row>
    <row r="39" spans="1:28" s="11" customFormat="1" ht="20.100000000000001" customHeight="1" x14ac:dyDescent="0.25">
      <c r="A39" s="30">
        <v>17</v>
      </c>
      <c r="B39" s="31">
        <v>183</v>
      </c>
      <c r="C39" s="32" t="s">
        <v>106</v>
      </c>
      <c r="D39" s="33" t="s">
        <v>107</v>
      </c>
      <c r="E39" s="34">
        <v>38503</v>
      </c>
      <c r="F39" s="32" t="s">
        <v>36</v>
      </c>
      <c r="G39" s="32" t="s">
        <v>58</v>
      </c>
      <c r="H39" s="35">
        <v>2</v>
      </c>
      <c r="I39" s="35">
        <v>20</v>
      </c>
      <c r="J39" s="35">
        <v>16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70">
        <v>21</v>
      </c>
      <c r="V39" s="70"/>
      <c r="W39" s="70">
        <v>40</v>
      </c>
      <c r="X39" s="71">
        <v>-2</v>
      </c>
      <c r="Y39" s="36"/>
      <c r="Z39" s="36"/>
      <c r="AB39" s="23"/>
    </row>
    <row r="40" spans="1:28" s="11" customFormat="1" ht="20.100000000000001" customHeight="1" x14ac:dyDescent="0.25">
      <c r="A40" s="30">
        <v>18</v>
      </c>
      <c r="B40" s="31">
        <v>115</v>
      </c>
      <c r="C40" s="32" t="s">
        <v>108</v>
      </c>
      <c r="D40" s="33" t="s">
        <v>109</v>
      </c>
      <c r="E40" s="34">
        <v>38553</v>
      </c>
      <c r="F40" s="32" t="s">
        <v>36</v>
      </c>
      <c r="G40" s="32" t="s">
        <v>59</v>
      </c>
      <c r="H40" s="35">
        <v>1</v>
      </c>
      <c r="I40" s="35">
        <v>1</v>
      </c>
      <c r="J40" s="35">
        <v>1</v>
      </c>
      <c r="K40" s="35"/>
      <c r="L40" s="35"/>
      <c r="M40" s="35"/>
      <c r="N40" s="35"/>
      <c r="O40" s="35"/>
      <c r="P40" s="35"/>
      <c r="Q40" s="35"/>
      <c r="R40" s="35">
        <v>2</v>
      </c>
      <c r="S40" s="35"/>
      <c r="T40" s="35"/>
      <c r="U40" s="70">
        <v>12</v>
      </c>
      <c r="V40" s="70"/>
      <c r="W40" s="70">
        <v>20</v>
      </c>
      <c r="X40" s="71">
        <v>-15</v>
      </c>
      <c r="Y40" s="36"/>
      <c r="Z40" s="36"/>
      <c r="AB40" s="23"/>
    </row>
    <row r="41" spans="1:28" s="11" customFormat="1" ht="20.100000000000001" customHeight="1" x14ac:dyDescent="0.25">
      <c r="A41" s="30">
        <v>19</v>
      </c>
      <c r="B41" s="31">
        <v>126</v>
      </c>
      <c r="C41" s="32" t="s">
        <v>134</v>
      </c>
      <c r="D41" s="33" t="s">
        <v>135</v>
      </c>
      <c r="E41" s="34">
        <v>38707</v>
      </c>
      <c r="F41" s="32" t="s">
        <v>37</v>
      </c>
      <c r="G41" s="32" t="s">
        <v>59</v>
      </c>
      <c r="H41" s="35">
        <v>1</v>
      </c>
      <c r="I41" s="35">
        <v>1</v>
      </c>
      <c r="J41" s="35">
        <v>1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70">
        <v>23</v>
      </c>
      <c r="V41" s="70"/>
      <c r="W41" s="70">
        <v>60</v>
      </c>
      <c r="X41" s="71">
        <v>-57</v>
      </c>
      <c r="Y41" s="36"/>
      <c r="Z41" s="36"/>
      <c r="AB41" s="23"/>
    </row>
    <row r="42" spans="1:28" s="11" customFormat="1" ht="20.100000000000001" customHeight="1" x14ac:dyDescent="0.25">
      <c r="A42" s="30">
        <v>20</v>
      </c>
      <c r="B42" s="31">
        <v>185</v>
      </c>
      <c r="C42" s="32" t="s">
        <v>137</v>
      </c>
      <c r="D42" s="33" t="s">
        <v>138</v>
      </c>
      <c r="E42" s="34">
        <v>38940</v>
      </c>
      <c r="F42" s="32" t="s">
        <v>36</v>
      </c>
      <c r="G42" s="32" t="s">
        <v>58</v>
      </c>
      <c r="H42" s="35">
        <v>-40</v>
      </c>
      <c r="I42" s="35">
        <v>1</v>
      </c>
      <c r="J42" s="35">
        <v>8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70"/>
      <c r="V42" s="70"/>
      <c r="W42" s="70">
        <v>40</v>
      </c>
      <c r="X42" s="71">
        <v>-71</v>
      </c>
      <c r="Y42" s="36"/>
      <c r="Z42" s="36" t="s">
        <v>136</v>
      </c>
      <c r="AB42" s="23"/>
    </row>
    <row r="43" spans="1:28" s="11" customFormat="1" ht="16.5" customHeight="1" x14ac:dyDescent="0.25">
      <c r="A43" s="38"/>
      <c r="B43" s="39"/>
      <c r="C43" s="17"/>
      <c r="D43" s="40"/>
      <c r="E43" s="41"/>
      <c r="F43" s="17"/>
      <c r="G43" s="17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24"/>
      <c r="V43" s="27"/>
      <c r="W43" s="27"/>
      <c r="X43" s="43"/>
      <c r="Y43" s="24"/>
      <c r="Z43" s="44"/>
      <c r="AB43" s="23"/>
    </row>
    <row r="44" spans="1:28" s="23" customFormat="1" ht="16.5" customHeight="1" x14ac:dyDescent="0.25">
      <c r="A44" s="76" t="s">
        <v>38</v>
      </c>
      <c r="B44" s="76"/>
      <c r="C44" s="76"/>
      <c r="D44" s="76"/>
      <c r="E44" s="45"/>
      <c r="F44" s="45"/>
      <c r="G44" s="45" t="s">
        <v>39</v>
      </c>
      <c r="H44" s="45"/>
      <c r="I44" s="45"/>
      <c r="J44" s="45"/>
      <c r="K44" s="45"/>
      <c r="L44" s="45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8" s="23" customFormat="1" ht="12.75" customHeight="1" x14ac:dyDescent="0.25">
      <c r="A45" s="18" t="s">
        <v>40</v>
      </c>
      <c r="B45" s="18"/>
      <c r="C45" s="46"/>
      <c r="D45" s="18"/>
      <c r="E45" s="16"/>
      <c r="F45" s="18"/>
      <c r="G45" s="47" t="s">
        <v>41</v>
      </c>
      <c r="H45" s="48">
        <v>5</v>
      </c>
      <c r="I45" s="14"/>
      <c r="J45" s="49" t="s">
        <v>42</v>
      </c>
      <c r="K45" s="50">
        <f>COUNTIF(F23:F42,"ЗМС")</f>
        <v>0</v>
      </c>
      <c r="M45" s="51"/>
      <c r="N45" s="52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8" s="23" customFormat="1" ht="12.75" customHeight="1" x14ac:dyDescent="0.25">
      <c r="A46" s="18" t="s">
        <v>43</v>
      </c>
      <c r="B46" s="18"/>
      <c r="C46" s="46"/>
      <c r="D46" s="18"/>
      <c r="E46" s="16"/>
      <c r="F46" s="18"/>
      <c r="G46" s="53" t="s">
        <v>44</v>
      </c>
      <c r="H46" s="17">
        <v>24</v>
      </c>
      <c r="I46" s="14"/>
      <c r="J46" s="49" t="s">
        <v>45</v>
      </c>
      <c r="K46" s="50">
        <f>COUNTIF(F23:F42,"МСМК")</f>
        <v>6</v>
      </c>
      <c r="M46" s="51"/>
      <c r="N46" s="52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8" s="23" customFormat="1" ht="12.75" customHeight="1" x14ac:dyDescent="0.25">
      <c r="A47" s="18"/>
      <c r="B47" s="18"/>
      <c r="C47" s="46"/>
      <c r="D47" s="18"/>
      <c r="E47" s="16"/>
      <c r="F47" s="18"/>
      <c r="G47" s="53" t="s">
        <v>46</v>
      </c>
      <c r="H47" s="17">
        <v>24</v>
      </c>
      <c r="I47" s="14"/>
      <c r="J47" s="49" t="s">
        <v>36</v>
      </c>
      <c r="K47" s="50">
        <f>COUNTIF(F23:F42,"МС")</f>
        <v>12</v>
      </c>
      <c r="M47" s="51"/>
      <c r="N47" s="52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8" s="23" customFormat="1" ht="12.75" customHeight="1" x14ac:dyDescent="0.25">
      <c r="A48" s="18"/>
      <c r="B48" s="18"/>
      <c r="C48" s="46"/>
      <c r="D48" s="18"/>
      <c r="E48" s="16"/>
      <c r="F48" s="18"/>
      <c r="G48" s="53" t="s">
        <v>47</v>
      </c>
      <c r="H48" s="17">
        <v>24</v>
      </c>
      <c r="I48" s="14"/>
      <c r="J48" s="49" t="s">
        <v>37</v>
      </c>
      <c r="K48" s="50">
        <f>COUNTIF(F23:F42,"КМС")</f>
        <v>2</v>
      </c>
      <c r="M48" s="51"/>
      <c r="N48" s="52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8" s="23" customFormat="1" ht="12.75" customHeight="1" x14ac:dyDescent="0.25">
      <c r="A49" s="18"/>
      <c r="B49" s="18"/>
      <c r="C49" s="46"/>
      <c r="D49" s="18"/>
      <c r="E49" s="16"/>
      <c r="F49" s="18"/>
      <c r="G49" s="53" t="s">
        <v>48</v>
      </c>
      <c r="H49" s="17">
        <f>COUNTIF(A23:A42,"НФ")</f>
        <v>0</v>
      </c>
      <c r="I49" s="14"/>
      <c r="J49" s="49" t="s">
        <v>49</v>
      </c>
      <c r="K49" s="50">
        <f>COUNTIF(F23:F42,"1 СР")</f>
        <v>0</v>
      </c>
      <c r="M49" s="51"/>
      <c r="N49" s="52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8" s="23" customFormat="1" ht="12.75" customHeight="1" x14ac:dyDescent="0.25">
      <c r="A50" s="18"/>
      <c r="B50" s="18"/>
      <c r="C50" s="46"/>
      <c r="D50" s="18"/>
      <c r="E50" s="16"/>
      <c r="F50" s="18"/>
      <c r="G50" s="53" t="s">
        <v>50</v>
      </c>
      <c r="H50" s="17">
        <f>COUNTIF(A23:A42,"ДСКВ")</f>
        <v>0</v>
      </c>
      <c r="I50" s="14"/>
      <c r="J50" s="54" t="s">
        <v>51</v>
      </c>
      <c r="K50" s="50">
        <f>COUNTIF(F23:F42,"2 СР")</f>
        <v>0</v>
      </c>
      <c r="M50" s="51"/>
      <c r="N50" s="52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8" s="23" customFormat="1" ht="12.75" customHeight="1" x14ac:dyDescent="0.25">
      <c r="A51" s="18"/>
      <c r="B51" s="18"/>
      <c r="C51" s="46"/>
      <c r="D51" s="18"/>
      <c r="E51" s="16"/>
      <c r="F51" s="18"/>
      <c r="G51" s="53" t="s">
        <v>52</v>
      </c>
      <c r="H51" s="17">
        <f>COUNTIF(A23:A42,"НС")</f>
        <v>0</v>
      </c>
      <c r="I51" s="15"/>
      <c r="J51" s="54" t="s">
        <v>53</v>
      </c>
      <c r="K51" s="50">
        <f>COUNTIF(F23:F42,"3 СР")</f>
        <v>0</v>
      </c>
      <c r="M51" s="51"/>
      <c r="N51" s="52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B51" s="55"/>
    </row>
    <row r="52" spans="1:28" s="23" customFormat="1" ht="4.5" customHeight="1" x14ac:dyDescent="0.25">
      <c r="A52" s="18"/>
      <c r="B52" s="17"/>
      <c r="C52" s="17"/>
      <c r="D52" s="18"/>
      <c r="E52" s="16"/>
      <c r="F52" s="18"/>
      <c r="G52" s="18"/>
      <c r="H52" s="56"/>
      <c r="I52" s="56"/>
      <c r="J52" s="56"/>
      <c r="K52" s="56"/>
      <c r="L52" s="56"/>
      <c r="M52" s="51"/>
      <c r="N52" s="18"/>
      <c r="O52" s="18"/>
      <c r="P52" s="18"/>
      <c r="Q52" s="18"/>
      <c r="R52" s="18"/>
      <c r="S52" s="18"/>
      <c r="T52" s="18"/>
      <c r="AB52" s="55"/>
    </row>
    <row r="53" spans="1:28" s="23" customFormat="1" ht="17.25" x14ac:dyDescent="0.25">
      <c r="A53" s="76"/>
      <c r="B53" s="76"/>
      <c r="C53" s="76"/>
      <c r="D53" s="76"/>
      <c r="E53" s="76" t="s">
        <v>54</v>
      </c>
      <c r="F53" s="76"/>
      <c r="G53" s="76"/>
      <c r="H53" s="76" t="s">
        <v>55</v>
      </c>
      <c r="I53" s="76"/>
      <c r="J53" s="76"/>
      <c r="K53" s="76"/>
      <c r="L53" s="76"/>
      <c r="M53" s="57"/>
      <c r="N53" s="57"/>
      <c r="O53" s="57"/>
      <c r="P53" s="45" t="s">
        <v>56</v>
      </c>
      <c r="Q53" s="45"/>
      <c r="R53" s="45"/>
      <c r="S53" s="45"/>
      <c r="T53" s="45"/>
      <c r="U53" s="45"/>
      <c r="V53" s="57"/>
      <c r="W53" s="57"/>
      <c r="X53" s="57"/>
      <c r="Y53" s="57"/>
      <c r="Z53" s="57"/>
      <c r="AB53" s="55"/>
    </row>
    <row r="54" spans="1:28" s="55" customFormat="1" x14ac:dyDescent="0.2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59"/>
      <c r="Q54" s="59"/>
      <c r="R54" s="59"/>
      <c r="S54" s="59"/>
      <c r="T54" s="59"/>
      <c r="U54" s="58"/>
      <c r="V54" s="58"/>
      <c r="W54" s="58"/>
      <c r="X54" s="58"/>
      <c r="Y54" s="58"/>
      <c r="Z54" s="58"/>
    </row>
    <row r="55" spans="1:28" s="55" customFormat="1" x14ac:dyDescent="0.2">
      <c r="A55" s="59"/>
      <c r="B55" s="59"/>
      <c r="C55" s="59"/>
      <c r="D55" s="59"/>
      <c r="E55" s="60"/>
      <c r="F55" s="59"/>
      <c r="G55" s="59"/>
      <c r="H55" s="61"/>
      <c r="I55" s="61"/>
      <c r="J55" s="61"/>
      <c r="K55" s="61"/>
      <c r="L55" s="61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61"/>
      <c r="X55" s="61"/>
      <c r="Y55" s="61"/>
      <c r="Z55" s="61"/>
    </row>
    <row r="56" spans="1:28" s="55" customFormat="1" x14ac:dyDescent="0.2">
      <c r="A56" s="59"/>
      <c r="B56" s="59"/>
      <c r="C56" s="59"/>
      <c r="D56" s="59"/>
      <c r="E56" s="60"/>
      <c r="F56" s="59"/>
      <c r="G56" s="59"/>
      <c r="H56" s="61"/>
      <c r="I56" s="61"/>
      <c r="J56" s="61"/>
      <c r="K56" s="61"/>
      <c r="L56" s="61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61"/>
      <c r="X56" s="61"/>
      <c r="Y56" s="61"/>
      <c r="Z56" s="61"/>
    </row>
    <row r="57" spans="1:28" s="55" customFormat="1" x14ac:dyDescent="0.2">
      <c r="A57" s="59"/>
      <c r="B57" s="59"/>
      <c r="C57" s="59"/>
      <c r="D57" s="59"/>
      <c r="E57" s="60"/>
      <c r="F57" s="59"/>
      <c r="G57" s="59"/>
      <c r="H57" s="61"/>
      <c r="I57" s="61"/>
      <c r="J57" s="61"/>
      <c r="K57" s="61"/>
      <c r="L57" s="61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61"/>
      <c r="X57" s="61"/>
      <c r="Y57" s="61"/>
      <c r="Z57" s="61"/>
    </row>
    <row r="58" spans="1:28" s="55" customFormat="1" x14ac:dyDescent="0.2">
      <c r="A58" s="59"/>
      <c r="B58" s="59"/>
      <c r="C58" s="59"/>
      <c r="D58" s="59"/>
      <c r="E58" s="60"/>
      <c r="F58" s="59"/>
      <c r="G58" s="59"/>
      <c r="H58" s="61"/>
      <c r="I58" s="61"/>
      <c r="J58" s="61"/>
      <c r="K58" s="61"/>
      <c r="L58" s="61"/>
      <c r="M58" s="62"/>
      <c r="N58" s="58"/>
      <c r="O58" s="59"/>
      <c r="P58" s="59"/>
      <c r="Q58" s="59"/>
      <c r="R58" s="59"/>
      <c r="S58" s="59"/>
      <c r="T58" s="59"/>
      <c r="U58" s="59"/>
      <c r="V58" s="59"/>
      <c r="W58" s="61"/>
      <c r="X58" s="61"/>
      <c r="Y58" s="61"/>
      <c r="Z58" s="61"/>
      <c r="AB58" s="63"/>
    </row>
    <row r="59" spans="1:28" s="55" customFormat="1" x14ac:dyDescent="0.2">
      <c r="A59" s="58" t="s">
        <v>2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AB59" s="63"/>
    </row>
    <row r="60" spans="1:28" s="55" customFormat="1" x14ac:dyDescent="0.2">
      <c r="AB60" s="63"/>
    </row>
  </sheetData>
  <mergeCells count="41">
    <mergeCell ref="A12:Z12"/>
    <mergeCell ref="A1:Z1"/>
    <mergeCell ref="A2:Z2"/>
    <mergeCell ref="A3:Z3"/>
    <mergeCell ref="A4:Z4"/>
    <mergeCell ref="A5:Z5"/>
    <mergeCell ref="A6:Z6"/>
    <mergeCell ref="A7:Z7"/>
    <mergeCell ref="A8:Z8"/>
    <mergeCell ref="A9:Z9"/>
    <mergeCell ref="A10:Z10"/>
    <mergeCell ref="A11:Z11"/>
    <mergeCell ref="A13:D13"/>
    <mergeCell ref="H13:I13"/>
    <mergeCell ref="A14:D14"/>
    <mergeCell ref="H14:I14"/>
    <mergeCell ref="A15:G15"/>
    <mergeCell ref="H15:Z15"/>
    <mergeCell ref="Y21:Y22"/>
    <mergeCell ref="Z21:Z22"/>
    <mergeCell ref="H21:T21"/>
    <mergeCell ref="H16:Z16"/>
    <mergeCell ref="H17:Z17"/>
    <mergeCell ref="H18:Z18"/>
    <mergeCell ref="A54:E54"/>
    <mergeCell ref="F54:O54"/>
    <mergeCell ref="U21:U22"/>
    <mergeCell ref="V21:W21"/>
    <mergeCell ref="X21:X22"/>
    <mergeCell ref="A21:A22"/>
    <mergeCell ref="B21:B22"/>
    <mergeCell ref="C21:C22"/>
    <mergeCell ref="D21:D22"/>
    <mergeCell ref="E21:E22"/>
    <mergeCell ref="F21:F22"/>
    <mergeCell ref="G21:G22"/>
    <mergeCell ref="A44:D44"/>
    <mergeCell ref="M44:Z44"/>
    <mergeCell ref="A53:D53"/>
    <mergeCell ref="E53:G53"/>
    <mergeCell ref="H53:L53"/>
  </mergeCells>
  <conditionalFormatting sqref="G48:G51 I48:J51 L48:Z50">
    <cfRule type="duplicateValues" dxfId="1" priority="2"/>
  </conditionalFormatting>
  <conditionalFormatting sqref="AB56 A59 P59:AA59 AC59:XFD59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 (3)</vt:lpstr>
      <vt:lpstr>Лист1 (4)</vt:lpstr>
      <vt:lpstr>Лист1 (5)</vt:lpstr>
      <vt:lpstr>Лист1 (6)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Mary Gonova</cp:lastModifiedBy>
  <dcterms:created xsi:type="dcterms:W3CDTF">2025-01-24T14:03:58Z</dcterms:created>
  <dcterms:modified xsi:type="dcterms:W3CDTF">2025-07-14T19:16:30Z</dcterms:modified>
</cp:coreProperties>
</file>