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\OneDrive\Рабочий стол\ВЕРА-ВЕЛО\ТРЕК\2025\Питер МС 01-06.06.2025\ПРОТОКОЛЫ\"/>
    </mc:Choice>
  </mc:AlternateContent>
  <xr:revisionPtr revIDLastSave="0" documentId="13_ncr:1_{54D56657-4C80-4279-B4F8-9C76235E1EF7}" xr6:coauthVersionLast="47" xr6:coauthVersionMax="47" xr10:uidLastSave="{00000000-0000-0000-0000-000000000000}"/>
  <bookViews>
    <workbookView xWindow="-110" yWindow="-110" windowWidth="19420" windowHeight="10300" activeTab="2" xr2:uid="{1FEA89BB-5F52-4F99-AF17-EF102B8BA834}"/>
  </bookViews>
  <sheets>
    <sheet name="финКГ Ж " sheetId="5" r:id="rId1"/>
    <sheet name="финКГ М " sheetId="6" r:id="rId2"/>
    <sheet name="финКГ Ю-ры" sheetId="7" r:id="rId3"/>
    <sheet name="финКГ Ю-ки" sheetId="8" r:id="rId4"/>
  </sheets>
  <externalReferences>
    <externalReference r:id="rId5"/>
    <externalReference r:id="rId6"/>
  </externalReferences>
  <definedNames>
    <definedName name="_xlnm.Print_Area" localSheetId="0">'финКГ Ж '!$A$1:$N$43</definedName>
    <definedName name="_xlnm.Print_Area" localSheetId="1">'финКГ М '!$A$1:$N$66</definedName>
    <definedName name="_xlnm.Print_Area" localSheetId="3">'финКГ Ю-ки'!$A$1:$N$58</definedName>
    <definedName name="_xlnm.Print_Area" localSheetId="2">'финКГ Ю-ры'!$A$1:$N$55</definedName>
    <definedName name="_xlnm.Print_Area">#REF!</definedName>
    <definedName name="СУ">[1]Табл!$B$7:$G$481</definedName>
    <definedName name="уч">[1]Табл!$B$8:$F$244</definedName>
    <definedName name="чччч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8" l="1"/>
  <c r="G58" i="8"/>
  <c r="D58" i="8"/>
  <c r="I52" i="8"/>
  <c r="G52" i="8"/>
  <c r="D52" i="8"/>
  <c r="A52" i="8"/>
  <c r="H50" i="8"/>
  <c r="H49" i="8"/>
  <c r="H48" i="8"/>
  <c r="H47" i="8"/>
  <c r="H46" i="8"/>
  <c r="L42" i="8"/>
  <c r="G42" i="8"/>
  <c r="F42" i="8"/>
  <c r="E42" i="8"/>
  <c r="D42" i="8"/>
  <c r="C42" i="8"/>
  <c r="G41" i="8"/>
  <c r="F41" i="8"/>
  <c r="E41" i="8"/>
  <c r="D41" i="8"/>
  <c r="C41" i="8"/>
  <c r="G40" i="8"/>
  <c r="F40" i="8"/>
  <c r="E40" i="8"/>
  <c r="D40" i="8"/>
  <c r="C40" i="8"/>
  <c r="G39" i="8"/>
  <c r="F39" i="8"/>
  <c r="E39" i="8"/>
  <c r="D39" i="8"/>
  <c r="C39" i="8"/>
  <c r="L38" i="8"/>
  <c r="G38" i="8"/>
  <c r="F38" i="8"/>
  <c r="E38" i="8"/>
  <c r="D38" i="8"/>
  <c r="C38" i="8"/>
  <c r="L37" i="8"/>
  <c r="G37" i="8"/>
  <c r="F37" i="8"/>
  <c r="E37" i="8"/>
  <c r="D37" i="8"/>
  <c r="C37" i="8"/>
  <c r="L36" i="8"/>
  <c r="K36" i="8"/>
  <c r="J36" i="8"/>
  <c r="I36" i="8"/>
  <c r="G36" i="8"/>
  <c r="F36" i="8"/>
  <c r="E36" i="8"/>
  <c r="D36" i="8"/>
  <c r="C36" i="8"/>
  <c r="L35" i="8"/>
  <c r="G35" i="8"/>
  <c r="F35" i="8"/>
  <c r="E35" i="8"/>
  <c r="D35" i="8"/>
  <c r="C35" i="8"/>
  <c r="L34" i="8"/>
  <c r="G34" i="8"/>
  <c r="F34" i="8"/>
  <c r="E34" i="8"/>
  <c r="D34" i="8"/>
  <c r="C34" i="8"/>
  <c r="L33" i="8"/>
  <c r="G33" i="8"/>
  <c r="F33" i="8"/>
  <c r="E33" i="8"/>
  <c r="D33" i="8"/>
  <c r="C33" i="8"/>
  <c r="L32" i="8"/>
  <c r="K32" i="8"/>
  <c r="J32" i="8"/>
  <c r="I32" i="8"/>
  <c r="G32" i="8"/>
  <c r="F32" i="8"/>
  <c r="E32" i="8"/>
  <c r="D32" i="8"/>
  <c r="C32" i="8"/>
  <c r="L31" i="8"/>
  <c r="G31" i="8"/>
  <c r="F31" i="8"/>
  <c r="E31" i="8"/>
  <c r="D31" i="8"/>
  <c r="C31" i="8"/>
  <c r="L30" i="8"/>
  <c r="G30" i="8"/>
  <c r="F30" i="8"/>
  <c r="E30" i="8"/>
  <c r="D30" i="8"/>
  <c r="C30" i="8"/>
  <c r="L29" i="8"/>
  <c r="G29" i="8"/>
  <c r="F29" i="8"/>
  <c r="E29" i="8"/>
  <c r="D29" i="8"/>
  <c r="C29" i="8"/>
  <c r="L28" i="8"/>
  <c r="K28" i="8"/>
  <c r="J28" i="8"/>
  <c r="I28" i="8"/>
  <c r="G28" i="8"/>
  <c r="F28" i="8"/>
  <c r="E28" i="8"/>
  <c r="D28" i="8"/>
  <c r="C28" i="8"/>
  <c r="L27" i="8"/>
  <c r="G27" i="8"/>
  <c r="F27" i="8"/>
  <c r="E27" i="8"/>
  <c r="D27" i="8"/>
  <c r="C27" i="8"/>
  <c r="L26" i="8"/>
  <c r="G26" i="8"/>
  <c r="F26" i="8"/>
  <c r="E26" i="8"/>
  <c r="D26" i="8"/>
  <c r="C26" i="8"/>
  <c r="L25" i="8"/>
  <c r="G25" i="8"/>
  <c r="F25" i="8"/>
  <c r="E25" i="8"/>
  <c r="D25" i="8"/>
  <c r="C25" i="8"/>
  <c r="L24" i="8"/>
  <c r="K24" i="8"/>
  <c r="J24" i="8"/>
  <c r="I24" i="8"/>
  <c r="G24" i="8"/>
  <c r="F24" i="8"/>
  <c r="E24" i="8"/>
  <c r="D24" i="8"/>
  <c r="C24" i="8"/>
  <c r="L23" i="8"/>
  <c r="G23" i="8"/>
  <c r="F23" i="8"/>
  <c r="E23" i="8"/>
  <c r="D23" i="8"/>
  <c r="C23" i="8"/>
  <c r="I55" i="7"/>
  <c r="G55" i="7"/>
  <c r="D55" i="7"/>
  <c r="I49" i="7"/>
  <c r="G49" i="7"/>
  <c r="D49" i="7"/>
  <c r="A49" i="7"/>
  <c r="H47" i="7"/>
  <c r="H46" i="7"/>
  <c r="H45" i="7"/>
  <c r="H44" i="7"/>
  <c r="H43" i="7"/>
  <c r="L39" i="7"/>
  <c r="G39" i="7"/>
  <c r="F39" i="7"/>
  <c r="E39" i="7"/>
  <c r="D39" i="7"/>
  <c r="C39" i="7"/>
  <c r="G38" i="7"/>
  <c r="F38" i="7"/>
  <c r="E38" i="7"/>
  <c r="D38" i="7"/>
  <c r="C38" i="7"/>
  <c r="G37" i="7"/>
  <c r="F37" i="7"/>
  <c r="E37" i="7"/>
  <c r="D37" i="7"/>
  <c r="C37" i="7"/>
  <c r="I36" i="7"/>
  <c r="G36" i="7"/>
  <c r="F36" i="7"/>
  <c r="E36" i="7"/>
  <c r="D36" i="7"/>
  <c r="C36" i="7"/>
  <c r="G35" i="7"/>
  <c r="F35" i="7"/>
  <c r="E35" i="7"/>
  <c r="D35" i="7"/>
  <c r="C35" i="7"/>
  <c r="G34" i="7"/>
  <c r="F34" i="7"/>
  <c r="E34" i="7"/>
  <c r="D34" i="7"/>
  <c r="C34" i="7"/>
  <c r="G33" i="7"/>
  <c r="F33" i="7"/>
  <c r="E33" i="7"/>
  <c r="D33" i="7"/>
  <c r="C33" i="7"/>
  <c r="I32" i="7"/>
  <c r="G32" i="7"/>
  <c r="F32" i="7"/>
  <c r="E32" i="7"/>
  <c r="D32" i="7"/>
  <c r="C32" i="7"/>
  <c r="G31" i="7"/>
  <c r="F31" i="7"/>
  <c r="E31" i="7"/>
  <c r="D31" i="7"/>
  <c r="C31" i="7"/>
  <c r="L30" i="7"/>
  <c r="G30" i="7"/>
  <c r="F30" i="7"/>
  <c r="E30" i="7"/>
  <c r="D30" i="7"/>
  <c r="C30" i="7"/>
  <c r="L29" i="7"/>
  <c r="G29" i="7"/>
  <c r="F29" i="7"/>
  <c r="E29" i="7"/>
  <c r="D29" i="7"/>
  <c r="C29" i="7"/>
  <c r="L28" i="7"/>
  <c r="K28" i="7"/>
  <c r="J28" i="7"/>
  <c r="I28" i="7"/>
  <c r="G28" i="7"/>
  <c r="F28" i="7"/>
  <c r="E28" i="7"/>
  <c r="D28" i="7"/>
  <c r="C28" i="7"/>
  <c r="L27" i="7"/>
  <c r="G27" i="7"/>
  <c r="F27" i="7"/>
  <c r="E27" i="7"/>
  <c r="D27" i="7"/>
  <c r="C27" i="7"/>
  <c r="L26" i="7"/>
  <c r="G26" i="7"/>
  <c r="F26" i="7"/>
  <c r="E26" i="7"/>
  <c r="D26" i="7"/>
  <c r="C26" i="7"/>
  <c r="L25" i="7"/>
  <c r="G25" i="7"/>
  <c r="F25" i="7"/>
  <c r="E25" i="7"/>
  <c r="D25" i="7"/>
  <c r="C25" i="7"/>
  <c r="L24" i="7"/>
  <c r="K24" i="7"/>
  <c r="J24" i="7"/>
  <c r="I24" i="7"/>
  <c r="G24" i="7"/>
  <c r="F24" i="7"/>
  <c r="E24" i="7"/>
  <c r="D24" i="7"/>
  <c r="C24" i="7"/>
  <c r="L23" i="7"/>
  <c r="G23" i="7"/>
  <c r="F23" i="7"/>
  <c r="E23" i="7"/>
  <c r="D23" i="7"/>
  <c r="C23" i="7"/>
  <c r="I66" i="6"/>
  <c r="G66" i="6"/>
  <c r="D66" i="6"/>
  <c r="I60" i="6"/>
  <c r="G60" i="6"/>
  <c r="D60" i="6"/>
  <c r="A60" i="6"/>
  <c r="H58" i="6"/>
  <c r="H57" i="6"/>
  <c r="H56" i="6"/>
  <c r="H55" i="6"/>
  <c r="H54" i="6"/>
  <c r="L50" i="6"/>
  <c r="G50" i="6"/>
  <c r="F50" i="6"/>
  <c r="E50" i="6"/>
  <c r="D50" i="6"/>
  <c r="C50" i="6"/>
  <c r="G49" i="6"/>
  <c r="F49" i="6"/>
  <c r="E49" i="6"/>
  <c r="D49" i="6"/>
  <c r="C49" i="6"/>
  <c r="G48" i="6"/>
  <c r="F48" i="6"/>
  <c r="E48" i="6"/>
  <c r="D48" i="6"/>
  <c r="C48" i="6"/>
  <c r="G47" i="6"/>
  <c r="F47" i="6"/>
  <c r="E47" i="6"/>
  <c r="D47" i="6"/>
  <c r="C47" i="6"/>
  <c r="G46" i="6"/>
  <c r="F46" i="6"/>
  <c r="E46" i="6"/>
  <c r="D46" i="6"/>
  <c r="C46" i="6"/>
  <c r="G45" i="6"/>
  <c r="F45" i="6"/>
  <c r="E45" i="6"/>
  <c r="D45" i="6"/>
  <c r="C45" i="6"/>
  <c r="G44" i="6"/>
  <c r="F44" i="6"/>
  <c r="E44" i="6"/>
  <c r="D44" i="6"/>
  <c r="C44" i="6"/>
  <c r="G43" i="6"/>
  <c r="F43" i="6"/>
  <c r="E43" i="6"/>
  <c r="D43" i="6"/>
  <c r="C43" i="6"/>
  <c r="G42" i="6"/>
  <c r="F42" i="6"/>
  <c r="E42" i="6"/>
  <c r="D42" i="6"/>
  <c r="C42" i="6"/>
  <c r="G41" i="6"/>
  <c r="F41" i="6"/>
  <c r="E41" i="6"/>
  <c r="D41" i="6"/>
  <c r="C41" i="6"/>
  <c r="G40" i="6"/>
  <c r="F40" i="6"/>
  <c r="E40" i="6"/>
  <c r="D40" i="6"/>
  <c r="C40" i="6"/>
  <c r="G39" i="6"/>
  <c r="F39" i="6"/>
  <c r="E39" i="6"/>
  <c r="D39" i="6"/>
  <c r="C39" i="6"/>
  <c r="L38" i="6"/>
  <c r="G38" i="6"/>
  <c r="F38" i="6"/>
  <c r="E38" i="6"/>
  <c r="D38" i="6"/>
  <c r="C38" i="6"/>
  <c r="L37" i="6"/>
  <c r="G37" i="6"/>
  <c r="F37" i="6"/>
  <c r="E37" i="6"/>
  <c r="D37" i="6"/>
  <c r="C37" i="6"/>
  <c r="L36" i="6"/>
  <c r="K36" i="6"/>
  <c r="J36" i="6"/>
  <c r="I36" i="6"/>
  <c r="G36" i="6"/>
  <c r="F36" i="6"/>
  <c r="E36" i="6"/>
  <c r="D36" i="6"/>
  <c r="C36" i="6"/>
  <c r="L35" i="6"/>
  <c r="G35" i="6"/>
  <c r="F35" i="6"/>
  <c r="E35" i="6"/>
  <c r="D35" i="6"/>
  <c r="C35" i="6"/>
  <c r="L34" i="6"/>
  <c r="G34" i="6"/>
  <c r="F34" i="6"/>
  <c r="E34" i="6"/>
  <c r="D34" i="6"/>
  <c r="C34" i="6"/>
  <c r="L33" i="6"/>
  <c r="G33" i="6"/>
  <c r="F33" i="6"/>
  <c r="E33" i="6"/>
  <c r="D33" i="6"/>
  <c r="C33" i="6"/>
  <c r="L32" i="6"/>
  <c r="K32" i="6"/>
  <c r="J32" i="6"/>
  <c r="I32" i="6"/>
  <c r="G32" i="6"/>
  <c r="F32" i="6"/>
  <c r="E32" i="6"/>
  <c r="D32" i="6"/>
  <c r="C32" i="6"/>
  <c r="L31" i="6"/>
  <c r="G31" i="6"/>
  <c r="F31" i="6"/>
  <c r="E31" i="6"/>
  <c r="D31" i="6"/>
  <c r="C31" i="6"/>
  <c r="L30" i="6"/>
  <c r="G30" i="6"/>
  <c r="F30" i="6"/>
  <c r="E30" i="6"/>
  <c r="D30" i="6"/>
  <c r="C30" i="6"/>
  <c r="L29" i="6"/>
  <c r="G29" i="6"/>
  <c r="F29" i="6"/>
  <c r="E29" i="6"/>
  <c r="D29" i="6"/>
  <c r="C29" i="6"/>
  <c r="L28" i="6"/>
  <c r="K28" i="6"/>
  <c r="J28" i="6"/>
  <c r="I28" i="6"/>
  <c r="G28" i="6"/>
  <c r="F28" i="6"/>
  <c r="E28" i="6"/>
  <c r="D28" i="6"/>
  <c r="C28" i="6"/>
  <c r="L27" i="6"/>
  <c r="G27" i="6"/>
  <c r="F27" i="6"/>
  <c r="E27" i="6"/>
  <c r="D27" i="6"/>
  <c r="C27" i="6"/>
  <c r="L26" i="6"/>
  <c r="G26" i="6"/>
  <c r="F26" i="6"/>
  <c r="E26" i="6"/>
  <c r="D26" i="6"/>
  <c r="C26" i="6"/>
  <c r="L25" i="6"/>
  <c r="G25" i="6"/>
  <c r="F25" i="6"/>
  <c r="E25" i="6"/>
  <c r="D25" i="6"/>
  <c r="C25" i="6"/>
  <c r="L24" i="6"/>
  <c r="K24" i="6"/>
  <c r="J24" i="6"/>
  <c r="I24" i="6"/>
  <c r="G24" i="6"/>
  <c r="F24" i="6"/>
  <c r="E24" i="6"/>
  <c r="D24" i="6"/>
  <c r="C24" i="6"/>
  <c r="L23" i="6"/>
  <c r="G23" i="6"/>
  <c r="F23" i="6"/>
  <c r="E23" i="6"/>
  <c r="D23" i="6"/>
  <c r="C23" i="6"/>
  <c r="I43" i="5"/>
  <c r="G43" i="5"/>
  <c r="D43" i="5"/>
  <c r="I37" i="5"/>
  <c r="G37" i="5"/>
  <c r="D37" i="5"/>
  <c r="A37" i="5"/>
  <c r="H35" i="5"/>
  <c r="H30" i="5" s="1"/>
  <c r="H34" i="5"/>
  <c r="H33" i="5"/>
  <c r="H32" i="5"/>
  <c r="H31" i="5"/>
  <c r="L26" i="5"/>
  <c r="G26" i="5"/>
  <c r="F26" i="5"/>
  <c r="E26" i="5"/>
  <c r="D26" i="5"/>
  <c r="C26" i="5"/>
  <c r="L25" i="5"/>
  <c r="G25" i="5"/>
  <c r="F25" i="5"/>
  <c r="E25" i="5"/>
  <c r="D25" i="5"/>
  <c r="C25" i="5"/>
  <c r="L24" i="5"/>
  <c r="K24" i="5"/>
  <c r="J24" i="5"/>
  <c r="I24" i="5"/>
  <c r="G24" i="5"/>
  <c r="F24" i="5"/>
  <c r="E24" i="5"/>
  <c r="D24" i="5"/>
  <c r="C24" i="5"/>
  <c r="L23" i="5"/>
  <c r="G23" i="5"/>
  <c r="F23" i="5"/>
  <c r="E23" i="5"/>
  <c r="D23" i="5"/>
  <c r="C23" i="5"/>
  <c r="H45" i="8" l="1"/>
  <c r="H53" i="6"/>
  <c r="H42" i="7"/>
  <c r="N31" i="5"/>
  <c r="N33" i="5"/>
  <c r="N34" i="5"/>
  <c r="N56" i="6"/>
  <c r="N47" i="7"/>
  <c r="N50" i="8"/>
  <c r="N29" i="5"/>
  <c r="N32" i="5"/>
  <c r="N35" i="5"/>
  <c r="N45" i="8"/>
  <c r="N48" i="8"/>
  <c r="N54" i="6"/>
  <c r="N57" i="6"/>
  <c r="N42" i="7"/>
  <c r="N45" i="7"/>
  <c r="N30" i="5"/>
  <c r="N46" i="8"/>
  <c r="N49" i="8"/>
  <c r="N52" i="6"/>
  <c r="N55" i="6"/>
  <c r="N58" i="6"/>
  <c r="N43" i="7"/>
  <c r="N46" i="7"/>
  <c r="N44" i="8"/>
  <c r="N47" i="8"/>
  <c r="N53" i="6"/>
  <c r="N41" i="7"/>
  <c r="N44" i="7"/>
</calcChain>
</file>

<file path=xl/sharedStrings.xml><?xml version="1.0" encoding="utf-8"?>
<sst xmlns="http://schemas.openxmlformats.org/spreadsheetml/2006/main" count="261" uniqueCount="75">
  <si>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</si>
  <si>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</si>
  <si>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</si>
  <si>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 xml:space="preserve">ИТОГОВЫЙ ПРОТОКОЛ </t>
  </si>
  <si>
    <t>ЖЕНЩИНЫ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</si>
  <si>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Санкт-Петербург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"Локосфинкс"</t>
    </r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</si>
  <si>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02 ИЮНЯ 2025 ГОДА</t>
    </r>
  </si>
  <si>
    <t>№ ЕКП 2025 - 2008780016036331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</si>
  <si>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</si>
  <si>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</si>
  <si>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</si>
  <si>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</si>
  <si>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</si>
  <si>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</si>
  <si>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>СОЛОВЬЁВ Г.Н. (ВК,г. САНКТ-ПЕТЕРБУРГ)</t>
  </si>
  <si>
    <t>ДЛИНА ТРЕКА:</t>
  </si>
  <si>
    <t>250 м</t>
  </si>
  <si>
    <t>ГЛАВНЫЙ СЕКРЕТАРЬ:</t>
  </si>
  <si>
    <t xml:space="preserve">СЛАБКОВСКАЯ В.Н. (ВК, г. ОМСК) </t>
  </si>
  <si>
    <t>ПРОТЯЖЕННОСТЬ ДИСТАНЦИИ:</t>
  </si>
  <si>
    <t>СУДЬЯ НА ФИНИШЕ:</t>
  </si>
  <si>
    <t xml:space="preserve">ВАЛОВА А.С. (ВК,г. САНКТ-ПЕТЕРБУРГ) 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</si>
  <si>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</si>
  <si>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</si>
  <si>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</si>
  <si>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</si>
  <si>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</si>
  <si>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</si>
  <si>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</si>
  <si>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</si>
  <si>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</si>
  <si>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</si>
  <si>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</si>
  <si>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</si>
  <si>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</si>
  <si>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</si>
  <si>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</si>
  <si>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</si>
  <si>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</si>
  <si>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</si>
  <si>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</si>
  <si>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</si>
  <si>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</si>
  <si>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</si>
  <si>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</si>
  <si>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</si>
  <si>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</si>
  <si>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</si>
  <si>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</si>
  <si>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</si>
  <si>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</si>
  <si>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</si>
  <si>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</si>
  <si>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ИТОГОВЫЙ ПРОТОКОЛ</t>
  </si>
  <si>
    <t>МУЖЧИНЫ</t>
  </si>
  <si>
    <t>ЮНИОРЫ 17-18 ЛЕТ</t>
  </si>
  <si>
    <t>ЮНИОРКИ 17-18 ЛЕТ</t>
  </si>
  <si>
    <t>трек - командная гонка преследования 4 км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</si>
  <si>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17ч 10м </t>
    </r>
  </si>
  <si>
    <t>Номер-код ВРВС - 0080391611Я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</si>
  <si>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06 АВГУСТА 2024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</si>
  <si>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17ч 15 м</t>
    </r>
  </si>
  <si>
    <t>4 км</t>
  </si>
  <si>
    <t>1000 м</t>
  </si>
  <si>
    <t>2000 м</t>
  </si>
  <si>
    <t>3000 м</t>
  </si>
  <si>
    <t>Рекорд России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</si>
  <si>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10ч 40м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</si>
  <si>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11ч 20 м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</si>
  <si>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20м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</si>
  <si>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11ч 50 м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</si>
  <si>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16ч 00м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</si>
  <si>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16ч 10 м</t>
    </r>
  </si>
  <si>
    <t xml:space="preserve">МЕЖДУНАРОДНЫЕ СОРЕВНОВАНИЯ </t>
  </si>
  <si>
    <t>"Гран-При Санкт-Петербурга"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</si>
</sst>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:ss.000"/>
  </numFmts>
  <fonts count="24" x14ac:knownFonts="1"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11" fillId="0" borderId="0"/>
    <xf numFmtId="0" fontId="3" fillId="0" borderId="0"/>
    <xf numFmtId="0" fontId="15" fillId="0" borderId="0"/>
    <xf numFmtId="0" fontId="3" fillId="0" borderId="0"/>
  </cellStyleXfs>
  <cellXfs count="161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/>
    <xf numFmtId="0" fontId="6" fillId="0" borderId="8" xfId="0" applyFont="1" applyBorder="1" applyAlignment="1">
      <alignment vertical="center"/>
    </xf>
    <xf numFmtId="0" fontId="6" fillId="0" borderId="8" xfId="2" applyFont="1" applyBorder="1" applyAlignment="1">
      <alignment horizontal="left" vertical="center"/>
    </xf>
    <xf numFmtId="0" fontId="6" fillId="0" borderId="8" xfId="2" applyFont="1" applyBorder="1" applyAlignment="1">
      <alignment vertical="center"/>
    </xf>
    <xf numFmtId="0" fontId="6" fillId="0" borderId="8" xfId="2" applyFont="1" applyBorder="1" applyAlignment="1">
      <alignment horizontal="center" vertical="center"/>
    </xf>
    <xf numFmtId="0" fontId="6" fillId="0" borderId="8" xfId="2" applyFont="1" applyBorder="1" applyAlignment="1">
      <alignment horizontal="right" vertical="center"/>
    </xf>
    <xf numFmtId="0" fontId="13" fillId="0" borderId="5" xfId="2" applyFont="1" applyBorder="1" applyAlignment="1">
      <alignment horizontal="right" vertical="center"/>
    </xf>
    <xf numFmtId="0" fontId="12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0" xfId="2" applyFont="1" applyBorder="1" applyAlignment="1">
      <alignment horizontal="left" vertical="center"/>
    </xf>
    <xf numFmtId="0" fontId="6" fillId="0" borderId="10" xfId="2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6" fillId="0" borderId="10" xfId="2" applyFont="1" applyBorder="1" applyAlignment="1">
      <alignment horizontal="right" vertical="center"/>
    </xf>
    <xf numFmtId="0" fontId="12" fillId="2" borderId="14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right"/>
    </xf>
    <xf numFmtId="0" fontId="12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right" vertical="center"/>
    </xf>
    <xf numFmtId="0" fontId="6" fillId="0" borderId="12" xfId="2" applyFont="1" applyBorder="1" applyAlignment="1">
      <alignment horizontal="right"/>
    </xf>
    <xf numFmtId="0" fontId="12" fillId="0" borderId="14" xfId="0" applyFont="1" applyBorder="1" applyAlignment="1">
      <alignment vertical="center"/>
    </xf>
    <xf numFmtId="0" fontId="6" fillId="0" borderId="15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4" fillId="2" borderId="26" xfId="3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14" fontId="18" fillId="0" borderId="20" xfId="0" applyNumberFormat="1" applyFont="1" applyBorder="1" applyAlignment="1">
      <alignment horizontal="center" vertical="center" wrapText="1"/>
    </xf>
    <xf numFmtId="164" fontId="18" fillId="0" borderId="20" xfId="0" applyNumberFormat="1" applyFont="1" applyBorder="1" applyAlignment="1">
      <alignment horizontal="center" vertical="center" wrapText="1"/>
    </xf>
    <xf numFmtId="165" fontId="6" fillId="0" borderId="29" xfId="0" applyNumberFormat="1" applyFont="1" applyBorder="1" applyAlignment="1">
      <alignment horizontal="center" vertical="center"/>
    </xf>
    <xf numFmtId="165" fontId="18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vertical="center" wrapText="1"/>
    </xf>
    <xf numFmtId="0" fontId="14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14" fontId="18" fillId="0" borderId="34" xfId="0" applyNumberFormat="1" applyFont="1" applyBorder="1" applyAlignment="1">
      <alignment horizontal="center" vertical="center" wrapText="1"/>
    </xf>
    <xf numFmtId="164" fontId="18" fillId="0" borderId="34" xfId="0" applyNumberFormat="1" applyFont="1" applyBorder="1" applyAlignment="1">
      <alignment horizontal="center" vertical="center" wrapText="1"/>
    </xf>
    <xf numFmtId="165" fontId="6" fillId="0" borderId="29" xfId="0" applyNumberFormat="1" applyFont="1" applyBorder="1" applyAlignment="1">
      <alignment horizontal="left" vertical="center"/>
    </xf>
    <xf numFmtId="2" fontId="2" fillId="0" borderId="30" xfId="0" applyNumberFormat="1" applyFont="1" applyBorder="1" applyAlignment="1">
      <alignment horizontal="center" vertical="center"/>
    </xf>
    <xf numFmtId="0" fontId="19" fillId="0" borderId="30" xfId="0" applyFont="1" applyBorder="1" applyAlignment="1">
      <alignment vertical="center" wrapText="1"/>
    </xf>
    <xf numFmtId="165" fontId="6" fillId="0" borderId="36" xfId="0" applyNumberFormat="1" applyFont="1" applyBorder="1" applyAlignment="1">
      <alignment horizontal="center" vertical="center"/>
    </xf>
    <xf numFmtId="165" fontId="6" fillId="0" borderId="36" xfId="0" applyNumberFormat="1" applyFont="1" applyBorder="1" applyAlignment="1">
      <alignment horizontal="center" vertical="top"/>
    </xf>
    <xf numFmtId="165" fontId="18" fillId="0" borderId="36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/>
    </xf>
    <xf numFmtId="0" fontId="18" fillId="0" borderId="28" xfId="0" applyFont="1" applyBorder="1" applyAlignment="1">
      <alignment horizontal="center" vertical="center" wrapText="1"/>
    </xf>
    <xf numFmtId="14" fontId="18" fillId="0" borderId="28" xfId="0" applyNumberFormat="1" applyFont="1" applyBorder="1" applyAlignment="1">
      <alignment horizontal="center" vertical="center" wrapText="1"/>
    </xf>
    <xf numFmtId="164" fontId="18" fillId="0" borderId="28" xfId="0" applyNumberFormat="1" applyFont="1" applyBorder="1" applyAlignment="1">
      <alignment horizontal="center" vertical="center" wrapText="1"/>
    </xf>
    <xf numFmtId="0" fontId="19" fillId="0" borderId="28" xfId="0" applyFont="1" applyBorder="1" applyAlignment="1">
      <alignment vertical="center" wrapText="1"/>
    </xf>
    <xf numFmtId="165" fontId="6" fillId="0" borderId="36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20" fillId="0" borderId="0" xfId="2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21" fillId="0" borderId="0" xfId="2" applyNumberFormat="1" applyFont="1" applyAlignment="1">
      <alignment vertical="center"/>
    </xf>
    <xf numFmtId="0" fontId="21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0" fillId="0" borderId="0" xfId="4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22" fillId="2" borderId="11" xfId="0" applyFont="1" applyFill="1" applyBorder="1" applyAlignment="1">
      <alignment vertical="center"/>
    </xf>
    <xf numFmtId="0" fontId="22" fillId="2" borderId="12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 wrapText="1"/>
    </xf>
    <xf numFmtId="14" fontId="18" fillId="0" borderId="44" xfId="0" applyNumberFormat="1" applyFont="1" applyBorder="1" applyAlignment="1">
      <alignment horizontal="center" vertical="center" wrapText="1"/>
    </xf>
    <xf numFmtId="164" fontId="18" fillId="0" borderId="44" xfId="0" applyNumberFormat="1" applyFont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164" fontId="18" fillId="0" borderId="39" xfId="0" applyNumberFormat="1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left" vertical="center"/>
    </xf>
    <xf numFmtId="2" fontId="2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14" fontId="18" fillId="0" borderId="30" xfId="0" applyNumberFormat="1" applyFont="1" applyBorder="1" applyAlignment="1">
      <alignment horizontal="center" vertical="center" wrapText="1"/>
    </xf>
    <xf numFmtId="164" fontId="18" fillId="0" borderId="30" xfId="0" applyNumberFormat="1" applyFont="1" applyBorder="1" applyAlignment="1">
      <alignment horizontal="center" vertical="center" wrapText="1"/>
    </xf>
    <xf numFmtId="0" fontId="18" fillId="0" borderId="28" xfId="0" applyFont="1" applyBorder="1" applyAlignment="1">
      <alignment vertical="center" wrapText="1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0" xfId="3" applyFont="1" applyFill="1" applyBorder="1" applyAlignment="1">
      <alignment horizontal="center" vertical="center" wrapText="1"/>
    </xf>
    <xf numFmtId="0" fontId="14" fillId="2" borderId="24" xfId="3" applyFont="1" applyFill="1" applyBorder="1" applyAlignment="1">
      <alignment horizontal="center" vertical="center" wrapText="1"/>
    </xf>
    <xf numFmtId="0" fontId="14" fillId="2" borderId="21" xfId="3" applyFont="1" applyFill="1" applyBorder="1" applyAlignment="1">
      <alignment horizontal="center" vertical="center" wrapText="1"/>
    </xf>
    <xf numFmtId="0" fontId="14" fillId="2" borderId="25" xfId="3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 xr:uid="{4DCAD308-399C-457A-9684-26017909E0A0}"/>
    <cellStyle name="Обычный 2 4 3" xfId="1" xr:uid="{A8BE33C8-180D-4E5F-B4B1-C8715BA1196B}"/>
    <cellStyle name="Обычный 6" xfId="4" xr:uid="{B57A4278-269B-4C58-BC8B-8F032A981128}"/>
    <cellStyle name="Обычный_Стартовый протокол Смирнов_20101106_Results" xfId="3" xr:uid="{B5010C97-E9D7-452E-962C-0C3E77EF6E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691445</xdr:colOff>
      <xdr:row>1</xdr:row>
      <xdr:rowOff>23372</xdr:rowOff>
    </xdr:from>
    <xdr:to>
      <xdr:col>12</xdr:col>
      <xdr:colOff>712181</xdr:colOff>
      <xdr:row>5</xdr:row>
      <xdr:rowOff>284428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D987FA3-8B8E-4A95-8B1E-CF46F7A11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5545" y="258322"/>
          <a:ext cx="712886" cy="494418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37</xdr:row>
      <xdr:rowOff>39688</xdr:rowOff>
    </xdr:from>
    <xdr:to>
      <xdr:col>6</xdr:col>
      <xdr:colOff>1614131</xdr:colOff>
      <xdr:row>39</xdr:row>
      <xdr:rowOff>141735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99A3831-E7AF-47D3-9211-3DFB4413A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4862" y="7062788"/>
          <a:ext cx="2819" cy="432247"/>
        </a:xfrm>
        <a:prstGeom prst="rect">
          <a:avLst/>
        </a:prstGeom>
      </xdr:spPr>
    </xdr:pic>
    <xdr:clientData/>
  </xdr:twoCellAnchor>
  <xdr:twoCellAnchor editAs="oneCell">
    <xdr:from>
      <xdr:col>1</xdr:col>
      <xdr:colOff>396875</xdr:colOff>
      <xdr:row>1</xdr:row>
      <xdr:rowOff>55563</xdr:rowOff>
    </xdr:from>
    <xdr:to>
      <xdr:col>2</xdr:col>
      <xdr:colOff>769108</xdr:colOff>
      <xdr:row>6</xdr:row>
      <xdr:rowOff>35592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283ABD2C-2DF7-45E7-9701-8DDFCBBE7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90513"/>
          <a:ext cx="911983" cy="5785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691445</xdr:colOff>
      <xdr:row>1</xdr:row>
      <xdr:rowOff>23372</xdr:rowOff>
    </xdr:from>
    <xdr:to>
      <xdr:col>12</xdr:col>
      <xdr:colOff>712181</xdr:colOff>
      <xdr:row>5</xdr:row>
      <xdr:rowOff>284428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1E8CF6F-6050-43E0-AFD0-4F3724217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5545" y="258322"/>
          <a:ext cx="712886" cy="494418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60</xdr:row>
      <xdr:rowOff>39688</xdr:rowOff>
    </xdr:from>
    <xdr:to>
      <xdr:col>6</xdr:col>
      <xdr:colOff>1614131</xdr:colOff>
      <xdr:row>62</xdr:row>
      <xdr:rowOff>141735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BEB266E-5CBF-4808-AECB-D379A0232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4862" y="12733338"/>
          <a:ext cx="2819" cy="432247"/>
        </a:xfrm>
        <a:prstGeom prst="rect">
          <a:avLst/>
        </a:prstGeom>
      </xdr:spPr>
    </xdr:pic>
    <xdr:clientData/>
  </xdr:twoCellAnchor>
  <xdr:twoCellAnchor editAs="oneCell">
    <xdr:from>
      <xdr:col>1</xdr:col>
      <xdr:colOff>396875</xdr:colOff>
      <xdr:row>1</xdr:row>
      <xdr:rowOff>55563</xdr:rowOff>
    </xdr:from>
    <xdr:to>
      <xdr:col>2</xdr:col>
      <xdr:colOff>769108</xdr:colOff>
      <xdr:row>6</xdr:row>
      <xdr:rowOff>35592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B4066FBC-49A0-498C-95CA-7A85B8C24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90513"/>
          <a:ext cx="911983" cy="5785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691445</xdr:colOff>
      <xdr:row>1</xdr:row>
      <xdr:rowOff>23372</xdr:rowOff>
    </xdr:from>
    <xdr:to>
      <xdr:col>12</xdr:col>
      <xdr:colOff>712181</xdr:colOff>
      <xdr:row>5</xdr:row>
      <xdr:rowOff>284428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162F0C9-4A4D-40C7-B449-9AE201182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5545" y="258322"/>
          <a:ext cx="712886" cy="494418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39688</xdr:rowOff>
    </xdr:from>
    <xdr:to>
      <xdr:col>6</xdr:col>
      <xdr:colOff>1614131</xdr:colOff>
      <xdr:row>51</xdr:row>
      <xdr:rowOff>141734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9FCF815-ADEE-4609-A504-85745FDB3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4862" y="10079038"/>
          <a:ext cx="2819" cy="432246"/>
        </a:xfrm>
        <a:prstGeom prst="rect">
          <a:avLst/>
        </a:prstGeom>
      </xdr:spPr>
    </xdr:pic>
    <xdr:clientData/>
  </xdr:twoCellAnchor>
  <xdr:twoCellAnchor editAs="oneCell">
    <xdr:from>
      <xdr:col>1</xdr:col>
      <xdr:colOff>396875</xdr:colOff>
      <xdr:row>1</xdr:row>
      <xdr:rowOff>55563</xdr:rowOff>
    </xdr:from>
    <xdr:to>
      <xdr:col>2</xdr:col>
      <xdr:colOff>769108</xdr:colOff>
      <xdr:row>6</xdr:row>
      <xdr:rowOff>35592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492DCAC9-10F8-46FA-85D7-83F4BF18E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90513"/>
          <a:ext cx="911983" cy="5785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691445</xdr:colOff>
      <xdr:row>1</xdr:row>
      <xdr:rowOff>23372</xdr:rowOff>
    </xdr:from>
    <xdr:to>
      <xdr:col>12</xdr:col>
      <xdr:colOff>712181</xdr:colOff>
      <xdr:row>5</xdr:row>
      <xdr:rowOff>281026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67D555B-D3C3-46C0-9552-561B61844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5545" y="258322"/>
          <a:ext cx="712886" cy="494418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1614131</xdr:colOff>
      <xdr:row>54</xdr:row>
      <xdr:rowOff>141735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A11A41F-ED7F-4778-BBDC-C9A207822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4862" y="10802938"/>
          <a:ext cx="2819" cy="432247"/>
        </a:xfrm>
        <a:prstGeom prst="rect">
          <a:avLst/>
        </a:prstGeom>
      </xdr:spPr>
    </xdr:pic>
    <xdr:clientData/>
  </xdr:twoCellAnchor>
  <xdr:twoCellAnchor editAs="oneCell">
    <xdr:from>
      <xdr:col>1</xdr:col>
      <xdr:colOff>396875</xdr:colOff>
      <xdr:row>1</xdr:row>
      <xdr:rowOff>55563</xdr:rowOff>
    </xdr:from>
    <xdr:to>
      <xdr:col>2</xdr:col>
      <xdr:colOff>769108</xdr:colOff>
      <xdr:row>6</xdr:row>
      <xdr:rowOff>34458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93CB31E3-D28D-4161-9A62-CEBF5EA47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90513"/>
          <a:ext cx="911983" cy="578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SM\Desktop\&#1055;&#1045;&#1056;&#1045;&#1053;&#1057;&#1058;&#1042;&#1054;%20&#1056;&#1054;&#1057;&#1057;&#1048;&#1048;%201-7\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los\OneDrive\&#1056;&#1072;&#1073;&#1086;&#1095;&#1080;&#1081;%20&#1089;&#1090;&#1086;&#1083;\&#1042;&#1045;&#1056;&#1040;-&#1042;&#1045;&#1051;&#1054;\&#1058;&#1056;&#1045;&#1050;\2025\&#1055;&#1080;&#1090;&#1077;&#1088;%20&#1052;&#1057;%2001-06.06.2025\&#1056;&#1072;&#1073;&#1086;&#1095;&#1072;&#1103;%20&#1052;&#1057;%202025%20&#1057;&#1055;&#1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список общий"/>
      <sheetName val="КГП ЮН 17-18"/>
      <sheetName val="КГП ЮН 19-22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ФИНАЛ ю17-18 (2)"/>
      <sheetName val="финал ю19-22 (2)"/>
      <sheetName val="1 раунд ж19-22 (2)"/>
      <sheetName val="Финал ж17-18 (2)"/>
      <sheetName val="инд г. пресл. 3 км (2)"/>
      <sheetName val="инд г. пресл. 4 км"/>
      <sheetName val="инд г. пресл. 3 км"/>
      <sheetName val="ИГП Ж 17-18"/>
      <sheetName val="инд г. пресл. 3 км (3)"/>
      <sheetName val="инд г. пресл. 4 км (2)"/>
      <sheetName val="инд г. пресл. 3 км (4)"/>
      <sheetName val="ИГП Ж 17-18 (2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юниоры 17-18 медисон (2)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ю19-22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УЧ-МС"/>
      <sheetName val="СТ кв.ком.спринт Ж"/>
      <sheetName val="Квал Ж."/>
      <sheetName val="Ст фин.КС Ж"/>
      <sheetName val="фин КС Ж."/>
      <sheetName val="СТ кв.ком.спринт М"/>
      <sheetName val="Квал Мкс"/>
      <sheetName val="Ст фин.КС М"/>
      <sheetName val="финКС М"/>
      <sheetName val="СТ кв.ком.спринт Ю-ры"/>
      <sheetName val="Квал Ю-ры."/>
      <sheetName val="Ст фин.КС Ю-ры"/>
      <sheetName val="финКС Ю-ры."/>
      <sheetName val="СТ кв.ком.спринт Ю-ки"/>
      <sheetName val="Квал Ю-ки."/>
      <sheetName val="Ст фин.КС Ю-ки"/>
      <sheetName val="финКС Ю-ки"/>
      <sheetName val="К.спринт Ж. (Ф)"/>
      <sheetName val="8"/>
      <sheetName val="СТ квал.команда Ж"/>
      <sheetName val="Квал Ж"/>
      <sheetName val="Ст фин.команда Ж"/>
      <sheetName val="финКГ Ж "/>
      <sheetName val="СТ квал.команда М"/>
      <sheetName val="Квал М"/>
      <sheetName val="Ст фин.команда М"/>
      <sheetName val="финКГ М "/>
      <sheetName val="СТ квал.команда Ю-ры"/>
      <sheetName val="Квал Ю-ры"/>
      <sheetName val="Ст фин.команда Ю-ры"/>
      <sheetName val="финКГ Ю-ры"/>
      <sheetName val="СТ квал.команда Ю-ки"/>
      <sheetName val="Квал Ю-ки"/>
      <sheetName val="Ст фин.команда Ю-ки"/>
      <sheetName val="финКГ Ю-ки"/>
      <sheetName val="финал.ком.гонка Ж"/>
      <sheetName val="ст. инд. 3кмЮ-ки"/>
      <sheetName val="инд. 3км-квал Ю-ки"/>
      <sheetName val="Ст ИГ3фин Ю-ки"/>
      <sheetName val="ст. инд. 3кмЮ-ры"/>
      <sheetName val="инд. 3км-квал Ю-ры"/>
      <sheetName val="Ст инд. -фин Ю17-18"/>
      <sheetName val="фин ИГП3кмЮ-ры"/>
      <sheetName val="ст. инд. 4кмМ"/>
      <sheetName val="инд. 4км-квал М"/>
      <sheetName val="Ст фин ИГП4М"/>
      <sheetName val="фин ИГП4км М"/>
      <sheetName val="ст. инд. 4кмЖ "/>
      <sheetName val="инд. 4км-квал Ж"/>
      <sheetName val="Ст фин ИГП4Ж"/>
      <sheetName val="фин ИГП 4кмЖ "/>
      <sheetName val="СТ ом М"/>
      <sheetName val="СТ ом Ж"/>
      <sheetName val="СТ ом Ю-ки"/>
      <sheetName val="СТ ом Ю-ры"/>
      <sheetName val="СТ квал.омниум 1М"/>
      <sheetName val="СТ квал.омниум 2М"/>
      <sheetName val="КвалОм1М"/>
      <sheetName val="КвалОм2М"/>
      <sheetName val="СТ квал.омниум-1Ю"/>
      <sheetName val="СТ квал.омниум -2Ю"/>
      <sheetName val="КвалОм1Ю-ры"/>
      <sheetName val="КвалОм2Ю-ры"/>
      <sheetName val="СТ квал.омниум Ю-ры"/>
      <sheetName val="СТ квал.омниум М"/>
      <sheetName val="СТ квал.омниум Ж"/>
      <sheetName val="СТ квал.омниум Ю-ки"/>
      <sheetName val="Ом1 Эт М"/>
      <sheetName val="Ом2-Эт М"/>
      <sheetName val="Ом3 Эт М"/>
      <sheetName val="Ом4 Эт М"/>
      <sheetName val="СТмэд Ж"/>
      <sheetName val="СТмэд М"/>
      <sheetName val="мэдисонМ"/>
      <sheetName val="мэдисонЖ"/>
      <sheetName val="тех.заявка"/>
      <sheetName val="Ст.кейрин Ж"/>
      <sheetName val="Ст.кейрин Ю-ки"/>
      <sheetName val="Ст.кейрин Ю-ры"/>
      <sheetName val="Ст.кейрин М"/>
      <sheetName val="сетка кейринЖ-27-28"/>
      <sheetName val="кейрин Ж "/>
      <sheetName val="сеткакейрин М.6з"/>
      <sheetName val="кейрин М (Б)"/>
      <sheetName val="кейрин М"/>
      <sheetName val="Ст.гит сх 200м Ж"/>
      <sheetName val="квал.200м см Ж"/>
      <sheetName val="сетка спринт Ж-16-1.8-3 тур "/>
      <sheetName val=" спринт Ж"/>
      <sheetName val="Ст.гит сх 200м Ю-ки"/>
      <sheetName val="квал.200м см Ю-ки"/>
      <sheetName val="сетка спринт Ю-ки-8-1.4-3 "/>
      <sheetName val=" спринт Ю-ки"/>
      <sheetName val="Ст.гит сх 200м Ю-ры"/>
      <sheetName val="квал.200м см Ю-ры"/>
      <sheetName val="сетка спринт Ю-ры-16-1.8-3 тур"/>
      <sheetName val=" спринт Ю-ры"/>
      <sheetName val="Ст.гит сх 200м М "/>
      <sheetName val="квал.200м см М"/>
      <sheetName val="сетка спринт М-16-1.8-3 тура "/>
      <sheetName val=" спринт М"/>
      <sheetName val="Ст 1р.к.с Ж "/>
      <sheetName val="Квал Ж. (1р)"/>
      <sheetName val="Ст 1р.команда Ж "/>
      <sheetName val="1р Ж"/>
      <sheetName val="сетка спринт Ж.(28)3тура"/>
    </sheetNames>
    <definedNames>
      <definedName name="_xlnm.Print_Area" refersTo="='список'!$A$1:$P$306"/>
    </definedNames>
    <sheetDataSet>
      <sheetData sheetId="0">
        <row r="1">
          <cell r="A1" t="str">
            <v>№</v>
          </cell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 xml:space="preserve">ком.гг 4 км
</v>
          </cell>
          <cell r="I1" t="str">
            <v xml:space="preserve">ком.  спринт
</v>
          </cell>
          <cell r="J1" t="str">
            <v xml:space="preserve">инд.гг 3 км
</v>
          </cell>
          <cell r="K1" t="str">
            <v xml:space="preserve">инд.гг 4 км
</v>
          </cell>
          <cell r="L1" t="str">
            <v xml:space="preserve">омниум
</v>
          </cell>
          <cell r="M1" t="str">
            <v>мэдисон</v>
          </cell>
          <cell r="N1" t="str">
            <v xml:space="preserve">кейрин
</v>
          </cell>
          <cell r="O1" t="str">
            <v xml:space="preserve">спринт
</v>
          </cell>
        </row>
        <row r="2">
          <cell r="A2">
            <v>1</v>
          </cell>
          <cell r="B2" t="str">
            <v>АЛЕКСЕЕВ Лаврентий</v>
          </cell>
          <cell r="C2">
            <v>10103577792</v>
          </cell>
          <cell r="D2">
            <v>37602</v>
          </cell>
          <cell r="E2" t="str">
            <v>МСМК</v>
          </cell>
          <cell r="F2" t="str">
            <v>Санкт-Петербург</v>
          </cell>
          <cell r="G2" t="str">
            <v>СПБ ГБПОУ УОР № 1</v>
          </cell>
          <cell r="I2">
            <v>1</v>
          </cell>
          <cell r="N2">
            <v>1</v>
          </cell>
          <cell r="O2">
            <v>1</v>
          </cell>
          <cell r="P2" t="str">
            <v>М</v>
          </cell>
        </row>
        <row r="3">
          <cell r="A3">
            <v>2</v>
          </cell>
          <cell r="B3" t="str">
            <v>ШЕКЕЛАШВИЛИ Давид</v>
          </cell>
          <cell r="C3">
            <v>10063781322</v>
          </cell>
          <cell r="D3">
            <v>37834</v>
          </cell>
          <cell r="E3" t="str">
            <v>МС</v>
          </cell>
          <cell r="F3" t="str">
            <v>Санкт-Петербург</v>
          </cell>
          <cell r="G3" t="str">
            <v>СПБ ГБПОУ УОР № 1</v>
          </cell>
          <cell r="I3">
            <v>1</v>
          </cell>
          <cell r="N3">
            <v>1</v>
          </cell>
          <cell r="O3">
            <v>1</v>
          </cell>
          <cell r="P3" t="str">
            <v>М</v>
          </cell>
        </row>
        <row r="4">
          <cell r="A4">
            <v>3</v>
          </cell>
          <cell r="B4" t="str">
            <v>ГОЛКОВ Михаил</v>
          </cell>
          <cell r="C4">
            <v>10110374361</v>
          </cell>
          <cell r="D4">
            <v>38749</v>
          </cell>
          <cell r="E4" t="str">
            <v>МС</v>
          </cell>
          <cell r="F4" t="str">
            <v>Санкт-Петербург</v>
          </cell>
          <cell r="G4" t="str">
            <v>ГБОУ ШИ "Олимпийский резерв"</v>
          </cell>
          <cell r="I4">
            <v>1</v>
          </cell>
          <cell r="N4">
            <v>1</v>
          </cell>
          <cell r="O4">
            <v>1</v>
          </cell>
          <cell r="P4" t="str">
            <v>М</v>
          </cell>
        </row>
        <row r="5">
          <cell r="A5">
            <v>4</v>
          </cell>
          <cell r="B5" t="str">
            <v>ГАЛИХАНОВ Денис</v>
          </cell>
          <cell r="C5">
            <v>10090420148</v>
          </cell>
          <cell r="D5">
            <v>38909</v>
          </cell>
          <cell r="E5" t="str">
            <v>МС</v>
          </cell>
          <cell r="F5" t="str">
            <v>Санкт-Петербург</v>
          </cell>
          <cell r="G5" t="str">
            <v>СПБ ГБПОУ УОР № 1</v>
          </cell>
          <cell r="I5">
            <v>1</v>
          </cell>
          <cell r="N5">
            <v>1</v>
          </cell>
          <cell r="O5">
            <v>1</v>
          </cell>
          <cell r="P5" t="str">
            <v>М</v>
          </cell>
        </row>
        <row r="6">
          <cell r="A6">
            <v>5</v>
          </cell>
          <cell r="B6" t="str">
            <v>ИГОШЕВ Егор</v>
          </cell>
          <cell r="C6">
            <v>10036092771</v>
          </cell>
          <cell r="D6">
            <v>37439</v>
          </cell>
          <cell r="E6" t="str">
            <v>МСМК</v>
          </cell>
          <cell r="F6" t="str">
            <v>Санкт-Петербург</v>
          </cell>
          <cell r="G6" t="str">
            <v>СПБ ГБУ ДО СШОР "ШВСМ по велоспорту и триатлону"</v>
          </cell>
          <cell r="H6">
            <v>1</v>
          </cell>
          <cell r="K6">
            <v>1</v>
          </cell>
          <cell r="L6">
            <v>1</v>
          </cell>
          <cell r="M6">
            <v>1</v>
          </cell>
          <cell r="P6" t="str">
            <v>М</v>
          </cell>
        </row>
        <row r="7">
          <cell r="A7">
            <v>6</v>
          </cell>
          <cell r="B7" t="str">
            <v>ИВАНОВ Вячеслав</v>
          </cell>
          <cell r="C7">
            <v>10036018609</v>
          </cell>
          <cell r="D7">
            <v>37469</v>
          </cell>
          <cell r="E7" t="str">
            <v>МС</v>
          </cell>
          <cell r="F7" t="str">
            <v>Санкт-Петербург</v>
          </cell>
          <cell r="G7" t="str">
            <v>СПБ ГБУ ДО СШОР "ШВСМ по велоспорту и триатлону"</v>
          </cell>
          <cell r="K7">
            <v>1</v>
          </cell>
          <cell r="L7">
            <v>1</v>
          </cell>
          <cell r="M7">
            <v>1</v>
          </cell>
          <cell r="P7" t="str">
            <v>М</v>
          </cell>
        </row>
        <row r="8">
          <cell r="A8">
            <v>7</v>
          </cell>
          <cell r="B8" t="str">
            <v>ШИЧКИН Влас</v>
          </cell>
          <cell r="C8">
            <v>10036018912</v>
          </cell>
          <cell r="D8">
            <v>37281</v>
          </cell>
          <cell r="E8" t="str">
            <v>МСМК</v>
          </cell>
          <cell r="F8" t="str">
            <v>Санкт-Петербург</v>
          </cell>
          <cell r="G8" t="str">
            <v>СПБ ГБУ ДО СШОР "ШВСМ по велоспорту и триатлону"</v>
          </cell>
          <cell r="H8">
            <v>1</v>
          </cell>
          <cell r="K8">
            <v>1</v>
          </cell>
          <cell r="L8">
            <v>1</v>
          </cell>
          <cell r="M8">
            <v>1</v>
          </cell>
          <cell r="P8" t="str">
            <v>М</v>
          </cell>
        </row>
        <row r="9">
          <cell r="A9">
            <v>8</v>
          </cell>
          <cell r="B9" t="str">
            <v>СКОРНЯКОВ Григорий</v>
          </cell>
          <cell r="C9">
            <v>10065490441</v>
          </cell>
          <cell r="D9">
            <v>38304</v>
          </cell>
          <cell r="E9" t="str">
            <v>МСМК</v>
          </cell>
          <cell r="F9" t="str">
            <v>Санкт-Петербург</v>
          </cell>
          <cell r="G9" t="str">
            <v>СПБ ГБУ ДО СШОР "ШВСМ по велоспорту и триатлону"</v>
          </cell>
          <cell r="H9">
            <v>1</v>
          </cell>
          <cell r="K9">
            <v>1</v>
          </cell>
          <cell r="L9">
            <v>1</v>
          </cell>
          <cell r="M9">
            <v>1</v>
          </cell>
          <cell r="P9" t="str">
            <v>М</v>
          </cell>
        </row>
        <row r="10">
          <cell r="A10">
            <v>9</v>
          </cell>
          <cell r="B10" t="str">
            <v>ГОНЧАРОВ Владимир</v>
          </cell>
          <cell r="C10">
            <v>10079259993</v>
          </cell>
          <cell r="D10">
            <v>38576</v>
          </cell>
          <cell r="E10" t="str">
            <v>МС</v>
          </cell>
          <cell r="F10" t="str">
            <v>Санкт-Петербург</v>
          </cell>
          <cell r="G10" t="str">
            <v>СПБ ГБУ ДО СШОР "ШВСМ по велоспорту и триатлону"</v>
          </cell>
          <cell r="K10">
            <v>1</v>
          </cell>
          <cell r="L10">
            <v>1</v>
          </cell>
          <cell r="M10">
            <v>1</v>
          </cell>
          <cell r="P10" t="str">
            <v>М</v>
          </cell>
        </row>
        <row r="11">
          <cell r="A11">
            <v>10</v>
          </cell>
          <cell r="B11" t="str">
            <v>БУГАЕНКО Виктор</v>
          </cell>
          <cell r="C11">
            <v>10075644826</v>
          </cell>
          <cell r="D11">
            <v>38042</v>
          </cell>
          <cell r="E11" t="str">
            <v>МСМК</v>
          </cell>
          <cell r="F11" t="str">
            <v>Санкт-Петербург</v>
          </cell>
          <cell r="G11" t="str">
            <v>СПБ ГБУ ДО СШОР "ШВСМ по велоспорту и триатлону"</v>
          </cell>
          <cell r="H11">
            <v>1</v>
          </cell>
          <cell r="K11">
            <v>1</v>
          </cell>
          <cell r="L11">
            <v>1</v>
          </cell>
          <cell r="M11">
            <v>1</v>
          </cell>
          <cell r="P11" t="str">
            <v>М</v>
          </cell>
        </row>
        <row r="12">
          <cell r="A12">
            <v>11</v>
          </cell>
          <cell r="B12" t="str">
            <v>ЗАРАКОВСКИЙ Даниил</v>
          </cell>
          <cell r="C12">
            <v>10065490643</v>
          </cell>
          <cell r="D12">
            <v>38183</v>
          </cell>
          <cell r="E12" t="str">
            <v>МСМК</v>
          </cell>
          <cell r="F12" t="str">
            <v>Санкт-Петербург</v>
          </cell>
          <cell r="G12" t="str">
            <v>СПБ ГБУ ДО СШОР "ШВСМ по велоспорту и триатлону"</v>
          </cell>
          <cell r="H12">
            <v>1</v>
          </cell>
          <cell r="K12">
            <v>1</v>
          </cell>
          <cell r="L12">
            <v>1</v>
          </cell>
          <cell r="M12">
            <v>1</v>
          </cell>
          <cell r="P12" t="str">
            <v>М</v>
          </cell>
        </row>
        <row r="13">
          <cell r="A13">
            <v>12</v>
          </cell>
          <cell r="B13" t="str">
            <v>КРЮЧКОВ Марк</v>
          </cell>
          <cell r="C13">
            <v>10065490946</v>
          </cell>
          <cell r="D13">
            <v>37676</v>
          </cell>
          <cell r="E13" t="str">
            <v>МСМК</v>
          </cell>
          <cell r="F13" t="str">
            <v>Санкт-Петербург</v>
          </cell>
          <cell r="G13" t="str">
            <v>СПБ ГБУ ДО СШОР "ШВСМ по велоспорту и триатлону"</v>
          </cell>
          <cell r="H13">
            <v>1</v>
          </cell>
          <cell r="K13">
            <v>1</v>
          </cell>
          <cell r="L13">
            <v>1</v>
          </cell>
          <cell r="M13">
            <v>1</v>
          </cell>
          <cell r="P13" t="str">
            <v>М</v>
          </cell>
        </row>
        <row r="14">
          <cell r="A14">
            <v>13</v>
          </cell>
          <cell r="B14" t="str">
            <v>ПОСТАРНАК Михаил</v>
          </cell>
          <cell r="C14">
            <v>10090937177</v>
          </cell>
          <cell r="D14">
            <v>38212</v>
          </cell>
          <cell r="E14" t="str">
            <v>МСМК</v>
          </cell>
          <cell r="F14" t="str">
            <v>Санкт-Петербург</v>
          </cell>
          <cell r="G14" t="str">
            <v>СПБ ГБУ ДО СШОР "ШВСМ по велоспорту и триатлону"</v>
          </cell>
          <cell r="H14">
            <v>1</v>
          </cell>
          <cell r="K14">
            <v>1</v>
          </cell>
          <cell r="L14">
            <v>1</v>
          </cell>
          <cell r="M14">
            <v>1</v>
          </cell>
          <cell r="P14" t="str">
            <v>М</v>
          </cell>
        </row>
        <row r="15">
          <cell r="A15">
            <v>14</v>
          </cell>
          <cell r="B15" t="str">
            <v>САВЕКИН Илья</v>
          </cell>
          <cell r="C15">
            <v>10090936672</v>
          </cell>
          <cell r="D15">
            <v>38489</v>
          </cell>
          <cell r="E15" t="str">
            <v>МСМК</v>
          </cell>
          <cell r="F15" t="str">
            <v>Санкт-Петербург</v>
          </cell>
          <cell r="G15" t="str">
            <v>СПБ ГБУ ДО СШОР "ШВСМ по велоспорту и триатлону"</v>
          </cell>
          <cell r="H15">
            <v>1</v>
          </cell>
          <cell r="K15">
            <v>1</v>
          </cell>
          <cell r="L15">
            <v>1</v>
          </cell>
          <cell r="M15">
            <v>1</v>
          </cell>
          <cell r="P15" t="str">
            <v>М</v>
          </cell>
        </row>
        <row r="16">
          <cell r="A16">
            <v>15</v>
          </cell>
          <cell r="B16" t="str">
            <v>КАЗАКОВ Даниил</v>
          </cell>
          <cell r="C16">
            <v>10097338672</v>
          </cell>
          <cell r="D16">
            <v>38360</v>
          </cell>
          <cell r="E16" t="str">
            <v>МС</v>
          </cell>
          <cell r="F16" t="str">
            <v>Санкт-Петербург</v>
          </cell>
          <cell r="G16" t="str">
            <v>СПБ ГБУ ДО СШОР "ШВСМ по велоспорту и триатлону"</v>
          </cell>
          <cell r="H16">
            <v>1</v>
          </cell>
          <cell r="K16">
            <v>1</v>
          </cell>
          <cell r="L16">
            <v>1</v>
          </cell>
          <cell r="M16">
            <v>1</v>
          </cell>
          <cell r="P16" t="str">
            <v>М</v>
          </cell>
        </row>
        <row r="17">
          <cell r="A17">
            <v>16</v>
          </cell>
          <cell r="B17" t="str">
            <v>ПРОСАНДЕЕВ Ярослав</v>
          </cell>
          <cell r="C17">
            <v>10120261287</v>
          </cell>
          <cell r="D17">
            <v>39151</v>
          </cell>
          <cell r="E17" t="str">
            <v>МС</v>
          </cell>
          <cell r="F17" t="str">
            <v>Санкт-Петербург</v>
          </cell>
          <cell r="G17" t="str">
            <v>СПБ ГБУ ДО СШОР "ШВСМ по велоспорту и триатлону"</v>
          </cell>
          <cell r="H17">
            <v>1</v>
          </cell>
          <cell r="K17">
            <v>1</v>
          </cell>
          <cell r="L17">
            <v>1</v>
          </cell>
          <cell r="M17">
            <v>1</v>
          </cell>
          <cell r="P17" t="str">
            <v>М</v>
          </cell>
        </row>
        <row r="18">
          <cell r="A18">
            <v>17</v>
          </cell>
          <cell r="B18" t="str">
            <v>ГРЕЧИШКИН Вадим</v>
          </cell>
          <cell r="C18">
            <v>10120261186</v>
          </cell>
          <cell r="D18">
            <v>39274</v>
          </cell>
          <cell r="E18" t="str">
            <v>МС</v>
          </cell>
          <cell r="F18" t="str">
            <v>Санкт-Петербург</v>
          </cell>
          <cell r="G18" t="str">
            <v>СПБ ГБУ ДО СШОР "ШВСМ по велоспорту и триатлону"</v>
          </cell>
          <cell r="H18">
            <v>1</v>
          </cell>
          <cell r="K18">
            <v>1</v>
          </cell>
          <cell r="L18">
            <v>1</v>
          </cell>
          <cell r="M18">
            <v>1</v>
          </cell>
          <cell r="P18" t="str">
            <v>М</v>
          </cell>
        </row>
        <row r="19">
          <cell r="A19">
            <v>18</v>
          </cell>
          <cell r="B19" t="str">
            <v>ПОПОВ Марк</v>
          </cell>
          <cell r="C19">
            <v>10111625257</v>
          </cell>
          <cell r="D19">
            <v>39219</v>
          </cell>
          <cell r="E19" t="str">
            <v>МС</v>
          </cell>
          <cell r="F19" t="str">
            <v>Санкт-Петербург</v>
          </cell>
          <cell r="G19" t="str">
            <v>СПБ ГБУ ДО СШОР "ШВСМ по велоспорту и триатлону"</v>
          </cell>
          <cell r="H19">
            <v>1</v>
          </cell>
          <cell r="K19">
            <v>1</v>
          </cell>
          <cell r="L19">
            <v>1</v>
          </cell>
          <cell r="M19">
            <v>1</v>
          </cell>
          <cell r="P19" t="str">
            <v>М</v>
          </cell>
        </row>
        <row r="20">
          <cell r="A20">
            <v>19</v>
          </cell>
          <cell r="B20" t="str">
            <v>БОЛДЫРЕВ Матвей</v>
          </cell>
          <cell r="C20">
            <v>10114021561</v>
          </cell>
          <cell r="D20">
            <v>39320</v>
          </cell>
          <cell r="E20" t="str">
            <v>МС</v>
          </cell>
          <cell r="F20" t="str">
            <v>Санкт-Петербург</v>
          </cell>
          <cell r="G20" t="str">
            <v>СПБ ГБУ ДО СШОР "ШВСМ по велоспорту и триатлону"</v>
          </cell>
          <cell r="H20">
            <v>1</v>
          </cell>
          <cell r="K20">
            <v>1</v>
          </cell>
          <cell r="L20">
            <v>1</v>
          </cell>
          <cell r="M20">
            <v>1</v>
          </cell>
          <cell r="P20" t="str">
            <v>М</v>
          </cell>
        </row>
        <row r="21">
          <cell r="A21">
            <v>20</v>
          </cell>
          <cell r="B21" t="str">
            <v>БЕРСЕНЕВ Никита</v>
          </cell>
          <cell r="C21">
            <v>10034952922</v>
          </cell>
          <cell r="D21">
            <v>36610</v>
          </cell>
          <cell r="E21" t="str">
            <v>МСМК</v>
          </cell>
          <cell r="F21" t="str">
            <v>Санкт-Петербург</v>
          </cell>
          <cell r="G21" t="str">
            <v>СПБ ГБУ ДО СШОР "ШВСМ по велоспорту и триатлону"</v>
          </cell>
          <cell r="H21">
            <v>1</v>
          </cell>
          <cell r="K21">
            <v>1</v>
          </cell>
          <cell r="L21">
            <v>1</v>
          </cell>
          <cell r="M21">
            <v>1</v>
          </cell>
          <cell r="P21" t="str">
            <v>М</v>
          </cell>
        </row>
        <row r="22">
          <cell r="A22">
            <v>21</v>
          </cell>
          <cell r="B22" t="str">
            <v>ЯВЕНКОВ Александр</v>
          </cell>
          <cell r="C22">
            <v>10076948161</v>
          </cell>
          <cell r="D22">
            <v>38092</v>
          </cell>
          <cell r="E22" t="str">
            <v>МС</v>
          </cell>
          <cell r="F22" t="str">
            <v>Москва</v>
          </cell>
          <cell r="G22" t="str">
            <v>ГБПОУ "МССУОР №2" Москомспорта</v>
          </cell>
          <cell r="I22">
            <v>1</v>
          </cell>
          <cell r="N22">
            <v>1</v>
          </cell>
          <cell r="O22">
            <v>1</v>
          </cell>
          <cell r="P22" t="str">
            <v>М</v>
          </cell>
        </row>
        <row r="23">
          <cell r="A23">
            <v>22</v>
          </cell>
          <cell r="B23" t="str">
            <v>БУРЛАКОВ Данила</v>
          </cell>
          <cell r="C23">
            <v>10034956154</v>
          </cell>
          <cell r="D23">
            <v>36828</v>
          </cell>
          <cell r="E23" t="str">
            <v>МСМК</v>
          </cell>
          <cell r="F23" t="str">
            <v>Москва</v>
          </cell>
          <cell r="G23" t="str">
            <v>ГБПОУ "МССУОР №2" Москомспорта- ВСК "Мангазея-Московский спорт"</v>
          </cell>
          <cell r="I23">
            <v>1</v>
          </cell>
          <cell r="N23">
            <v>1</v>
          </cell>
          <cell r="O23">
            <v>1</v>
          </cell>
          <cell r="P23" t="str">
            <v>М</v>
          </cell>
        </row>
        <row r="24">
          <cell r="A24">
            <v>23</v>
          </cell>
          <cell r="B24" t="str">
            <v>АМЕЛИН Даниил</v>
          </cell>
          <cell r="C24">
            <v>10092179383</v>
          </cell>
          <cell r="D24">
            <v>38819</v>
          </cell>
          <cell r="E24" t="str">
            <v>МС</v>
          </cell>
          <cell r="F24" t="str">
            <v>Москва</v>
          </cell>
          <cell r="G24" t="str">
            <v>ГБПОУ "МССУОР №2" Москомспорта</v>
          </cell>
          <cell r="I24">
            <v>1</v>
          </cell>
          <cell r="N24">
            <v>1</v>
          </cell>
          <cell r="O24">
            <v>1</v>
          </cell>
          <cell r="P24" t="str">
            <v>М</v>
          </cell>
        </row>
        <row r="25">
          <cell r="A25">
            <v>24</v>
          </cell>
          <cell r="B25" t="str">
            <v>САМУСЕВ Иван</v>
          </cell>
          <cell r="C25">
            <v>10112134711</v>
          </cell>
          <cell r="D25">
            <v>38958</v>
          </cell>
          <cell r="E25" t="str">
            <v>МС</v>
          </cell>
          <cell r="F25" t="str">
            <v>Москва</v>
          </cell>
          <cell r="G25" t="str">
            <v>ГБПОУ "МССУОР №2" Москомспорта- ВСК "Мангазея-Московский спорт"</v>
          </cell>
          <cell r="I25">
            <v>1</v>
          </cell>
          <cell r="N25">
            <v>1</v>
          </cell>
          <cell r="O25">
            <v>1</v>
          </cell>
          <cell r="P25" t="str">
            <v>М</v>
          </cell>
        </row>
        <row r="26">
          <cell r="A26">
            <v>25</v>
          </cell>
          <cell r="B26" t="str">
            <v>КАЛАЧНИК Никита</v>
          </cell>
          <cell r="C26">
            <v>10036078728</v>
          </cell>
          <cell r="D26">
            <v>37795</v>
          </cell>
          <cell r="E26" t="str">
            <v>МСМК</v>
          </cell>
          <cell r="F26" t="str">
            <v>Москва</v>
          </cell>
          <cell r="G26" t="str">
            <v>ГБПОУ "МССУОР №2" Москомспорта- ВСК "Мангазея-Московский спорт"</v>
          </cell>
          <cell r="I26">
            <v>1</v>
          </cell>
          <cell r="N26">
            <v>1</v>
          </cell>
          <cell r="O26">
            <v>1</v>
          </cell>
          <cell r="P26" t="str">
            <v>М</v>
          </cell>
        </row>
        <row r="27">
          <cell r="A27">
            <v>26</v>
          </cell>
          <cell r="B27" t="str">
            <v>МЕРЕМЕРЕНКО Дмитрий</v>
          </cell>
          <cell r="C27">
            <v>10130335345</v>
          </cell>
          <cell r="D27">
            <v>38821</v>
          </cell>
          <cell r="E27" t="str">
            <v>КМС</v>
          </cell>
          <cell r="F27" t="str">
            <v>Москва</v>
          </cell>
          <cell r="G27" t="str">
            <v>ГБПОУ "МССУОР №2" Москомспорта</v>
          </cell>
          <cell r="I27">
            <v>1</v>
          </cell>
          <cell r="N27">
            <v>1</v>
          </cell>
          <cell r="O27">
            <v>1</v>
          </cell>
          <cell r="P27" t="str">
            <v>М</v>
          </cell>
        </row>
        <row r="28">
          <cell r="A28">
            <v>27</v>
          </cell>
          <cell r="B28" t="str">
            <v>АФАНАСЬЕВ Никита</v>
          </cell>
          <cell r="C28">
            <v>10100511986</v>
          </cell>
          <cell r="D28">
            <v>38756</v>
          </cell>
          <cell r="E28" t="str">
            <v>КМС</v>
          </cell>
          <cell r="F28" t="str">
            <v>Москва</v>
          </cell>
          <cell r="G28" t="str">
            <v>ГБПОУ "МССУОР №2" Москомспорта- ВСК "Мангазея-Московский спорт"</v>
          </cell>
          <cell r="I28">
            <v>1</v>
          </cell>
          <cell r="N28">
            <v>1</v>
          </cell>
          <cell r="O28">
            <v>1</v>
          </cell>
          <cell r="P28" t="str">
            <v>М</v>
          </cell>
        </row>
        <row r="29">
          <cell r="A29">
            <v>28</v>
          </cell>
          <cell r="B29" t="str">
            <v>БИРЮКОВ Никита</v>
          </cell>
          <cell r="C29">
            <v>10053869942</v>
          </cell>
          <cell r="D29">
            <v>37988</v>
          </cell>
          <cell r="E29" t="str">
            <v>МСМК</v>
          </cell>
          <cell r="F29" t="str">
            <v>Москва</v>
          </cell>
          <cell r="G29" t="str">
            <v>ГБПОУ "МССУОР №2" Москомспорта- ВСК "Мангазея-Московский спорт"</v>
          </cell>
          <cell r="I29">
            <v>1</v>
          </cell>
          <cell r="N29">
            <v>1</v>
          </cell>
          <cell r="O29">
            <v>1</v>
          </cell>
          <cell r="P29" t="str">
            <v>М</v>
          </cell>
        </row>
        <row r="30">
          <cell r="A30">
            <v>29</v>
          </cell>
          <cell r="B30" t="str">
            <v>ПРОКУРАТОВ Александр</v>
          </cell>
          <cell r="C30">
            <v>10091885555</v>
          </cell>
          <cell r="D30">
            <v>38571</v>
          </cell>
          <cell r="E30" t="str">
            <v>МС</v>
          </cell>
          <cell r="F30" t="str">
            <v>Омская обл.</v>
          </cell>
          <cell r="G30" t="str">
            <v>"СШОР "Академия велоспорта"</v>
          </cell>
          <cell r="N30">
            <v>1</v>
          </cell>
          <cell r="O30">
            <v>1</v>
          </cell>
          <cell r="P30" t="str">
            <v>М</v>
          </cell>
        </row>
        <row r="31">
          <cell r="A31">
            <v>30</v>
          </cell>
          <cell r="B31" t="str">
            <v>ЗАЛИПЯТСКИЙ Иван</v>
          </cell>
          <cell r="C31">
            <v>10077952416</v>
          </cell>
          <cell r="D31">
            <v>37631</v>
          </cell>
          <cell r="E31" t="str">
            <v>МС</v>
          </cell>
          <cell r="F31" t="str">
            <v>Омская обл., Респ. Крым</v>
          </cell>
          <cell r="G31" t="str">
            <v>"СШОР "Академия велоспорта" - ГБУ РК "ЦСП СК РК"</v>
          </cell>
          <cell r="N31">
            <v>1</v>
          </cell>
          <cell r="O31">
            <v>1</v>
          </cell>
          <cell r="P31" t="str">
            <v>М</v>
          </cell>
        </row>
        <row r="32">
          <cell r="A32">
            <v>31</v>
          </cell>
          <cell r="B32" t="str">
            <v>КОРОЛЕК Евгений</v>
          </cell>
          <cell r="C32">
            <v>10009166682</v>
          </cell>
          <cell r="D32">
            <v>35225</v>
          </cell>
          <cell r="E32" t="str">
            <v>МСМК</v>
          </cell>
          <cell r="F32" t="str">
            <v>Республика Беларусь</v>
          </cell>
          <cell r="G32" t="str">
            <v>РЦОП по велосипедному спорту и ледовым видам спорта (Беларусь)</v>
          </cell>
          <cell r="H32">
            <v>1</v>
          </cell>
          <cell r="K32">
            <v>1</v>
          </cell>
          <cell r="L32">
            <v>1</v>
          </cell>
          <cell r="M32">
            <v>1</v>
          </cell>
          <cell r="P32" t="str">
            <v>М</v>
          </cell>
        </row>
        <row r="33">
          <cell r="A33">
            <v>32</v>
          </cell>
          <cell r="B33" t="str">
            <v>МАЗУР Денис</v>
          </cell>
          <cell r="C33">
            <v>10056107915</v>
          </cell>
          <cell r="D33">
            <v>36635</v>
          </cell>
          <cell r="E33" t="str">
            <v>МСМК</v>
          </cell>
          <cell r="F33" t="str">
            <v>Республика Беларусь</v>
          </cell>
          <cell r="G33" t="str">
            <v>РЦОП по велосипедному спорту и ледовым видам спорта (Беларусь)</v>
          </cell>
          <cell r="H33">
            <v>1</v>
          </cell>
          <cell r="K33">
            <v>1</v>
          </cell>
          <cell r="L33">
            <v>1</v>
          </cell>
          <cell r="M33">
            <v>1</v>
          </cell>
          <cell r="P33" t="str">
            <v>М</v>
          </cell>
        </row>
        <row r="34">
          <cell r="A34">
            <v>33</v>
          </cell>
          <cell r="B34" t="str">
            <v>ВАКУЛЬЧИК Роман</v>
          </cell>
          <cell r="C34">
            <v>10113780576</v>
          </cell>
          <cell r="D34">
            <v>38999</v>
          </cell>
          <cell r="E34" t="str">
            <v>МС</v>
          </cell>
          <cell r="F34" t="str">
            <v>Республика Беларусь</v>
          </cell>
          <cell r="G34" t="str">
            <v>РЦОП по велосипедному спорту и ледовым видам спорта (Беларусь)</v>
          </cell>
          <cell r="N34">
            <v>1</v>
          </cell>
          <cell r="O34">
            <v>1</v>
          </cell>
          <cell r="P34" t="str">
            <v>М</v>
          </cell>
        </row>
        <row r="35">
          <cell r="A35">
            <v>34</v>
          </cell>
          <cell r="B35" t="str">
            <v>ОСТАЛОВСКИ Александр</v>
          </cell>
          <cell r="C35">
            <v>10107135773</v>
          </cell>
          <cell r="D35">
            <v>38601</v>
          </cell>
          <cell r="E35" t="str">
            <v>МС</v>
          </cell>
          <cell r="F35" t="str">
            <v>Республика Беларусь</v>
          </cell>
          <cell r="G35" t="str">
            <v>РЦОП по велосипедному спорту и ледовым видам спорта (Беларусь)</v>
          </cell>
          <cell r="H35">
            <v>1</v>
          </cell>
          <cell r="K35">
            <v>1</v>
          </cell>
          <cell r="L35">
            <v>1</v>
          </cell>
          <cell r="M35">
            <v>1</v>
          </cell>
          <cell r="P35" t="str">
            <v>М</v>
          </cell>
        </row>
        <row r="36">
          <cell r="A36">
            <v>35</v>
          </cell>
          <cell r="B36" t="str">
            <v>ЗАЙЦЕВ Артем</v>
          </cell>
          <cell r="C36">
            <v>10009017243</v>
          </cell>
          <cell r="D36">
            <v>34832</v>
          </cell>
          <cell r="E36" t="str">
            <v>МСМК</v>
          </cell>
          <cell r="F36" t="str">
            <v>Республика Беларусь</v>
          </cell>
          <cell r="G36" t="str">
            <v>РЦОП по велосипедному спорту и ледовым видам спорта (Беларусь)</v>
          </cell>
          <cell r="I36">
            <v>1</v>
          </cell>
          <cell r="N36">
            <v>1</v>
          </cell>
          <cell r="O36">
            <v>1</v>
          </cell>
          <cell r="P36" t="str">
            <v>М</v>
          </cell>
        </row>
        <row r="37">
          <cell r="A37">
            <v>36</v>
          </cell>
          <cell r="B37" t="str">
            <v>ГЛОВА Александр</v>
          </cell>
          <cell r="C37">
            <v>10015977803</v>
          </cell>
          <cell r="D37">
            <v>36700</v>
          </cell>
          <cell r="E37" t="str">
            <v>МСМК</v>
          </cell>
          <cell r="F37" t="str">
            <v>Республика Беларусь</v>
          </cell>
          <cell r="G37" t="str">
            <v>РЦОП по велосипедному спорту и ледовым видам спорта (Беларусь)</v>
          </cell>
          <cell r="N37">
            <v>1</v>
          </cell>
          <cell r="O37">
            <v>1</v>
          </cell>
          <cell r="P37" t="str">
            <v>М</v>
          </cell>
        </row>
        <row r="38">
          <cell r="A38">
            <v>37</v>
          </cell>
          <cell r="B38" t="str">
            <v>КИРИЕВИЧ Артур</v>
          </cell>
          <cell r="C38">
            <v>10015978510</v>
          </cell>
          <cell r="D38">
            <v>36850</v>
          </cell>
          <cell r="E38" t="str">
            <v>МС</v>
          </cell>
          <cell r="F38" t="str">
            <v>Республика Беларусь</v>
          </cell>
          <cell r="G38" t="str">
            <v>РЦОП по велосипедному спорту и ледовым видам спорта (Беларусь)</v>
          </cell>
          <cell r="H38">
            <v>1</v>
          </cell>
          <cell r="K38">
            <v>1</v>
          </cell>
          <cell r="L38">
            <v>1</v>
          </cell>
          <cell r="M38">
            <v>1</v>
          </cell>
          <cell r="P38" t="str">
            <v>М</v>
          </cell>
        </row>
        <row r="39">
          <cell r="A39">
            <v>38</v>
          </cell>
          <cell r="B39" t="str">
            <v>ГУЦКО Кирилл</v>
          </cell>
          <cell r="C39">
            <v>10085150119</v>
          </cell>
          <cell r="D39">
            <v>38395</v>
          </cell>
          <cell r="E39" t="str">
            <v>МС</v>
          </cell>
          <cell r="F39" t="str">
            <v>Республика Беларусь</v>
          </cell>
          <cell r="G39" t="str">
            <v>РЦОП по велосипедному спорту и ледовым видам спорта (Беларусь)</v>
          </cell>
          <cell r="H39">
            <v>1</v>
          </cell>
          <cell r="K39">
            <v>1</v>
          </cell>
          <cell r="L39">
            <v>1</v>
          </cell>
          <cell r="M39">
            <v>1</v>
          </cell>
          <cell r="P39" t="str">
            <v>М</v>
          </cell>
        </row>
        <row r="40">
          <cell r="A40">
            <v>39</v>
          </cell>
          <cell r="B40" t="str">
            <v>БЕЗГЕРЦ Степан</v>
          </cell>
          <cell r="C40">
            <v>10093154134</v>
          </cell>
          <cell r="D40">
            <v>38311</v>
          </cell>
          <cell r="E40" t="str">
            <v>МС</v>
          </cell>
          <cell r="F40" t="str">
            <v>Республика Беларусь</v>
          </cell>
          <cell r="G40" t="str">
            <v>РЦОП по велосипедному спорту и ледовым видам спорта (Беларусь)</v>
          </cell>
          <cell r="H40">
            <v>1</v>
          </cell>
          <cell r="K40">
            <v>1</v>
          </cell>
          <cell r="L40">
            <v>1</v>
          </cell>
          <cell r="M40">
            <v>1</v>
          </cell>
          <cell r="P40" t="str">
            <v>М</v>
          </cell>
        </row>
        <row r="41">
          <cell r="A41">
            <v>40</v>
          </cell>
          <cell r="B41" t="str">
            <v>ОДИНЕЦ Вадим</v>
          </cell>
          <cell r="C41">
            <v>10083180514</v>
          </cell>
          <cell r="D41">
            <v>38373</v>
          </cell>
          <cell r="E41" t="str">
            <v>МС</v>
          </cell>
          <cell r="F41" t="str">
            <v>Республика Беларусь</v>
          </cell>
          <cell r="G41" t="str">
            <v>РЦОП по велосипедному спорту и ледовым видам спорта (Беларусь)</v>
          </cell>
          <cell r="H41">
            <v>1</v>
          </cell>
          <cell r="K41">
            <v>1</v>
          </cell>
          <cell r="L41">
            <v>1</v>
          </cell>
          <cell r="M41">
            <v>1</v>
          </cell>
          <cell r="P41" t="str">
            <v>М</v>
          </cell>
        </row>
        <row r="42">
          <cell r="A42">
            <v>41</v>
          </cell>
          <cell r="B42" t="str">
            <v>РЕЗАНОВ Дмитрий</v>
          </cell>
          <cell r="C42">
            <v>10036103683</v>
          </cell>
          <cell r="D42">
            <v>36528</v>
          </cell>
          <cell r="E42" t="str">
            <v>МСМК</v>
          </cell>
          <cell r="F42" t="str">
            <v>Республика Казахстан</v>
          </cell>
          <cell r="G42" t="str">
            <v>Республика Казахстан</v>
          </cell>
          <cell r="I42">
            <v>1</v>
          </cell>
          <cell r="N42">
            <v>1</v>
          </cell>
          <cell r="O42">
            <v>1</v>
          </cell>
          <cell r="P42" t="str">
            <v>М</v>
          </cell>
        </row>
        <row r="43">
          <cell r="A43">
            <v>42</v>
          </cell>
          <cell r="B43" t="str">
            <v>ГОЛОВ Виктор</v>
          </cell>
          <cell r="C43">
            <v>10036104289</v>
          </cell>
          <cell r="D43">
            <v>36553</v>
          </cell>
          <cell r="E43" t="str">
            <v>МС</v>
          </cell>
          <cell r="F43" t="str">
            <v>Республика Казахстан</v>
          </cell>
          <cell r="G43" t="str">
            <v>Республика Казахстан</v>
          </cell>
          <cell r="I43">
            <v>1</v>
          </cell>
          <cell r="N43">
            <v>1</v>
          </cell>
          <cell r="O43">
            <v>1</v>
          </cell>
          <cell r="P43" t="str">
            <v>М</v>
          </cell>
        </row>
        <row r="44">
          <cell r="A44">
            <v>43</v>
          </cell>
          <cell r="B44" t="str">
            <v>БЕЛУГИН Вадим</v>
          </cell>
          <cell r="C44">
            <v>10103653574</v>
          </cell>
          <cell r="D44">
            <v>38408</v>
          </cell>
          <cell r="E44" t="str">
            <v>МСМК</v>
          </cell>
          <cell r="F44" t="str">
            <v>Республика Казахстан</v>
          </cell>
          <cell r="G44" t="str">
            <v>Республика Казахстан</v>
          </cell>
          <cell r="H44">
            <v>1</v>
          </cell>
          <cell r="K44">
            <v>1</v>
          </cell>
          <cell r="L44">
            <v>1</v>
          </cell>
          <cell r="M44">
            <v>1</v>
          </cell>
          <cell r="P44" t="str">
            <v>М</v>
          </cell>
        </row>
        <row r="45">
          <cell r="A45">
            <v>44</v>
          </cell>
          <cell r="B45" t="str">
            <v>СКИБИН Владислав</v>
          </cell>
          <cell r="C45">
            <v>10139599653</v>
          </cell>
          <cell r="D45">
            <v>39029</v>
          </cell>
          <cell r="E45" t="str">
            <v>МС</v>
          </cell>
          <cell r="F45" t="str">
            <v>Республика Казахстан</v>
          </cell>
          <cell r="G45" t="str">
            <v>Республика Казахстан</v>
          </cell>
          <cell r="H45">
            <v>1</v>
          </cell>
          <cell r="K45">
            <v>1</v>
          </cell>
          <cell r="L45">
            <v>1</v>
          </cell>
          <cell r="M45">
            <v>1</v>
          </cell>
          <cell r="P45" t="str">
            <v>М</v>
          </cell>
        </row>
        <row r="46">
          <cell r="A46">
            <v>45</v>
          </cell>
          <cell r="B46" t="str">
            <v>НОСКОВ Дмитрий</v>
          </cell>
          <cell r="C46">
            <v>10084783270</v>
          </cell>
          <cell r="D46">
            <v>37266</v>
          </cell>
          <cell r="E46" t="str">
            <v>МСМК</v>
          </cell>
          <cell r="F46" t="str">
            <v>Республика Казахстан</v>
          </cell>
          <cell r="G46" t="str">
            <v>Республика Казахстан</v>
          </cell>
          <cell r="H46">
            <v>1</v>
          </cell>
          <cell r="K46">
            <v>1</v>
          </cell>
          <cell r="L46">
            <v>1</v>
          </cell>
          <cell r="M46">
            <v>1</v>
          </cell>
          <cell r="P46" t="str">
            <v>М</v>
          </cell>
        </row>
        <row r="47">
          <cell r="A47">
            <v>46</v>
          </cell>
          <cell r="B47" t="str">
            <v>КАРМАЖАКОВ Сергей</v>
          </cell>
          <cell r="C47">
            <v>10070377423</v>
          </cell>
          <cell r="D47">
            <v>37064</v>
          </cell>
          <cell r="E47" t="str">
            <v>МСМК</v>
          </cell>
          <cell r="F47" t="str">
            <v>Республика Казахстан</v>
          </cell>
          <cell r="G47" t="str">
            <v>Республика Казахстан</v>
          </cell>
          <cell r="H47">
            <v>1</v>
          </cell>
          <cell r="K47">
            <v>1</v>
          </cell>
          <cell r="L47">
            <v>1</v>
          </cell>
          <cell r="M47">
            <v>1</v>
          </cell>
          <cell r="P47" t="str">
            <v>М</v>
          </cell>
        </row>
        <row r="48">
          <cell r="A48">
            <v>47</v>
          </cell>
          <cell r="B48" t="str">
            <v>ГИРИЛОВИЧ Игорь</v>
          </cell>
          <cell r="C48">
            <v>10083104530</v>
          </cell>
          <cell r="D48">
            <v>38427</v>
          </cell>
          <cell r="E48" t="str">
            <v>МСМК</v>
          </cell>
          <cell r="F48" t="str">
            <v>Тульская обл.</v>
          </cell>
          <cell r="G48" t="str">
            <v>СШОР "Велосипедный спорт"-ГУ ТО ЦСП</v>
          </cell>
          <cell r="I48">
            <v>1</v>
          </cell>
          <cell r="N48">
            <v>1</v>
          </cell>
          <cell r="O48">
            <v>1</v>
          </cell>
          <cell r="P48" t="str">
            <v>М</v>
          </cell>
        </row>
        <row r="49">
          <cell r="A49">
            <v>48</v>
          </cell>
          <cell r="B49" t="str">
            <v>МЕДЕНЕЦ Богдан</v>
          </cell>
          <cell r="C49">
            <v>10082411180</v>
          </cell>
          <cell r="D49">
            <v>38034</v>
          </cell>
          <cell r="E49" t="str">
            <v>МС</v>
          </cell>
          <cell r="F49" t="str">
            <v>Тульская обл.</v>
          </cell>
          <cell r="G49" t="str">
            <v>СШОР "Велосипедный спорт"-ГУ ТО ЦСП</v>
          </cell>
          <cell r="I49">
            <v>1</v>
          </cell>
          <cell r="N49">
            <v>1</v>
          </cell>
          <cell r="O49">
            <v>1</v>
          </cell>
          <cell r="P49" t="str">
            <v>М</v>
          </cell>
        </row>
        <row r="50">
          <cell r="A50">
            <v>49</v>
          </cell>
          <cell r="B50" t="str">
            <v>НЕСТЕРОВ Дмитрий</v>
          </cell>
          <cell r="C50">
            <v>10015266972</v>
          </cell>
          <cell r="D50">
            <v>36202</v>
          </cell>
          <cell r="E50" t="str">
            <v>МСМК</v>
          </cell>
          <cell r="F50" t="str">
            <v>Тульская обл.</v>
          </cell>
          <cell r="G50" t="str">
            <v>СШОР "Велосипедный спорт"-ГУ ТО ЦСП</v>
          </cell>
          <cell r="I50">
            <v>1</v>
          </cell>
          <cell r="N50">
            <v>1</v>
          </cell>
          <cell r="O50">
            <v>1</v>
          </cell>
          <cell r="P50" t="str">
            <v>М</v>
          </cell>
        </row>
        <row r="51">
          <cell r="A51">
            <v>50</v>
          </cell>
          <cell r="B51" t="str">
            <v>ДУБЧЕНКО Александр</v>
          </cell>
          <cell r="C51">
            <v>10007772108</v>
          </cell>
          <cell r="D51">
            <v>34749</v>
          </cell>
          <cell r="E51" t="str">
            <v>МСМК</v>
          </cell>
          <cell r="F51" t="str">
            <v>Тульская обл.</v>
          </cell>
          <cell r="G51" t="str">
            <v>СШОР "Велосипедный спорт"-ГУ ТО ЦСП</v>
          </cell>
          <cell r="I51">
            <v>1</v>
          </cell>
          <cell r="N51">
            <v>1</v>
          </cell>
          <cell r="O51">
            <v>1</v>
          </cell>
          <cell r="P51" t="str">
            <v>М</v>
          </cell>
        </row>
        <row r="52">
          <cell r="A52">
            <v>51</v>
          </cell>
          <cell r="B52" t="str">
            <v>МАРЯМИДЗЕ Степан</v>
          </cell>
          <cell r="C52">
            <v>10093556278</v>
          </cell>
          <cell r="D52">
            <v>38503</v>
          </cell>
          <cell r="E52" t="str">
            <v>МС</v>
          </cell>
          <cell r="F52" t="str">
            <v>Тульская обл.</v>
          </cell>
          <cell r="G52" t="str">
            <v>СШОР "Велосипедный спорт"-ГУ ТО ЦСП</v>
          </cell>
          <cell r="L52">
            <v>1</v>
          </cell>
          <cell r="M52">
            <v>1</v>
          </cell>
          <cell r="P52" t="str">
            <v>М</v>
          </cell>
        </row>
        <row r="53">
          <cell r="A53">
            <v>52</v>
          </cell>
          <cell r="B53" t="str">
            <v>СУЯТИН Мирослав</v>
          </cell>
          <cell r="C53">
            <v>10104123420</v>
          </cell>
          <cell r="D53">
            <v>38726</v>
          </cell>
          <cell r="E53" t="str">
            <v>МС</v>
          </cell>
          <cell r="F53" t="str">
            <v>Тульская обл.</v>
          </cell>
          <cell r="G53" t="str">
            <v>СШОР "Велосипедный спорт"-ГУ ТО ЦСП</v>
          </cell>
          <cell r="L53">
            <v>1</v>
          </cell>
          <cell r="M53">
            <v>1</v>
          </cell>
          <cell r="P53" t="str">
            <v>М</v>
          </cell>
        </row>
        <row r="54">
          <cell r="A54">
            <v>53</v>
          </cell>
          <cell r="B54" t="str">
            <v>ГЕРБУТ Дмитрий</v>
          </cell>
          <cell r="C54">
            <v>10094202643</v>
          </cell>
          <cell r="D54">
            <v>39402</v>
          </cell>
          <cell r="E54" t="str">
            <v>МС</v>
          </cell>
          <cell r="F54" t="str">
            <v>Тульская обл.</v>
          </cell>
          <cell r="G54" t="str">
            <v>СШОР "Велосипедный спорт"-ГУ ТО ЦСП</v>
          </cell>
          <cell r="L54">
            <v>1</v>
          </cell>
          <cell r="M54">
            <v>1</v>
          </cell>
          <cell r="P54" t="str">
            <v>М</v>
          </cell>
        </row>
        <row r="55">
          <cell r="A55">
            <v>54</v>
          </cell>
          <cell r="B55" t="str">
            <v>БЫКОВСКИЙ Никита</v>
          </cell>
          <cell r="C55">
            <v>10094923271</v>
          </cell>
          <cell r="D55">
            <v>38917</v>
          </cell>
          <cell r="E55" t="str">
            <v>МС</v>
          </cell>
          <cell r="F55" t="str">
            <v>Тульская обл.</v>
          </cell>
          <cell r="G55" t="str">
            <v>СШОР "Велосипедный спорт"-ГУ ТО ЦСП</v>
          </cell>
          <cell r="I55">
            <v>1</v>
          </cell>
          <cell r="N55">
            <v>1</v>
          </cell>
          <cell r="O55">
            <v>1</v>
          </cell>
          <cell r="P55" t="str">
            <v>М</v>
          </cell>
        </row>
        <row r="56">
          <cell r="A56">
            <v>55</v>
          </cell>
          <cell r="B56" t="str">
            <v>БЫКОВ Антон</v>
          </cell>
          <cell r="C56">
            <v>10104596696</v>
          </cell>
          <cell r="D56">
            <v>38940</v>
          </cell>
          <cell r="E56" t="str">
            <v>МС</v>
          </cell>
          <cell r="F56" t="str">
            <v>Тульская обл.</v>
          </cell>
          <cell r="G56" t="str">
            <v>СШОР "Велосипедный спорт"-ГУ ТО ЦСП</v>
          </cell>
          <cell r="L56">
            <v>1</v>
          </cell>
          <cell r="M56">
            <v>1</v>
          </cell>
          <cell r="P56" t="str">
            <v>М</v>
          </cell>
        </row>
        <row r="57">
          <cell r="A57">
            <v>56</v>
          </cell>
          <cell r="B57" t="str">
            <v>НАУМОВ Максим</v>
          </cell>
          <cell r="C57">
            <v>10034934431</v>
          </cell>
          <cell r="D57">
            <v>36630</v>
          </cell>
          <cell r="E57" t="str">
            <v>МС</v>
          </cell>
          <cell r="F57" t="str">
            <v>Тульская обл.,Свердловская обл.</v>
          </cell>
          <cell r="G57" t="str">
            <v>СШОР "Велосипедный спорт"-ГУ ТО ЦСП-Свердловская обл.</v>
          </cell>
          <cell r="I57">
            <v>1</v>
          </cell>
          <cell r="N57">
            <v>1</v>
          </cell>
          <cell r="O57">
            <v>1</v>
          </cell>
          <cell r="P57" t="str">
            <v>М</v>
          </cell>
        </row>
        <row r="59">
          <cell r="A59">
            <v>57</v>
          </cell>
          <cell r="B59" t="str">
            <v>АНТОНОВА Наталия</v>
          </cell>
          <cell r="C59">
            <v>10009045636</v>
          </cell>
          <cell r="D59">
            <v>34844</v>
          </cell>
          <cell r="E59" t="str">
            <v>ЗМС</v>
          </cell>
          <cell r="F59" t="str">
            <v>Санкт-Петербург</v>
          </cell>
          <cell r="G59" t="str">
            <v>ГБУ ДО СШОР им В.Коренькова</v>
          </cell>
          <cell r="I59">
            <v>1</v>
          </cell>
          <cell r="N59">
            <v>1</v>
          </cell>
          <cell r="O59">
            <v>1</v>
          </cell>
          <cell r="P59" t="str">
            <v>Ж</v>
          </cell>
        </row>
        <row r="60">
          <cell r="A60">
            <v>58</v>
          </cell>
          <cell r="B60" t="str">
            <v>БЕЛЯЕВА Анна</v>
          </cell>
          <cell r="C60">
            <v>10128589850</v>
          </cell>
          <cell r="D60">
            <v>38965</v>
          </cell>
          <cell r="E60" t="str">
            <v>МС</v>
          </cell>
          <cell r="F60" t="str">
            <v>Санкт-Петербург</v>
          </cell>
          <cell r="G60" t="str">
            <v>СПБ ГБПОУ УОР № 1</v>
          </cell>
          <cell r="I60">
            <v>1</v>
          </cell>
          <cell r="N60">
            <v>1</v>
          </cell>
          <cell r="O60">
            <v>1</v>
          </cell>
          <cell r="P60" t="str">
            <v>Ж</v>
          </cell>
        </row>
        <row r="61">
          <cell r="A61">
            <v>59</v>
          </cell>
          <cell r="B61" t="str">
            <v>ГУЦА Дарья</v>
          </cell>
          <cell r="C61">
            <v>10091971239</v>
          </cell>
          <cell r="D61">
            <v>38975</v>
          </cell>
          <cell r="E61" t="str">
            <v>МС</v>
          </cell>
          <cell r="F61" t="str">
            <v>Санкт-Петербург</v>
          </cell>
          <cell r="G61" t="str">
            <v>СПБ ГБПОУ УОР № 1</v>
          </cell>
          <cell r="I61">
            <v>1</v>
          </cell>
          <cell r="N61">
            <v>1</v>
          </cell>
          <cell r="O61">
            <v>1</v>
          </cell>
          <cell r="P61" t="str">
            <v>Ж</v>
          </cell>
        </row>
        <row r="62">
          <cell r="A62">
            <v>60</v>
          </cell>
          <cell r="B62" t="str">
            <v>ИМИНОВА Камила</v>
          </cell>
          <cell r="C62">
            <v>10090420653</v>
          </cell>
          <cell r="D62">
            <v>38763</v>
          </cell>
          <cell r="E62" t="str">
            <v>МС</v>
          </cell>
          <cell r="F62" t="str">
            <v>Санкт-Петербург</v>
          </cell>
          <cell r="G62" t="str">
            <v>СПБ ГБПОУ УОР № 1</v>
          </cell>
          <cell r="I62">
            <v>1</v>
          </cell>
          <cell r="N62">
            <v>1</v>
          </cell>
          <cell r="O62">
            <v>1</v>
          </cell>
          <cell r="P62" t="str">
            <v>Ж</v>
          </cell>
        </row>
        <row r="63">
          <cell r="A63">
            <v>61</v>
          </cell>
          <cell r="B63" t="str">
            <v>НОВОЛОДСКАЯ Ангелина</v>
          </cell>
          <cell r="C63">
            <v>10124975083</v>
          </cell>
          <cell r="D63">
            <v>40017</v>
          </cell>
          <cell r="E63" t="str">
            <v>КМС</v>
          </cell>
          <cell r="F63" t="str">
            <v>Санкт-Петербург</v>
          </cell>
          <cell r="G63" t="str">
            <v>СПБ ГБУ ДО СШОР "ШВСМ по велоспорту и триатлону"</v>
          </cell>
          <cell r="H63">
            <v>1</v>
          </cell>
          <cell r="L63">
            <v>1</v>
          </cell>
          <cell r="M63">
            <v>1</v>
          </cell>
          <cell r="P63" t="str">
            <v>Ж</v>
          </cell>
        </row>
        <row r="64">
          <cell r="A64">
            <v>62</v>
          </cell>
          <cell r="B64" t="str">
            <v>ВАЛГОНЕН Валерия</v>
          </cell>
          <cell r="C64">
            <v>10049916685</v>
          </cell>
          <cell r="D64">
            <v>37678</v>
          </cell>
          <cell r="E64" t="str">
            <v>МСМК</v>
          </cell>
          <cell r="F64" t="str">
            <v>Санкт-Петербург</v>
          </cell>
          <cell r="G64" t="str">
            <v>СПБ ГБУ ДО СШОР "ШВСМ по велоспорту и триатлону"</v>
          </cell>
          <cell r="H64">
            <v>1</v>
          </cell>
          <cell r="K64">
            <v>1</v>
          </cell>
          <cell r="L64">
            <v>1</v>
          </cell>
          <cell r="M64">
            <v>1</v>
          </cell>
          <cell r="P64" t="str">
            <v>Ж</v>
          </cell>
        </row>
        <row r="65">
          <cell r="A65">
            <v>63</v>
          </cell>
          <cell r="B65" t="str">
            <v>СМИРНОВА Диана</v>
          </cell>
          <cell r="C65">
            <v>10094559422</v>
          </cell>
          <cell r="D65">
            <v>38505</v>
          </cell>
          <cell r="E65" t="str">
            <v>МС</v>
          </cell>
          <cell r="F65" t="str">
            <v>Санкт-Петербург</v>
          </cell>
          <cell r="G65" t="str">
            <v>СПБ ГБУ ДО СШОР "ШВСМ по велоспорту и триатлону"</v>
          </cell>
          <cell r="H65">
            <v>1</v>
          </cell>
          <cell r="K65">
            <v>1</v>
          </cell>
          <cell r="L65">
            <v>1</v>
          </cell>
          <cell r="M65">
            <v>1</v>
          </cell>
          <cell r="P65" t="str">
            <v>Ж</v>
          </cell>
        </row>
        <row r="66">
          <cell r="A66">
            <v>64</v>
          </cell>
          <cell r="B66" t="str">
            <v>ДАНЬШИНА Полина</v>
          </cell>
          <cell r="C66">
            <v>10111632836</v>
          </cell>
          <cell r="D66">
            <v>39137</v>
          </cell>
          <cell r="E66" t="str">
            <v>МС</v>
          </cell>
          <cell r="F66" t="str">
            <v>Санкт-Петербург</v>
          </cell>
          <cell r="G66" t="str">
            <v>СПБ ГБУ ДО СШОР "ШВСМ по велоспорту и триатлону"</v>
          </cell>
          <cell r="H66">
            <v>1</v>
          </cell>
          <cell r="K66">
            <v>1</v>
          </cell>
          <cell r="L66">
            <v>1</v>
          </cell>
          <cell r="M66">
            <v>1</v>
          </cell>
          <cell r="P66" t="str">
            <v>Ж</v>
          </cell>
        </row>
        <row r="67">
          <cell r="A67">
            <v>65</v>
          </cell>
          <cell r="B67" t="str">
            <v>КОКАРЕВА Аглая</v>
          </cell>
          <cell r="C67">
            <v>10111631927</v>
          </cell>
          <cell r="D67">
            <v>39348</v>
          </cell>
          <cell r="E67" t="str">
            <v>МС</v>
          </cell>
          <cell r="F67" t="str">
            <v>Санкт-Петербург</v>
          </cell>
          <cell r="G67" t="str">
            <v>СПБ ГБУ ДО СШОР "ШВСМ по велоспорту и триатлону"</v>
          </cell>
          <cell r="H67">
            <v>1</v>
          </cell>
          <cell r="K67">
            <v>1</v>
          </cell>
          <cell r="L67">
            <v>1</v>
          </cell>
          <cell r="M67">
            <v>1</v>
          </cell>
          <cell r="P67" t="str">
            <v>Ж</v>
          </cell>
        </row>
        <row r="68">
          <cell r="A68">
            <v>66</v>
          </cell>
          <cell r="B68" t="str">
            <v>ЕФИМОВА Виктория</v>
          </cell>
          <cell r="C68">
            <v>10115496163</v>
          </cell>
          <cell r="D68">
            <v>38895</v>
          </cell>
          <cell r="E68" t="str">
            <v>МС</v>
          </cell>
          <cell r="F68" t="str">
            <v>Санкт-Петербург</v>
          </cell>
          <cell r="G68" t="str">
            <v>СПБ ГБПОУ УОР № 1</v>
          </cell>
          <cell r="I68">
            <v>1</v>
          </cell>
          <cell r="N68">
            <v>1</v>
          </cell>
          <cell r="O68">
            <v>1</v>
          </cell>
          <cell r="P68" t="str">
            <v>Ж</v>
          </cell>
        </row>
        <row r="69">
          <cell r="A69">
            <v>67</v>
          </cell>
          <cell r="B69" t="str">
            <v>ШМЕЛЕВА Дарья</v>
          </cell>
          <cell r="C69">
            <v>10007272455</v>
          </cell>
          <cell r="D69">
            <v>34633</v>
          </cell>
          <cell r="E69" t="str">
            <v>ЗМС</v>
          </cell>
          <cell r="F69" t="str">
            <v>Москва</v>
          </cell>
          <cell r="G69" t="str">
            <v>ГБПОУ "МССУОР №2" Москомспорта- ВСК "Мангазея-Московский спорт"</v>
          </cell>
          <cell r="I69">
            <v>1</v>
          </cell>
          <cell r="N69">
            <v>1</v>
          </cell>
          <cell r="O69">
            <v>1</v>
          </cell>
          <cell r="P69" t="str">
            <v>Ж</v>
          </cell>
        </row>
        <row r="70">
          <cell r="A70">
            <v>68</v>
          </cell>
          <cell r="B70" t="str">
            <v>СОЛОЗОБОВА Елизавета</v>
          </cell>
          <cell r="C70">
            <v>10094917312</v>
          </cell>
          <cell r="D70">
            <v>38671</v>
          </cell>
          <cell r="E70" t="str">
            <v>МС</v>
          </cell>
          <cell r="F70" t="str">
            <v>Москва</v>
          </cell>
          <cell r="G70" t="str">
            <v>ГБПОУ "МССУОР №2" Москомспорта- ВСК "Мангазея-Московский спорт"</v>
          </cell>
          <cell r="I70">
            <v>1</v>
          </cell>
          <cell r="N70">
            <v>1</v>
          </cell>
          <cell r="O70">
            <v>1</v>
          </cell>
          <cell r="P70" t="str">
            <v>Ж</v>
          </cell>
        </row>
        <row r="71">
          <cell r="A71">
            <v>69</v>
          </cell>
          <cell r="B71" t="str">
            <v>ВАЩЕНКО Полина</v>
          </cell>
          <cell r="C71">
            <v>10014630109</v>
          </cell>
          <cell r="D71">
            <v>36529</v>
          </cell>
          <cell r="E71" t="str">
            <v>МСМК</v>
          </cell>
          <cell r="F71" t="str">
            <v>Москва</v>
          </cell>
          <cell r="G71" t="str">
            <v>ГБПОУ "МССУОР №2" Москомспорта- ВСК "Мангазея-Московский спорт"</v>
          </cell>
          <cell r="I71">
            <v>1</v>
          </cell>
          <cell r="N71">
            <v>1</v>
          </cell>
          <cell r="O71">
            <v>1</v>
          </cell>
          <cell r="P71" t="str">
            <v>Ж</v>
          </cell>
        </row>
        <row r="72">
          <cell r="A72">
            <v>70</v>
          </cell>
          <cell r="B72" t="str">
            <v>НОВИКОВА Софья</v>
          </cell>
          <cell r="C72">
            <v>10089461161</v>
          </cell>
          <cell r="D72">
            <v>38988</v>
          </cell>
          <cell r="E72" t="str">
            <v>МС</v>
          </cell>
          <cell r="F72" t="str">
            <v>Москва</v>
          </cell>
          <cell r="G72" t="str">
            <v>ГБПОУ "МССУОР №2" Москомспорта</v>
          </cell>
          <cell r="I72">
            <v>1</v>
          </cell>
          <cell r="N72">
            <v>1</v>
          </cell>
          <cell r="O72">
            <v>1</v>
          </cell>
          <cell r="P72" t="str">
            <v>Ж</v>
          </cell>
        </row>
        <row r="73">
          <cell r="A73">
            <v>71</v>
          </cell>
          <cell r="B73" t="str">
            <v>СЕМЕНЮК Яна</v>
          </cell>
          <cell r="C73">
            <v>10094893363</v>
          </cell>
          <cell r="D73">
            <v>38783</v>
          </cell>
          <cell r="E73" t="str">
            <v>МС</v>
          </cell>
          <cell r="F73" t="str">
            <v>Москва</v>
          </cell>
          <cell r="G73" t="str">
            <v>ГБПОУ "МССУОР №2" Москомспорта</v>
          </cell>
          <cell r="I73">
            <v>1</v>
          </cell>
          <cell r="N73">
            <v>1</v>
          </cell>
          <cell r="O73">
            <v>1</v>
          </cell>
          <cell r="P73" t="str">
            <v>Ж</v>
          </cell>
        </row>
        <row r="74">
          <cell r="A74">
            <v>72</v>
          </cell>
          <cell r="B74" t="str">
            <v>КУХАРЧИК Дарина</v>
          </cell>
          <cell r="C74">
            <v>10113777344</v>
          </cell>
          <cell r="D74">
            <v>38997</v>
          </cell>
          <cell r="E74" t="str">
            <v>МС</v>
          </cell>
          <cell r="F74" t="str">
            <v>Республика Беларусь</v>
          </cell>
          <cell r="G74" t="str">
            <v>РЦОП по велосипедному спорту и ледовым видам спорта (Беларусь)</v>
          </cell>
          <cell r="N74">
            <v>1</v>
          </cell>
          <cell r="O74">
            <v>1</v>
          </cell>
          <cell r="P74" t="str">
            <v>Ж</v>
          </cell>
        </row>
        <row r="75">
          <cell r="A75">
            <v>73</v>
          </cell>
          <cell r="B75" t="str">
            <v>НОСКОВИЧ Таисия</v>
          </cell>
          <cell r="C75">
            <v>10009049171</v>
          </cell>
          <cell r="D75">
            <v>34961</v>
          </cell>
          <cell r="E75" t="str">
            <v>МСМК</v>
          </cell>
          <cell r="F75" t="str">
            <v>Республика Беларусь</v>
          </cell>
          <cell r="G75" t="str">
            <v>РЦОП по велосипедному спорту и ледовым видам спорта (Беларусь)</v>
          </cell>
          <cell r="H75">
            <v>1</v>
          </cell>
          <cell r="L75">
            <v>1</v>
          </cell>
          <cell r="M75">
            <v>1</v>
          </cell>
          <cell r="P75" t="str">
            <v>Ж</v>
          </cell>
        </row>
        <row r="76">
          <cell r="A76">
            <v>74</v>
          </cell>
          <cell r="B76" t="str">
            <v>САКУН Аделина</v>
          </cell>
          <cell r="C76">
            <v>10094470607</v>
          </cell>
          <cell r="D76">
            <v>39035</v>
          </cell>
          <cell r="E76" t="str">
            <v>МС</v>
          </cell>
          <cell r="F76" t="str">
            <v>Республика Беларусь</v>
          </cell>
          <cell r="G76" t="str">
            <v>РЦОП по велосипедному спорту и ледовым видам спорта (Беларусь)</v>
          </cell>
          <cell r="K76">
            <v>1</v>
          </cell>
          <cell r="L76">
            <v>1</v>
          </cell>
          <cell r="M76">
            <v>1</v>
          </cell>
          <cell r="P76" t="str">
            <v>Ж</v>
          </cell>
        </row>
        <row r="77">
          <cell r="A77">
            <v>75</v>
          </cell>
          <cell r="B77" t="str">
            <v>БОСЯКОВА Варвара</v>
          </cell>
          <cell r="C77">
            <v>10075689686</v>
          </cell>
          <cell r="D77">
            <v>38310</v>
          </cell>
          <cell r="E77" t="str">
            <v>МСМК</v>
          </cell>
          <cell r="F77" t="str">
            <v>Республика Беларусь</v>
          </cell>
          <cell r="G77" t="str">
            <v>РЦОП по велосипедному спорту и ледовым видам спорта (Беларусь)</v>
          </cell>
          <cell r="N77">
            <v>1</v>
          </cell>
          <cell r="O77">
            <v>1</v>
          </cell>
          <cell r="P77" t="str">
            <v>Ж</v>
          </cell>
        </row>
        <row r="78">
          <cell r="A78">
            <v>76</v>
          </cell>
          <cell r="B78" t="str">
            <v>КОРОТКИНА Алина</v>
          </cell>
          <cell r="C78">
            <v>10076721122</v>
          </cell>
          <cell r="D78">
            <v>38089</v>
          </cell>
          <cell r="E78" t="str">
            <v>МС</v>
          </cell>
          <cell r="F78" t="str">
            <v>Республика Беларусь</v>
          </cell>
          <cell r="G78" t="str">
            <v>РЦОП по велосипедному спорту и ледовым видам спорта (Беларусь)</v>
          </cell>
          <cell r="K78">
            <v>1</v>
          </cell>
          <cell r="L78">
            <v>1</v>
          </cell>
          <cell r="M78">
            <v>1</v>
          </cell>
          <cell r="P78" t="str">
            <v>Ж</v>
          </cell>
        </row>
        <row r="79">
          <cell r="A79">
            <v>77</v>
          </cell>
          <cell r="B79" t="str">
            <v>АНДРЕЕВА Ксения</v>
          </cell>
          <cell r="C79">
            <v>10034991217</v>
          </cell>
          <cell r="D79">
            <v>36732</v>
          </cell>
          <cell r="E79" t="str">
            <v>МСМК</v>
          </cell>
          <cell r="F79" t="str">
            <v>Тульская обл.</v>
          </cell>
          <cell r="G79" t="str">
            <v>"ОКСШОР"-ГУ ТО ЦСП</v>
          </cell>
          <cell r="I79">
            <v>1</v>
          </cell>
          <cell r="N79">
            <v>1</v>
          </cell>
          <cell r="O79">
            <v>1</v>
          </cell>
          <cell r="P79" t="str">
            <v>Ж</v>
          </cell>
        </row>
        <row r="80">
          <cell r="A80">
            <v>78</v>
          </cell>
          <cell r="B80" t="str">
            <v>АВЕРИНА Мария</v>
          </cell>
          <cell r="C80">
            <v>10007498585</v>
          </cell>
          <cell r="D80">
            <v>34246</v>
          </cell>
          <cell r="E80" t="str">
            <v>МСМК</v>
          </cell>
          <cell r="F80" t="str">
            <v>Тульская обл.</v>
          </cell>
          <cell r="G80" t="str">
            <v>"ОКСШОР"-ГУ ТО ЦСП</v>
          </cell>
          <cell r="L80">
            <v>1</v>
          </cell>
          <cell r="M80">
            <v>1</v>
          </cell>
          <cell r="P80" t="str">
            <v>Ж</v>
          </cell>
        </row>
        <row r="81">
          <cell r="A81">
            <v>79</v>
          </cell>
          <cell r="B81" t="str">
            <v>АБАЙДУЛЛИНА Инна</v>
          </cell>
          <cell r="C81">
            <v>10036076809</v>
          </cell>
          <cell r="D81">
            <v>37700</v>
          </cell>
          <cell r="E81" t="str">
            <v>МС</v>
          </cell>
          <cell r="F81" t="str">
            <v>Тульская обл.</v>
          </cell>
          <cell r="G81" t="str">
            <v>"ОКСШОР"-ГУ ТО ЦСП</v>
          </cell>
          <cell r="L81">
            <v>1</v>
          </cell>
          <cell r="M81">
            <v>1</v>
          </cell>
          <cell r="P81" t="str">
            <v>Ж</v>
          </cell>
        </row>
        <row r="82">
          <cell r="A82">
            <v>80</v>
          </cell>
          <cell r="B82" t="str">
            <v>ФЛОРИНСКАЯ Яна</v>
          </cell>
          <cell r="C82">
            <v>10142115084</v>
          </cell>
          <cell r="D82">
            <v>31040</v>
          </cell>
          <cell r="E82" t="str">
            <v>КМС</v>
          </cell>
          <cell r="F82" t="str">
            <v>Тульская обл.</v>
          </cell>
          <cell r="G82" t="str">
            <v>СШОР "Велосипедный спорт"-ГУ ТО ЦСП</v>
          </cell>
          <cell r="K82">
            <v>1</v>
          </cell>
          <cell r="L82">
            <v>1</v>
          </cell>
          <cell r="O82">
            <v>1</v>
          </cell>
          <cell r="P82" t="str">
            <v>Ж</v>
          </cell>
        </row>
        <row r="83">
          <cell r="A83">
            <v>81</v>
          </cell>
          <cell r="B83" t="str">
            <v>ЕВЛАНОВА Екатерина</v>
          </cell>
          <cell r="C83">
            <v>10091970532</v>
          </cell>
          <cell r="D83">
            <v>39047</v>
          </cell>
          <cell r="E83" t="str">
            <v>МС</v>
          </cell>
          <cell r="F83" t="str">
            <v>Тульская обл.</v>
          </cell>
          <cell r="G83" t="str">
            <v>СШОР "Велосипедный спорт"-ГУ ТО ЦСП</v>
          </cell>
          <cell r="N83">
            <v>1</v>
          </cell>
          <cell r="P83" t="str">
            <v>Ж</v>
          </cell>
        </row>
        <row r="84">
          <cell r="A84">
            <v>82</v>
          </cell>
          <cell r="B84" t="str">
            <v>ХАЙБУЛЛАЕВА Виолетта</v>
          </cell>
          <cell r="C84">
            <v>10095066650</v>
          </cell>
          <cell r="D84">
            <v>38905</v>
          </cell>
          <cell r="E84" t="str">
            <v>КМС</v>
          </cell>
          <cell r="F84" t="str">
            <v>Тульская обл.</v>
          </cell>
          <cell r="G84" t="str">
            <v>СШОР "Велосипедный спорт"-ГУ ТО ЦСП</v>
          </cell>
          <cell r="I84">
            <v>1</v>
          </cell>
          <cell r="N84">
            <v>1</v>
          </cell>
          <cell r="O84">
            <v>1</v>
          </cell>
          <cell r="P84" t="str">
            <v>Ж</v>
          </cell>
        </row>
        <row r="85">
          <cell r="A85">
            <v>83</v>
          </cell>
          <cell r="B85" t="str">
            <v>КЛИМОВА Диана</v>
          </cell>
          <cell r="C85">
            <v>10009183557</v>
          </cell>
          <cell r="D85">
            <v>35346</v>
          </cell>
          <cell r="E85" t="str">
            <v>МСМК</v>
          </cell>
          <cell r="F85" t="str">
            <v>Тульская обл.,Тюменская обл.</v>
          </cell>
          <cell r="G85" t="str">
            <v>"ОКСШОР"-ГУ ТО ЦСП/Тюменская обл.</v>
          </cell>
          <cell r="L85">
            <v>1</v>
          </cell>
          <cell r="M85">
            <v>1</v>
          </cell>
          <cell r="P85" t="str">
            <v>Ж</v>
          </cell>
        </row>
        <row r="86">
          <cell r="A86">
            <v>84</v>
          </cell>
          <cell r="B86" t="str">
            <v>ВАСИЛЕНКО Владислава</v>
          </cell>
          <cell r="C86">
            <v>10100041841</v>
          </cell>
          <cell r="D86">
            <v>39082</v>
          </cell>
          <cell r="E86" t="str">
            <v>МС</v>
          </cell>
          <cell r="F86" t="str">
            <v>Тульская обл.</v>
          </cell>
          <cell r="G86" t="str">
            <v>СШОР "Велосипедный спорт"-ГУ ТО ЦСП</v>
          </cell>
          <cell r="I86">
            <v>1</v>
          </cell>
          <cell r="N86">
            <v>1</v>
          </cell>
          <cell r="O86">
            <v>1</v>
          </cell>
          <cell r="P86" t="str">
            <v>Ж</v>
          </cell>
        </row>
        <row r="87">
          <cell r="A87">
            <v>85</v>
          </cell>
          <cell r="B87" t="str">
            <v>ХАТУНЦЕВА Гульназ</v>
          </cell>
          <cell r="C87">
            <v>10007739974</v>
          </cell>
          <cell r="D87">
            <v>34445</v>
          </cell>
          <cell r="E87" t="str">
            <v>ЗМС</v>
          </cell>
          <cell r="F87" t="str">
            <v>Тульская обл.,Воронежская обл.</v>
          </cell>
          <cell r="G87" t="str">
            <v>"ОКСШОР"-ГУ ТО ЦСП/Воронежская обл.</v>
          </cell>
          <cell r="L87">
            <v>1</v>
          </cell>
          <cell r="M87">
            <v>1</v>
          </cell>
          <cell r="P87" t="str">
            <v>Ж</v>
          </cell>
        </row>
        <row r="88">
          <cell r="A88">
            <v>86</v>
          </cell>
          <cell r="B88" t="str">
            <v>КРОТКОВА Наталья</v>
          </cell>
          <cell r="C88">
            <v>10091733183</v>
          </cell>
          <cell r="D88">
            <v>31898</v>
          </cell>
          <cell r="E88" t="str">
            <v>КМС</v>
          </cell>
          <cell r="F88" t="str">
            <v>Тульская обл.</v>
          </cell>
          <cell r="G88" t="str">
            <v>СШОР "Велосипедный спорт"-ГУ ТО ЦСП</v>
          </cell>
          <cell r="K88">
            <v>1</v>
          </cell>
          <cell r="O88">
            <v>1</v>
          </cell>
          <cell r="P88" t="str">
            <v>Ж</v>
          </cell>
        </row>
        <row r="89">
          <cell r="A89">
            <v>87</v>
          </cell>
          <cell r="B89" t="str">
            <v>РОДИОНОВА Александра</v>
          </cell>
          <cell r="C89">
            <v>10136682074</v>
          </cell>
          <cell r="D89">
            <v>32030</v>
          </cell>
          <cell r="E89" t="str">
            <v>МС</v>
          </cell>
          <cell r="F89" t="str">
            <v>Тульская обл.</v>
          </cell>
          <cell r="G89" t="str">
            <v>СШОР "Велосипедный спорт"-ГУ ТО ЦСП</v>
          </cell>
          <cell r="K89">
            <v>1</v>
          </cell>
          <cell r="P89" t="str">
            <v>Ж</v>
          </cell>
        </row>
        <row r="91">
          <cell r="A91">
            <v>88</v>
          </cell>
          <cell r="B91" t="str">
            <v>КОСТИНА Ольга</v>
          </cell>
          <cell r="C91">
            <v>10137271047</v>
          </cell>
          <cell r="D91">
            <v>40018</v>
          </cell>
          <cell r="E91" t="str">
            <v>МС</v>
          </cell>
          <cell r="F91" t="str">
            <v>Санкт-Петербург</v>
          </cell>
          <cell r="G91" t="str">
            <v>СПБ ГБУ ДО СШОР "ШВСМ по велоспорту и триатлону"</v>
          </cell>
          <cell r="H91">
            <v>1</v>
          </cell>
          <cell r="L91">
            <v>1</v>
          </cell>
          <cell r="M91">
            <v>1</v>
          </cell>
          <cell r="P91" t="str">
            <v>17-18</v>
          </cell>
        </row>
        <row r="92">
          <cell r="A92">
            <v>89</v>
          </cell>
          <cell r="B92" t="str">
            <v>ДЕМЕНКОВА Анастасия</v>
          </cell>
          <cell r="C92">
            <v>10127774848</v>
          </cell>
          <cell r="D92">
            <v>39967</v>
          </cell>
          <cell r="E92" t="str">
            <v>МС</v>
          </cell>
          <cell r="F92" t="str">
            <v>Санкт-Петербург</v>
          </cell>
          <cell r="G92" t="str">
            <v>СПБ ГБУ ДО СШОР "ШВСМ по велоспорту и триатлону"</v>
          </cell>
          <cell r="H92">
            <v>1</v>
          </cell>
          <cell r="L92">
            <v>1</v>
          </cell>
          <cell r="M92">
            <v>1</v>
          </cell>
          <cell r="P92" t="str">
            <v>17-18</v>
          </cell>
        </row>
        <row r="93">
          <cell r="A93">
            <v>90</v>
          </cell>
          <cell r="B93" t="str">
            <v>ВАСЮКОВА Валерия</v>
          </cell>
          <cell r="C93">
            <v>10127617931</v>
          </cell>
          <cell r="D93">
            <v>39814</v>
          </cell>
          <cell r="E93" t="str">
            <v>МС</v>
          </cell>
          <cell r="F93" t="str">
            <v>Санкт-Петербург</v>
          </cell>
          <cell r="G93" t="str">
            <v>СПБ ГБУ ДО СШОР "ШВСМ по велоспорту и триатлону"</v>
          </cell>
          <cell r="H93">
            <v>1</v>
          </cell>
          <cell r="L93">
            <v>1</v>
          </cell>
          <cell r="M93">
            <v>1</v>
          </cell>
          <cell r="P93" t="str">
            <v>17-18</v>
          </cell>
        </row>
        <row r="94">
          <cell r="A94">
            <v>91</v>
          </cell>
          <cell r="B94" t="str">
            <v>ГОЛЫБИНА Валентина</v>
          </cell>
          <cell r="C94">
            <v>10141780436</v>
          </cell>
          <cell r="D94">
            <v>40463</v>
          </cell>
          <cell r="E94" t="str">
            <v>КМС</v>
          </cell>
          <cell r="F94" t="str">
            <v>Санкт-Петербург</v>
          </cell>
          <cell r="G94" t="str">
            <v>СПБ ГБУ ДО СШОР "ШВСМ по велоспорту и триатлону"</v>
          </cell>
          <cell r="H94">
            <v>1</v>
          </cell>
          <cell r="J94">
            <v>1</v>
          </cell>
          <cell r="L94">
            <v>1</v>
          </cell>
          <cell r="M94">
            <v>1</v>
          </cell>
          <cell r="P94" t="str">
            <v>17-18</v>
          </cell>
        </row>
        <row r="95">
          <cell r="A95">
            <v>92</v>
          </cell>
          <cell r="B95" t="str">
            <v>ГРИБОВА Марина</v>
          </cell>
          <cell r="C95">
            <v>10137268320</v>
          </cell>
          <cell r="D95">
            <v>39488</v>
          </cell>
          <cell r="E95" t="str">
            <v>МС</v>
          </cell>
          <cell r="F95" t="str">
            <v>Санкт-Петербург</v>
          </cell>
          <cell r="G95" t="str">
            <v>СПБ ГБУ ДО СШОР "ШВСМ по велоспорту и триатлону"</v>
          </cell>
          <cell r="H95">
            <v>1</v>
          </cell>
          <cell r="J95">
            <v>1</v>
          </cell>
          <cell r="L95">
            <v>1</v>
          </cell>
          <cell r="M95">
            <v>1</v>
          </cell>
          <cell r="P95" t="str">
            <v>17-18</v>
          </cell>
        </row>
        <row r="96">
          <cell r="A96">
            <v>93</v>
          </cell>
          <cell r="B96" t="str">
            <v>КОРОЛЕВА София</v>
          </cell>
          <cell r="C96">
            <v>10144647693</v>
          </cell>
          <cell r="D96">
            <v>40324</v>
          </cell>
          <cell r="E96" t="str">
            <v>КМС</v>
          </cell>
          <cell r="F96" t="str">
            <v>Санкт-Петербург</v>
          </cell>
          <cell r="G96" t="str">
            <v>СПБ ГБУ ДО СШОР "ШВСМ по велоспорту и триатлону"</v>
          </cell>
          <cell r="H96">
            <v>1</v>
          </cell>
          <cell r="J96">
            <v>1</v>
          </cell>
          <cell r="L96">
            <v>1</v>
          </cell>
          <cell r="M96">
            <v>1</v>
          </cell>
          <cell r="P96" t="str">
            <v>17-18</v>
          </cell>
        </row>
        <row r="97">
          <cell r="A97">
            <v>94</v>
          </cell>
          <cell r="B97" t="str">
            <v xml:space="preserve">РЕППО Эрика </v>
          </cell>
          <cell r="C97">
            <v>10144646178</v>
          </cell>
          <cell r="D97">
            <v>40295</v>
          </cell>
          <cell r="E97" t="str">
            <v>КМС</v>
          </cell>
          <cell r="F97" t="str">
            <v>Санкт-Петербург</v>
          </cell>
          <cell r="G97" t="str">
            <v>СПБ ГБУ ДО СШОР "ШВСМ по велоспорту и триатлону"</v>
          </cell>
          <cell r="H97">
            <v>1</v>
          </cell>
          <cell r="J97">
            <v>1</v>
          </cell>
          <cell r="L97">
            <v>1</v>
          </cell>
          <cell r="M97">
            <v>1</v>
          </cell>
          <cell r="P97" t="str">
            <v>17-18</v>
          </cell>
        </row>
        <row r="98">
          <cell r="A98">
            <v>95</v>
          </cell>
          <cell r="B98" t="str">
            <v>ТУЧИНА Дарья</v>
          </cell>
          <cell r="C98">
            <v>10156554849</v>
          </cell>
          <cell r="D98">
            <v>40613</v>
          </cell>
          <cell r="E98" t="str">
            <v>КМС</v>
          </cell>
          <cell r="F98" t="str">
            <v>Санкт-Петербург</v>
          </cell>
          <cell r="G98" t="str">
            <v>СПБ ГБУ ДО СШОР "ШВСМ по велоспорту и триатлону"</v>
          </cell>
          <cell r="H98">
            <v>1</v>
          </cell>
          <cell r="J98">
            <v>1</v>
          </cell>
          <cell r="L98">
            <v>1</v>
          </cell>
          <cell r="M98">
            <v>1</v>
          </cell>
          <cell r="P98" t="str">
            <v>17-18</v>
          </cell>
        </row>
        <row r="99">
          <cell r="A99">
            <v>96</v>
          </cell>
          <cell r="B99" t="str">
            <v>АФАНАСЬЕВА Дарья</v>
          </cell>
          <cell r="C99">
            <v>10156552728</v>
          </cell>
          <cell r="D99">
            <v>40708</v>
          </cell>
          <cell r="E99" t="str">
            <v>КМС</v>
          </cell>
          <cell r="F99" t="str">
            <v>Санкт-Петербург</v>
          </cell>
          <cell r="G99" t="str">
            <v>СПБ ГБУ ДО СШОР "ШВСМ по велоспорту и триатлону"</v>
          </cell>
          <cell r="H99">
            <v>1</v>
          </cell>
          <cell r="J99">
            <v>1</v>
          </cell>
          <cell r="L99">
            <v>1</v>
          </cell>
          <cell r="M99">
            <v>1</v>
          </cell>
          <cell r="P99" t="str">
            <v>17-18</v>
          </cell>
        </row>
        <row r="100">
          <cell r="A100">
            <v>97</v>
          </cell>
          <cell r="B100" t="str">
            <v>БАЕВА Виктория</v>
          </cell>
          <cell r="C100">
            <v>10148954796</v>
          </cell>
          <cell r="D100">
            <v>40234</v>
          </cell>
          <cell r="E100" t="str">
            <v>КМС</v>
          </cell>
          <cell r="F100" t="str">
            <v>Ленинградская область</v>
          </cell>
          <cell r="G100" t="str">
            <v>МБУДО СШОР "Фаворит"</v>
          </cell>
          <cell r="L100">
            <v>1</v>
          </cell>
          <cell r="P100" t="str">
            <v>17-18</v>
          </cell>
        </row>
        <row r="101">
          <cell r="A101">
            <v>98</v>
          </cell>
          <cell r="B101" t="str">
            <v>КЛИМЕНКО Эвелина</v>
          </cell>
          <cell r="C101">
            <v>10090053164</v>
          </cell>
          <cell r="D101">
            <v>39217</v>
          </cell>
          <cell r="E101" t="str">
            <v>КМС</v>
          </cell>
          <cell r="F101" t="str">
            <v>Санкт-Петербург</v>
          </cell>
          <cell r="G101" t="str">
            <v>СПБ ГБПОУ УОР № 1</v>
          </cell>
          <cell r="I101">
            <v>1</v>
          </cell>
          <cell r="N101">
            <v>1</v>
          </cell>
          <cell r="O101">
            <v>1</v>
          </cell>
          <cell r="P101" t="str">
            <v>17-18</v>
          </cell>
        </row>
        <row r="102">
          <cell r="A102">
            <v>99</v>
          </cell>
          <cell r="B102" t="str">
            <v>БЕЛЯЕВА Мария</v>
          </cell>
          <cell r="C102">
            <v>10137422207</v>
          </cell>
          <cell r="D102">
            <v>39866</v>
          </cell>
          <cell r="E102" t="str">
            <v>КМС</v>
          </cell>
          <cell r="F102" t="str">
            <v>Санкт-Петербург</v>
          </cell>
          <cell r="G102" t="str">
            <v>СПБ ГБПОУ УОР № 1</v>
          </cell>
          <cell r="I102">
            <v>1</v>
          </cell>
          <cell r="N102">
            <v>1</v>
          </cell>
          <cell r="O102">
            <v>1</v>
          </cell>
          <cell r="P102" t="str">
            <v>17-18</v>
          </cell>
        </row>
        <row r="103">
          <cell r="A103">
            <v>100</v>
          </cell>
          <cell r="B103" t="str">
            <v>ЧЕРТИХИНА Юлия</v>
          </cell>
          <cell r="C103">
            <v>10080748238</v>
          </cell>
          <cell r="D103">
            <v>39121</v>
          </cell>
          <cell r="E103" t="str">
            <v>МС</v>
          </cell>
          <cell r="F103" t="str">
            <v>Санкт-Петербург</v>
          </cell>
          <cell r="G103" t="str">
            <v>СПБ ГБПОУ УОР № 1</v>
          </cell>
          <cell r="I103">
            <v>1</v>
          </cell>
          <cell r="N103">
            <v>1</v>
          </cell>
          <cell r="O103">
            <v>1</v>
          </cell>
          <cell r="P103" t="str">
            <v>17-18</v>
          </cell>
        </row>
        <row r="104">
          <cell r="A104">
            <v>101</v>
          </cell>
          <cell r="B104" t="str">
            <v>КОЛОНИЦКАЯ Виктория</v>
          </cell>
          <cell r="C104">
            <v>10119496506</v>
          </cell>
          <cell r="D104">
            <v>39295</v>
          </cell>
          <cell r="E104" t="str">
            <v>КМС</v>
          </cell>
          <cell r="F104" t="str">
            <v>Санкт-Петербург</v>
          </cell>
          <cell r="G104" t="str">
            <v>ГБОУ ШИ "Олимпийский резерв"</v>
          </cell>
          <cell r="O104">
            <v>1</v>
          </cell>
          <cell r="P104" t="str">
            <v>17-18</v>
          </cell>
        </row>
        <row r="105">
          <cell r="A105">
            <v>102</v>
          </cell>
          <cell r="B105" t="str">
            <v>РЕШЕТНИКОВА Вероника</v>
          </cell>
          <cell r="C105">
            <v>10133870892</v>
          </cell>
          <cell r="D105">
            <v>39912</v>
          </cell>
          <cell r="E105" t="str">
            <v>1 СР</v>
          </cell>
          <cell r="F105" t="str">
            <v>Санкт-Петербург</v>
          </cell>
          <cell r="G105" t="str">
            <v>ГБОУ ШИ "Олимпийский резерв"</v>
          </cell>
          <cell r="I105">
            <v>1</v>
          </cell>
          <cell r="P105" t="str">
            <v>17-18</v>
          </cell>
        </row>
        <row r="106">
          <cell r="A106">
            <v>103</v>
          </cell>
          <cell r="B106" t="str">
            <v>АВДЕЕВА Мария</v>
          </cell>
          <cell r="C106">
            <v>10144646380</v>
          </cell>
          <cell r="D106">
            <v>40348</v>
          </cell>
          <cell r="E106" t="str">
            <v>КМС</v>
          </cell>
          <cell r="F106" t="str">
            <v>Санкт-Петербург</v>
          </cell>
          <cell r="G106" t="str">
            <v>СПБ ГБПОУ УОР № 1</v>
          </cell>
          <cell r="I106">
            <v>1</v>
          </cell>
          <cell r="N106">
            <v>1</v>
          </cell>
          <cell r="O106">
            <v>1</v>
          </cell>
          <cell r="P106" t="str">
            <v>17-18</v>
          </cell>
        </row>
        <row r="107">
          <cell r="A107">
            <v>104</v>
          </cell>
          <cell r="B107" t="str">
            <v>ВОЛОБУЕВА Валерия</v>
          </cell>
          <cell r="C107">
            <v>10140508120</v>
          </cell>
          <cell r="D107">
            <v>40294</v>
          </cell>
          <cell r="E107" t="str">
            <v>КМС</v>
          </cell>
          <cell r="F107" t="str">
            <v>Санкт-Петербург</v>
          </cell>
          <cell r="G107" t="str">
            <v>СПБ ГБПОУ УОР № 1</v>
          </cell>
          <cell r="I107">
            <v>1</v>
          </cell>
          <cell r="N107">
            <v>1</v>
          </cell>
          <cell r="O107">
            <v>1</v>
          </cell>
          <cell r="P107" t="str">
            <v>17-18</v>
          </cell>
        </row>
        <row r="108">
          <cell r="A108">
            <v>105</v>
          </cell>
          <cell r="B108" t="str">
            <v>ПЕРШИНА Анастасия</v>
          </cell>
          <cell r="C108">
            <v>10127613180</v>
          </cell>
          <cell r="D108">
            <v>39810</v>
          </cell>
          <cell r="E108" t="str">
            <v>КМС</v>
          </cell>
          <cell r="F108" t="str">
            <v>Санкт-Петербург</v>
          </cell>
          <cell r="G108" t="str">
            <v>СПБ ГБПОУ УОР № 1</v>
          </cell>
          <cell r="I108">
            <v>1</v>
          </cell>
          <cell r="N108">
            <v>1</v>
          </cell>
          <cell r="P108" t="str">
            <v>17-18</v>
          </cell>
        </row>
        <row r="109">
          <cell r="A109">
            <v>106</v>
          </cell>
          <cell r="B109" t="str">
            <v>ТАДЖИЕВА Алина</v>
          </cell>
          <cell r="C109">
            <v>10123783704</v>
          </cell>
          <cell r="D109">
            <v>39323</v>
          </cell>
          <cell r="E109" t="str">
            <v>МС</v>
          </cell>
          <cell r="F109" t="str">
            <v>Санкт-Петербург</v>
          </cell>
          <cell r="G109" t="str">
            <v>ГБОУ ШИ "Олимпийский резерв"</v>
          </cell>
          <cell r="J109">
            <v>1</v>
          </cell>
          <cell r="L109">
            <v>1</v>
          </cell>
          <cell r="M109">
            <v>1</v>
          </cell>
          <cell r="P109" t="str">
            <v>17-18</v>
          </cell>
        </row>
        <row r="110">
          <cell r="A110">
            <v>107</v>
          </cell>
          <cell r="B110" t="str">
            <v>ГАЛКИНА Кристина</v>
          </cell>
          <cell r="C110">
            <v>10137450192</v>
          </cell>
          <cell r="D110">
            <v>39453</v>
          </cell>
          <cell r="E110" t="str">
            <v>КМС</v>
          </cell>
          <cell r="F110" t="str">
            <v>Санкт-Петербург</v>
          </cell>
          <cell r="G110" t="str">
            <v>ГБОУ ШИ "Олимпийский резерв"</v>
          </cell>
          <cell r="H110">
            <v>1</v>
          </cell>
          <cell r="J110">
            <v>1</v>
          </cell>
          <cell r="L110">
            <v>1</v>
          </cell>
          <cell r="M110">
            <v>1</v>
          </cell>
          <cell r="P110" t="str">
            <v>17-18</v>
          </cell>
        </row>
        <row r="111">
          <cell r="A111">
            <v>108</v>
          </cell>
          <cell r="B111" t="str">
            <v>КАСИМОВА Виолетта</v>
          </cell>
          <cell r="C111">
            <v>10105526785</v>
          </cell>
          <cell r="D111">
            <v>39379</v>
          </cell>
          <cell r="E111" t="str">
            <v>КМС</v>
          </cell>
          <cell r="F111" t="str">
            <v>Санкт-Петербург</v>
          </cell>
          <cell r="G111" t="str">
            <v>ГБОУ ШИ "Олимпийский резерв"</v>
          </cell>
          <cell r="H111">
            <v>1</v>
          </cell>
          <cell r="J111">
            <v>1</v>
          </cell>
          <cell r="L111">
            <v>1</v>
          </cell>
          <cell r="M111">
            <v>1</v>
          </cell>
          <cell r="P111" t="str">
            <v>17-18</v>
          </cell>
        </row>
        <row r="112">
          <cell r="A112">
            <v>109</v>
          </cell>
          <cell r="B112" t="str">
            <v>ГОНЧАРОВА Варвара</v>
          </cell>
          <cell r="C112">
            <v>10140572683</v>
          </cell>
          <cell r="D112">
            <v>39626</v>
          </cell>
          <cell r="E112" t="str">
            <v>КМС</v>
          </cell>
          <cell r="F112" t="str">
            <v>Санкт-Петербург</v>
          </cell>
          <cell r="G112" t="str">
            <v>ГБОУ ШИ "Олимпийский резерв"</v>
          </cell>
          <cell r="H112">
            <v>1</v>
          </cell>
          <cell r="J112">
            <v>1</v>
          </cell>
          <cell r="L112">
            <v>1</v>
          </cell>
          <cell r="M112">
            <v>1</v>
          </cell>
          <cell r="P112" t="str">
            <v>17-18</v>
          </cell>
        </row>
        <row r="113">
          <cell r="A113">
            <v>110</v>
          </cell>
          <cell r="B113" t="str">
            <v>ШИПИЛОВА Дарья</v>
          </cell>
          <cell r="C113">
            <v>10137550125</v>
          </cell>
          <cell r="D113">
            <v>39501</v>
          </cell>
          <cell r="E113" t="str">
            <v>КМС</v>
          </cell>
          <cell r="F113" t="str">
            <v>Санкт-Петербург</v>
          </cell>
          <cell r="G113" t="str">
            <v>ГБОУ ШИ "Олимпийский резерв"</v>
          </cell>
          <cell r="H113">
            <v>1</v>
          </cell>
          <cell r="J113">
            <v>1</v>
          </cell>
          <cell r="L113">
            <v>1</v>
          </cell>
          <cell r="M113">
            <v>1</v>
          </cell>
          <cell r="P113" t="str">
            <v>17-18</v>
          </cell>
        </row>
        <row r="114">
          <cell r="A114">
            <v>111</v>
          </cell>
          <cell r="B114" t="str">
            <v>КОРЧЕБНАЯ Ольга</v>
          </cell>
          <cell r="C114">
            <v>10117276418</v>
          </cell>
          <cell r="D114">
            <v>39475</v>
          </cell>
          <cell r="E114" t="str">
            <v>КМС</v>
          </cell>
          <cell r="F114" t="str">
            <v>Санкт-Петербург</v>
          </cell>
          <cell r="G114" t="str">
            <v>ГБОУ ШИ "Олимпийский резерв"</v>
          </cell>
          <cell r="J114">
            <v>1</v>
          </cell>
          <cell r="L114">
            <v>1</v>
          </cell>
          <cell r="M114">
            <v>1</v>
          </cell>
          <cell r="P114" t="str">
            <v>17-18</v>
          </cell>
        </row>
        <row r="115">
          <cell r="A115">
            <v>112</v>
          </cell>
          <cell r="B115" t="str">
            <v>БОНДАРЕВА Екатерина</v>
          </cell>
          <cell r="C115">
            <v>10125249313</v>
          </cell>
          <cell r="D115">
            <v>39982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  <cell r="H115">
            <v>1</v>
          </cell>
          <cell r="P115" t="str">
            <v>17-18</v>
          </cell>
        </row>
        <row r="116">
          <cell r="A116">
            <v>113</v>
          </cell>
          <cell r="B116" t="str">
            <v>ПЧЕЛЬНИКОВА Виктория</v>
          </cell>
          <cell r="C116">
            <v>10144057714</v>
          </cell>
          <cell r="D116">
            <v>40201</v>
          </cell>
          <cell r="E116" t="str">
            <v>1 СР</v>
          </cell>
          <cell r="F116" t="str">
            <v>Санкт-Петербург</v>
          </cell>
          <cell r="G116" t="str">
            <v>ГБОУ ШИ "Олимпийский резерв"</v>
          </cell>
          <cell r="H116">
            <v>1</v>
          </cell>
          <cell r="P116" t="str">
            <v>17-18</v>
          </cell>
        </row>
        <row r="117">
          <cell r="A117">
            <v>114</v>
          </cell>
          <cell r="B117" t="str">
            <v>ЧЕРКАСОВА Серафима</v>
          </cell>
          <cell r="C117">
            <v>10139998767</v>
          </cell>
          <cell r="D117">
            <v>39847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  <cell r="H117">
            <v>1</v>
          </cell>
          <cell r="J117">
            <v>1</v>
          </cell>
          <cell r="P117" t="str">
            <v>17-18</v>
          </cell>
        </row>
        <row r="118">
          <cell r="A118">
            <v>115</v>
          </cell>
          <cell r="B118" t="str">
            <v>БЕЛОРУКОВА Анастасия</v>
          </cell>
          <cell r="C118">
            <v>10128500732</v>
          </cell>
          <cell r="D118">
            <v>39848</v>
          </cell>
          <cell r="E118" t="str">
            <v>1 СР</v>
          </cell>
          <cell r="F118" t="str">
            <v>Санкт-Петербург</v>
          </cell>
          <cell r="G118" t="str">
            <v>ГБОУ ШИ "Олимпийский резерв"</v>
          </cell>
          <cell r="H118">
            <v>1</v>
          </cell>
          <cell r="J118">
            <v>1</v>
          </cell>
          <cell r="P118" t="str">
            <v>17-18</v>
          </cell>
        </row>
        <row r="119">
          <cell r="A119">
            <v>116</v>
          </cell>
          <cell r="B119" t="str">
            <v>ГОЛЫБИНА Ирина</v>
          </cell>
          <cell r="C119">
            <v>10141778517</v>
          </cell>
          <cell r="D119">
            <v>40065</v>
          </cell>
          <cell r="E119" t="str">
            <v>КМС</v>
          </cell>
          <cell r="F119" t="str">
            <v>Санкт-Петербург</v>
          </cell>
          <cell r="G119" t="str">
            <v>ГБОУ ШИ "Олимпийский резерв"</v>
          </cell>
          <cell r="H119">
            <v>1</v>
          </cell>
          <cell r="P119" t="str">
            <v>17-18</v>
          </cell>
        </row>
        <row r="120">
          <cell r="A120">
            <v>117</v>
          </cell>
          <cell r="B120" t="str">
            <v>СОЛОЗОБОВА Вероника</v>
          </cell>
          <cell r="C120">
            <v>10131543502</v>
          </cell>
          <cell r="D120">
            <v>39647</v>
          </cell>
          <cell r="E120" t="str">
            <v>МС</v>
          </cell>
          <cell r="F120" t="str">
            <v>Москва</v>
          </cell>
          <cell r="G120" t="str">
            <v>ГБПОУ "МССУОР №2" Москомспорта- ВСК "Мангазея-Московский спорт"</v>
          </cell>
          <cell r="I120">
            <v>1</v>
          </cell>
          <cell r="N120">
            <v>1</v>
          </cell>
          <cell r="O120">
            <v>1</v>
          </cell>
          <cell r="P120" t="str">
            <v>17-18</v>
          </cell>
        </row>
        <row r="121">
          <cell r="A121">
            <v>118</v>
          </cell>
          <cell r="B121" t="str">
            <v>СТУДЕННИКОВА Ярослава</v>
          </cell>
          <cell r="C121">
            <v>10128419492</v>
          </cell>
          <cell r="D121">
            <v>39785</v>
          </cell>
          <cell r="E121" t="str">
            <v>МС</v>
          </cell>
          <cell r="F121" t="str">
            <v>Москва</v>
          </cell>
          <cell r="G121" t="str">
            <v>ГБПОУ "МССУОР №2" Москомспорта</v>
          </cell>
          <cell r="I121">
            <v>1</v>
          </cell>
          <cell r="N121">
            <v>1</v>
          </cell>
          <cell r="O121">
            <v>1</v>
          </cell>
          <cell r="P121" t="str">
            <v>17-18</v>
          </cell>
        </row>
        <row r="122">
          <cell r="A122">
            <v>119</v>
          </cell>
          <cell r="B122" t="str">
            <v>АЛЕКСЕЕВА Васса</v>
          </cell>
          <cell r="C122">
            <v>10137270643</v>
          </cell>
          <cell r="D122">
            <v>39897</v>
          </cell>
          <cell r="E122" t="str">
            <v>КМС</v>
          </cell>
          <cell r="F122" t="str">
            <v>Москва</v>
          </cell>
          <cell r="G122" t="str">
            <v>ГБПОУ "МССУОР №2" Москомспорта</v>
          </cell>
          <cell r="I122">
            <v>1</v>
          </cell>
          <cell r="P122" t="str">
            <v>17-18</v>
          </cell>
        </row>
        <row r="123">
          <cell r="A123">
            <v>120</v>
          </cell>
          <cell r="B123" t="str">
            <v>АРТЮШЕНКО Валерия</v>
          </cell>
          <cell r="C123">
            <v>10125235266</v>
          </cell>
          <cell r="D123">
            <v>39675</v>
          </cell>
          <cell r="E123" t="str">
            <v>КМС</v>
          </cell>
          <cell r="F123" t="str">
            <v>Республика Беларусь</v>
          </cell>
          <cell r="G123" t="str">
            <v>РЦОП по велосипедному спорту и ледовым видам спорта (Беларусь)</v>
          </cell>
          <cell r="J123">
            <v>1</v>
          </cell>
          <cell r="L123">
            <v>1</v>
          </cell>
          <cell r="M123">
            <v>1</v>
          </cell>
          <cell r="P123" t="str">
            <v>17-18</v>
          </cell>
        </row>
        <row r="124">
          <cell r="A124">
            <v>121</v>
          </cell>
          <cell r="B124" t="str">
            <v>ДАНИЛЮК Яна</v>
          </cell>
          <cell r="C124">
            <v>10141258353</v>
          </cell>
          <cell r="D124">
            <v>39360</v>
          </cell>
          <cell r="E124" t="str">
            <v>МС</v>
          </cell>
          <cell r="F124" t="str">
            <v>Республика Беларусь</v>
          </cell>
          <cell r="G124" t="str">
            <v>РЦОП по велосипедному спорту и ледовым видам спорта (Беларусь)</v>
          </cell>
          <cell r="J124">
            <v>1</v>
          </cell>
          <cell r="L124">
            <v>1</v>
          </cell>
          <cell r="M124">
            <v>1</v>
          </cell>
          <cell r="P124" t="str">
            <v>17-18</v>
          </cell>
        </row>
        <row r="125">
          <cell r="A125">
            <v>122</v>
          </cell>
          <cell r="B125" t="str">
            <v>ГАВРИЛЬЧИК Ольга</v>
          </cell>
          <cell r="C125">
            <v>10114893450</v>
          </cell>
          <cell r="D125">
            <v>39421</v>
          </cell>
          <cell r="E125" t="str">
            <v>КМС</v>
          </cell>
          <cell r="F125" t="str">
            <v>Республика Беларусь</v>
          </cell>
          <cell r="G125" t="str">
            <v>РЦОП по велосипедному спорту и ледовым видам спорта (Беларусь)</v>
          </cell>
          <cell r="J125">
            <v>1</v>
          </cell>
          <cell r="L125">
            <v>1</v>
          </cell>
          <cell r="M125">
            <v>1</v>
          </cell>
          <cell r="P125" t="str">
            <v>17-18</v>
          </cell>
        </row>
        <row r="126">
          <cell r="A126">
            <v>123</v>
          </cell>
          <cell r="B126" t="str">
            <v>ИЗОТОВА Анна</v>
          </cell>
          <cell r="C126">
            <v>10094255385</v>
          </cell>
          <cell r="D126">
            <v>39316</v>
          </cell>
          <cell r="E126" t="str">
            <v>МС</v>
          </cell>
          <cell r="F126" t="str">
            <v>Тульская обл.</v>
          </cell>
          <cell r="G126" t="str">
            <v>СШОР "Велосипедный спорт"-ГУ ТО ЦСП</v>
          </cell>
          <cell r="H126">
            <v>1</v>
          </cell>
          <cell r="L126">
            <v>1</v>
          </cell>
          <cell r="M126">
            <v>1</v>
          </cell>
          <cell r="P126" t="str">
            <v>17-18</v>
          </cell>
        </row>
        <row r="127">
          <cell r="A127">
            <v>124</v>
          </cell>
          <cell r="B127" t="str">
            <v>ЮРЧЕНКО Александра</v>
          </cell>
          <cell r="C127">
            <v>10116899027</v>
          </cell>
          <cell r="D127">
            <v>39346</v>
          </cell>
          <cell r="E127" t="str">
            <v>МС</v>
          </cell>
          <cell r="F127" t="str">
            <v>Тульская обл.</v>
          </cell>
          <cell r="G127" t="str">
            <v>СШОР "Велосипедный спорт"-ГУ ТО ЦСП</v>
          </cell>
          <cell r="H127">
            <v>1</v>
          </cell>
          <cell r="L127">
            <v>1</v>
          </cell>
          <cell r="M127">
            <v>1</v>
          </cell>
          <cell r="P127" t="str">
            <v>17-18</v>
          </cell>
        </row>
        <row r="128">
          <cell r="A128">
            <v>125</v>
          </cell>
          <cell r="B128" t="str">
            <v>МИШИНА Алена</v>
          </cell>
          <cell r="C128">
            <v>10142595943</v>
          </cell>
          <cell r="D128">
            <v>39871</v>
          </cell>
          <cell r="E128" t="str">
            <v>МС</v>
          </cell>
          <cell r="F128" t="str">
            <v>Тульская обл.</v>
          </cell>
          <cell r="G128" t="str">
            <v>СШОР "Велосипедный спорт"-ГУ ТО ЦСП</v>
          </cell>
          <cell r="H128">
            <v>1</v>
          </cell>
          <cell r="L128">
            <v>1</v>
          </cell>
          <cell r="M128">
            <v>1</v>
          </cell>
          <cell r="P128" t="str">
            <v>17-18</v>
          </cell>
        </row>
        <row r="129">
          <cell r="A129">
            <v>126</v>
          </cell>
          <cell r="B129" t="str">
            <v>МАШКОВА Полина</v>
          </cell>
          <cell r="C129">
            <v>10142595741</v>
          </cell>
          <cell r="D129">
            <v>40163</v>
          </cell>
          <cell r="E129" t="str">
            <v>КМС</v>
          </cell>
          <cell r="F129" t="str">
            <v>Тульская обл.</v>
          </cell>
          <cell r="G129" t="str">
            <v>СШОР "Велосипедный спорт"-ГУ ТО ЦСП</v>
          </cell>
          <cell r="H129">
            <v>1</v>
          </cell>
          <cell r="L129">
            <v>1</v>
          </cell>
          <cell r="M129">
            <v>1</v>
          </cell>
          <cell r="P129" t="str">
            <v>17-18</v>
          </cell>
        </row>
        <row r="130">
          <cell r="A130">
            <v>127</v>
          </cell>
          <cell r="B130" t="str">
            <v>ЛУЧИНА Виктория</v>
          </cell>
          <cell r="C130">
            <v>10132789849</v>
          </cell>
          <cell r="D130">
            <v>39558</v>
          </cell>
          <cell r="E130" t="str">
            <v>МС</v>
          </cell>
          <cell r="F130" t="str">
            <v>Тульская обл.</v>
          </cell>
          <cell r="G130" t="str">
            <v>СШОР "Велосипедный спорт"-ГУ ТО ЦСП</v>
          </cell>
          <cell r="I130">
            <v>1</v>
          </cell>
          <cell r="N130">
            <v>1</v>
          </cell>
          <cell r="O130">
            <v>1</v>
          </cell>
          <cell r="P130" t="str">
            <v>17-18</v>
          </cell>
        </row>
        <row r="131">
          <cell r="A131">
            <v>128</v>
          </cell>
          <cell r="B131" t="str">
            <v>ДРОЗДОВА Ольга</v>
          </cell>
          <cell r="C131">
            <v>10132790051</v>
          </cell>
          <cell r="D131">
            <v>39616</v>
          </cell>
          <cell r="E131" t="str">
            <v>КМС</v>
          </cell>
          <cell r="F131" t="str">
            <v>Тульская обл.</v>
          </cell>
          <cell r="G131" t="str">
            <v>СШОР "Велосипедный спорт"-ГУ ТО ЦСП</v>
          </cell>
          <cell r="I131">
            <v>1</v>
          </cell>
          <cell r="N131">
            <v>1</v>
          </cell>
          <cell r="O131">
            <v>1</v>
          </cell>
          <cell r="P131" t="str">
            <v>17-18</v>
          </cell>
        </row>
        <row r="132">
          <cell r="A132">
            <v>129</v>
          </cell>
          <cell r="B132" t="str">
            <v>ЕРМОЛОВА Мария</v>
          </cell>
          <cell r="C132">
            <v>10137919432</v>
          </cell>
          <cell r="D132">
            <v>39688</v>
          </cell>
          <cell r="E132" t="str">
            <v>КМС</v>
          </cell>
          <cell r="F132" t="str">
            <v>Тульская обл.</v>
          </cell>
          <cell r="G132" t="str">
            <v>СШОР "Велосипедный спорт"-ГУ ТО ЦСП</v>
          </cell>
          <cell r="I132">
            <v>1</v>
          </cell>
          <cell r="N132">
            <v>1</v>
          </cell>
          <cell r="O132">
            <v>1</v>
          </cell>
          <cell r="P132" t="str">
            <v>17-18</v>
          </cell>
        </row>
        <row r="133">
          <cell r="A133">
            <v>130</v>
          </cell>
          <cell r="B133" t="str">
            <v>ГВОЗДЕВА Диана</v>
          </cell>
          <cell r="C133">
            <v>10142335255</v>
          </cell>
          <cell r="D133">
            <v>39650</v>
          </cell>
          <cell r="E133" t="str">
            <v>КМС</v>
          </cell>
          <cell r="F133" t="str">
            <v>Тульская обл.</v>
          </cell>
          <cell r="G133" t="str">
            <v>СШОР "Велосипедный спорт"-ГУ ТО ЦСП</v>
          </cell>
          <cell r="I133">
            <v>1</v>
          </cell>
          <cell r="N133">
            <v>1</v>
          </cell>
          <cell r="O133">
            <v>1</v>
          </cell>
          <cell r="P133" t="str">
            <v>17-18</v>
          </cell>
        </row>
        <row r="134">
          <cell r="A134">
            <v>131</v>
          </cell>
          <cell r="B134" t="str">
            <v>СИБАЕВА Снежана</v>
          </cell>
          <cell r="C134">
            <v>10143149146</v>
          </cell>
          <cell r="D134">
            <v>39402</v>
          </cell>
          <cell r="E134" t="str">
            <v>КМС</v>
          </cell>
          <cell r="F134" t="str">
            <v>Тульская обл.</v>
          </cell>
          <cell r="G134" t="str">
            <v>СШОР "Велосипедный спорт"-ГУ ТО ЦСП</v>
          </cell>
          <cell r="I134">
            <v>1</v>
          </cell>
          <cell r="N134">
            <v>1</v>
          </cell>
          <cell r="O134">
            <v>1</v>
          </cell>
          <cell r="P134" t="str">
            <v>17-18</v>
          </cell>
        </row>
        <row r="135">
          <cell r="A135">
            <v>132</v>
          </cell>
          <cell r="B135" t="str">
            <v>СОКОЛОВА Софья</v>
          </cell>
          <cell r="C135">
            <v>10130345045</v>
          </cell>
          <cell r="D135">
            <v>39106</v>
          </cell>
          <cell r="E135" t="str">
            <v>КМС</v>
          </cell>
          <cell r="F135" t="str">
            <v>Тульская обл.</v>
          </cell>
          <cell r="G135" t="str">
            <v>СШОР "Велосипедный спорт"-ГУ ТО ЦСП</v>
          </cell>
          <cell r="I135">
            <v>1</v>
          </cell>
          <cell r="N135">
            <v>1</v>
          </cell>
          <cell r="O135">
            <v>1</v>
          </cell>
          <cell r="P135" t="str">
            <v>17-18</v>
          </cell>
        </row>
        <row r="136">
          <cell r="A136">
            <v>133</v>
          </cell>
          <cell r="B136" t="str">
            <v>БОБРОВА Мария</v>
          </cell>
          <cell r="C136">
            <v>10119926033</v>
          </cell>
          <cell r="D136">
            <v>39162</v>
          </cell>
          <cell r="E136" t="str">
            <v>КМС</v>
          </cell>
          <cell r="F136" t="str">
            <v>Тульская обл.</v>
          </cell>
          <cell r="G136" t="str">
            <v>СШОР "Велосипедный спорт"-ГУ ТО ЦСП</v>
          </cell>
          <cell r="J136">
            <v>1</v>
          </cell>
          <cell r="L136">
            <v>1</v>
          </cell>
          <cell r="P136" t="str">
            <v>17-18</v>
          </cell>
        </row>
        <row r="138">
          <cell r="A138">
            <v>134</v>
          </cell>
          <cell r="B138" t="str">
            <v>КОРОБОВ Степан</v>
          </cell>
          <cell r="C138">
            <v>10116167079</v>
          </cell>
          <cell r="D138">
            <v>39199</v>
          </cell>
          <cell r="E138" t="str">
            <v>МС</v>
          </cell>
          <cell r="F138" t="str">
            <v>Санкт-Петербург</v>
          </cell>
          <cell r="G138" t="str">
            <v>ГБОУ ШИ "Олимпийский резерв"</v>
          </cell>
          <cell r="I138">
            <v>1</v>
          </cell>
          <cell r="O138">
            <v>1</v>
          </cell>
          <cell r="P138" t="str">
            <v>17-18</v>
          </cell>
        </row>
        <row r="139">
          <cell r="A139">
            <v>135</v>
          </cell>
          <cell r="B139" t="str">
            <v>ГУСЕЙНОВ Тимур</v>
          </cell>
          <cell r="C139">
            <v>10137982379</v>
          </cell>
          <cell r="D139">
            <v>40208</v>
          </cell>
          <cell r="E139" t="str">
            <v>КМС</v>
          </cell>
          <cell r="F139" t="str">
            <v>Санкт-Петербург</v>
          </cell>
          <cell r="G139" t="str">
            <v>ГБОУ ШИ "Олимпийский резерв"</v>
          </cell>
          <cell r="I139">
            <v>1</v>
          </cell>
          <cell r="P139" t="str">
            <v>17-18</v>
          </cell>
        </row>
        <row r="140">
          <cell r="A140">
            <v>136</v>
          </cell>
          <cell r="B140" t="str">
            <v>ПАВЛОВСКИЙ Дмитрий</v>
          </cell>
          <cell r="C140">
            <v>10111626065</v>
          </cell>
          <cell r="D140">
            <v>39347</v>
          </cell>
          <cell r="E140" t="str">
            <v>КМС</v>
          </cell>
          <cell r="F140" t="str">
            <v>Санкт-Петербург</v>
          </cell>
          <cell r="G140" t="str">
            <v>СПБ ГБПОУ УОР № 1</v>
          </cell>
          <cell r="I140">
            <v>1</v>
          </cell>
          <cell r="N140">
            <v>1</v>
          </cell>
          <cell r="O140">
            <v>1</v>
          </cell>
          <cell r="P140" t="str">
            <v>17-18</v>
          </cell>
        </row>
        <row r="141">
          <cell r="A141">
            <v>137</v>
          </cell>
          <cell r="B141" t="str">
            <v>КУНИН Андрей</v>
          </cell>
          <cell r="C141">
            <v>10129677664</v>
          </cell>
          <cell r="D141">
            <v>39402</v>
          </cell>
          <cell r="E141" t="str">
            <v>КМС</v>
          </cell>
          <cell r="F141" t="str">
            <v>Санкт-Петербург</v>
          </cell>
          <cell r="G141" t="str">
            <v>ГБОУ ШИ "Олимпийский резерв"</v>
          </cell>
          <cell r="I141">
            <v>1</v>
          </cell>
          <cell r="O141">
            <v>1</v>
          </cell>
          <cell r="P141" t="str">
            <v>17-18</v>
          </cell>
        </row>
        <row r="142">
          <cell r="A142">
            <v>138</v>
          </cell>
          <cell r="B142" t="str">
            <v>КЕЗЕРЕВ Николай</v>
          </cell>
          <cell r="C142">
            <v>10123564341</v>
          </cell>
          <cell r="D142">
            <v>39672</v>
          </cell>
          <cell r="E142" t="str">
            <v>КМС</v>
          </cell>
          <cell r="F142" t="str">
            <v>Ленинградская область</v>
          </cell>
          <cell r="G142" t="str">
            <v>МБУДО СШОР "Фаворит"</v>
          </cell>
          <cell r="J142">
            <v>1</v>
          </cell>
          <cell r="L142">
            <v>1</v>
          </cell>
          <cell r="P142" t="str">
            <v>17-18</v>
          </cell>
        </row>
        <row r="143">
          <cell r="A143">
            <v>139</v>
          </cell>
          <cell r="B143" t="str">
            <v>ДЕМИРЧЯН Артак</v>
          </cell>
          <cell r="C143">
            <v>10111627378</v>
          </cell>
          <cell r="D143">
            <v>39242</v>
          </cell>
          <cell r="E143" t="str">
            <v>КМС</v>
          </cell>
          <cell r="F143" t="str">
            <v>Ленинградская область</v>
          </cell>
          <cell r="G143" t="str">
            <v>МБУДО СШОР "Фаворит"</v>
          </cell>
          <cell r="J143">
            <v>1</v>
          </cell>
          <cell r="L143">
            <v>1</v>
          </cell>
          <cell r="P143" t="str">
            <v>17-18</v>
          </cell>
        </row>
        <row r="144">
          <cell r="A144">
            <v>140</v>
          </cell>
          <cell r="B144" t="str">
            <v>ПУШКАРЕВ Ярослав</v>
          </cell>
          <cell r="C144">
            <v>10133902723</v>
          </cell>
          <cell r="D144">
            <v>39552</v>
          </cell>
          <cell r="E144" t="str">
            <v>КМС</v>
          </cell>
          <cell r="F144" t="str">
            <v>Санкт-Петербург</v>
          </cell>
          <cell r="G144" t="str">
            <v>ГБОУ ШИ "Олимпийский резерв"</v>
          </cell>
          <cell r="I144">
            <v>1</v>
          </cell>
          <cell r="N144">
            <v>1</v>
          </cell>
          <cell r="O144">
            <v>1</v>
          </cell>
          <cell r="P144" t="str">
            <v>17-18</v>
          </cell>
        </row>
        <row r="145">
          <cell r="A145">
            <v>141</v>
          </cell>
          <cell r="B145" t="str">
            <v>РАЕВ Фома</v>
          </cell>
          <cell r="C145">
            <v>10142424474</v>
          </cell>
          <cell r="D145">
            <v>40048</v>
          </cell>
          <cell r="E145" t="str">
            <v>КМС</v>
          </cell>
          <cell r="F145" t="str">
            <v>Санкт-Петербург</v>
          </cell>
          <cell r="G145" t="str">
            <v>СПБ ГБПОУ УОР № 1</v>
          </cell>
          <cell r="I145">
            <v>1</v>
          </cell>
          <cell r="N145">
            <v>1</v>
          </cell>
          <cell r="O145">
            <v>1</v>
          </cell>
          <cell r="P145" t="str">
            <v>17-18</v>
          </cell>
        </row>
        <row r="146">
          <cell r="A146">
            <v>142</v>
          </cell>
          <cell r="B146" t="str">
            <v>МОКЕЕВ Захар</v>
          </cell>
          <cell r="C146">
            <v>10142219636</v>
          </cell>
          <cell r="D146">
            <v>39466</v>
          </cell>
          <cell r="E146" t="str">
            <v>КМС</v>
          </cell>
          <cell r="F146" t="str">
            <v>Санкт-Петербург</v>
          </cell>
          <cell r="G146" t="str">
            <v>СПБ ГБПОУ УОР № 1</v>
          </cell>
          <cell r="I146">
            <v>1</v>
          </cell>
          <cell r="N146">
            <v>1</v>
          </cell>
          <cell r="O146">
            <v>1</v>
          </cell>
          <cell r="P146" t="str">
            <v>17-18</v>
          </cell>
        </row>
        <row r="147">
          <cell r="A147">
            <v>143</v>
          </cell>
          <cell r="B147" t="str">
            <v>ДЕМИШ Михаил</v>
          </cell>
          <cell r="C147">
            <v>10126302973</v>
          </cell>
          <cell r="D147">
            <v>39472</v>
          </cell>
          <cell r="E147" t="str">
            <v>КМС</v>
          </cell>
          <cell r="F147" t="str">
            <v>Санкт-Петербург</v>
          </cell>
          <cell r="G147" t="str">
            <v>СПБ ГБПОУ УОР № 1</v>
          </cell>
          <cell r="I147">
            <v>1</v>
          </cell>
          <cell r="N147">
            <v>1</v>
          </cell>
          <cell r="O147">
            <v>1</v>
          </cell>
          <cell r="P147" t="str">
            <v>17-18</v>
          </cell>
        </row>
        <row r="148">
          <cell r="A148">
            <v>144</v>
          </cell>
          <cell r="B148" t="str">
            <v>БУТЕНКО Никита</v>
          </cell>
          <cell r="C148">
            <v>10126386738</v>
          </cell>
          <cell r="D148">
            <v>39793</v>
          </cell>
          <cell r="E148" t="str">
            <v>КМС</v>
          </cell>
          <cell r="F148" t="str">
            <v>Санкт-Петербург</v>
          </cell>
          <cell r="G148" t="str">
            <v>СПБ ГБПОУ УОР № 1</v>
          </cell>
          <cell r="I148">
            <v>1</v>
          </cell>
          <cell r="N148">
            <v>1</v>
          </cell>
          <cell r="O148">
            <v>1</v>
          </cell>
          <cell r="P148" t="str">
            <v>17-18</v>
          </cell>
        </row>
        <row r="149">
          <cell r="A149">
            <v>145</v>
          </cell>
          <cell r="B149" t="str">
            <v>ГИЧКИН Артем</v>
          </cell>
          <cell r="C149">
            <v>10132137121</v>
          </cell>
          <cell r="D149">
            <v>39697</v>
          </cell>
          <cell r="E149" t="str">
            <v>КМС</v>
          </cell>
          <cell r="F149" t="str">
            <v>Санкт-Петербург</v>
          </cell>
          <cell r="G149" t="str">
            <v>ГБОУ ШИ "Олимпийский резерв"</v>
          </cell>
          <cell r="I149">
            <v>1</v>
          </cell>
          <cell r="N149">
            <v>1</v>
          </cell>
          <cell r="O149">
            <v>1</v>
          </cell>
          <cell r="P149" t="str">
            <v>17-18</v>
          </cell>
        </row>
        <row r="150">
          <cell r="A150">
            <v>146</v>
          </cell>
          <cell r="B150" t="str">
            <v>ШЕКЕЛАШВИЛИ Александр</v>
          </cell>
          <cell r="C150">
            <v>10127315514</v>
          </cell>
          <cell r="D150">
            <v>39949</v>
          </cell>
          <cell r="E150" t="str">
            <v>КМС</v>
          </cell>
          <cell r="F150" t="str">
            <v>Санкт-Петербург</v>
          </cell>
          <cell r="G150" t="str">
            <v>ГБОУ ШИ "Олимпийский резерв"</v>
          </cell>
          <cell r="I150">
            <v>1</v>
          </cell>
          <cell r="P150" t="str">
            <v>17-18</v>
          </cell>
        </row>
        <row r="151">
          <cell r="A151">
            <v>147</v>
          </cell>
          <cell r="B151" t="str">
            <v>ЯКОВЛЕВ Матвей</v>
          </cell>
          <cell r="C151">
            <v>10137271653</v>
          </cell>
          <cell r="D151">
            <v>39469</v>
          </cell>
          <cell r="E151" t="str">
            <v>МС</v>
          </cell>
          <cell r="F151" t="str">
            <v>Санкт-Петербург</v>
          </cell>
          <cell r="G151" t="str">
            <v>СПБ ГБУ ДО СШОР "ШВСМ по велоспорту и триатлону"</v>
          </cell>
          <cell r="H151">
            <v>1</v>
          </cell>
          <cell r="J151">
            <v>1</v>
          </cell>
          <cell r="L151">
            <v>1</v>
          </cell>
          <cell r="M151">
            <v>1</v>
          </cell>
          <cell r="P151" t="str">
            <v>17-18</v>
          </cell>
        </row>
        <row r="152">
          <cell r="A152">
            <v>148</v>
          </cell>
          <cell r="B152" t="str">
            <v>НОВОЛОДСКИЙ Ростислав</v>
          </cell>
          <cell r="C152">
            <v>10125311654</v>
          </cell>
          <cell r="D152">
            <v>39586</v>
          </cell>
          <cell r="E152" t="str">
            <v>МС</v>
          </cell>
          <cell r="F152" t="str">
            <v>Санкт-Петербург</v>
          </cell>
          <cell r="G152" t="str">
            <v>СПб ГБУ ДО СШОР "ШВСМ по велоспорту и триатлону"(Локосфинкс"</v>
          </cell>
          <cell r="H152">
            <v>1</v>
          </cell>
          <cell r="J152">
            <v>1</v>
          </cell>
          <cell r="L152">
            <v>1</v>
          </cell>
          <cell r="M152">
            <v>1</v>
          </cell>
          <cell r="P152" t="str">
            <v>17-18</v>
          </cell>
        </row>
        <row r="153">
          <cell r="A153">
            <v>149</v>
          </cell>
          <cell r="B153" t="str">
            <v>ВЕШНЯКОВ Даниил</v>
          </cell>
          <cell r="C153">
            <v>10137307322</v>
          </cell>
          <cell r="D153">
            <v>39527</v>
          </cell>
          <cell r="E153" t="str">
            <v>МС</v>
          </cell>
          <cell r="F153" t="str">
            <v>Санкт-Петербург</v>
          </cell>
          <cell r="G153" t="str">
            <v>СПб ГБУ ДО СШОР "ШВСМ по велоспорту и триатлону"(Локосфинкс"</v>
          </cell>
          <cell r="H153">
            <v>1</v>
          </cell>
          <cell r="J153">
            <v>1</v>
          </cell>
          <cell r="L153">
            <v>1</v>
          </cell>
          <cell r="M153">
            <v>1</v>
          </cell>
          <cell r="P153" t="str">
            <v>17-18</v>
          </cell>
        </row>
        <row r="154">
          <cell r="A154">
            <v>150</v>
          </cell>
          <cell r="B154" t="str">
            <v>ПРОДЧЕНКО Павел</v>
          </cell>
          <cell r="C154">
            <v>10125033081</v>
          </cell>
          <cell r="D154">
            <v>39126</v>
          </cell>
          <cell r="E154" t="str">
            <v>МС</v>
          </cell>
          <cell r="F154" t="str">
            <v>Санкт-Петербург</v>
          </cell>
          <cell r="G154" t="str">
            <v>ГБОУШИ "Олимпийский резерв"</v>
          </cell>
          <cell r="J154">
            <v>1</v>
          </cell>
          <cell r="L154">
            <v>1</v>
          </cell>
          <cell r="P154" t="str">
            <v>17-18</v>
          </cell>
        </row>
        <row r="155">
          <cell r="A155">
            <v>151</v>
          </cell>
          <cell r="B155" t="str">
            <v>ГОНЧАРОВ Александр</v>
          </cell>
          <cell r="C155">
            <v>10105978645</v>
          </cell>
          <cell r="D155">
            <v>39215</v>
          </cell>
          <cell r="E155" t="str">
            <v>МС</v>
          </cell>
          <cell r="F155" t="str">
            <v>Санкт-Петербург</v>
          </cell>
          <cell r="G155" t="str">
            <v>ГБОУШИ "Олимпийский резерв"</v>
          </cell>
          <cell r="J155">
            <v>1</v>
          </cell>
          <cell r="L155">
            <v>1</v>
          </cell>
          <cell r="P155" t="str">
            <v>17-18</v>
          </cell>
        </row>
        <row r="156">
          <cell r="A156">
            <v>152</v>
          </cell>
          <cell r="B156" t="str">
            <v>ХВОРОСТОВ Богдан</v>
          </cell>
          <cell r="C156">
            <v>10106037350</v>
          </cell>
          <cell r="D156">
            <v>39137</v>
          </cell>
          <cell r="E156" t="str">
            <v>КМС</v>
          </cell>
          <cell r="F156" t="str">
            <v>Санкт-Петербург</v>
          </cell>
          <cell r="G156" t="str">
            <v>ГБОУШИ "Олимпийский резерв"</v>
          </cell>
          <cell r="J156">
            <v>1</v>
          </cell>
          <cell r="L156">
            <v>1</v>
          </cell>
          <cell r="P156" t="str">
            <v>17-18</v>
          </cell>
        </row>
        <row r="157">
          <cell r="A157">
            <v>153</v>
          </cell>
          <cell r="B157" t="str">
            <v>ГРАМАРЧУК Трофим</v>
          </cell>
          <cell r="C157">
            <v>10116165463</v>
          </cell>
          <cell r="D157">
            <v>39120</v>
          </cell>
          <cell r="E157" t="str">
            <v>КМС</v>
          </cell>
          <cell r="F157" t="str">
            <v>Санкт-Петербург</v>
          </cell>
          <cell r="G157" t="str">
            <v>ГБОУШИ "Олимпийский резерв"</v>
          </cell>
          <cell r="J157">
            <v>1</v>
          </cell>
          <cell r="L157">
            <v>1</v>
          </cell>
          <cell r="P157" t="str">
            <v>17-18</v>
          </cell>
        </row>
        <row r="158">
          <cell r="A158">
            <v>154</v>
          </cell>
          <cell r="B158" t="str">
            <v>КОЛОКОЛОВ Максим</v>
          </cell>
          <cell r="C158">
            <v>10114922954</v>
          </cell>
          <cell r="D158">
            <v>39203</v>
          </cell>
          <cell r="E158" t="str">
            <v>КМС</v>
          </cell>
          <cell r="F158" t="str">
            <v>Санкт-Петербург</v>
          </cell>
          <cell r="G158" t="str">
            <v>ГБОУШИ "Олимпийский резерв"</v>
          </cell>
          <cell r="J158">
            <v>1</v>
          </cell>
          <cell r="P158" t="str">
            <v>17-18</v>
          </cell>
        </row>
        <row r="159">
          <cell r="A159">
            <v>155</v>
          </cell>
          <cell r="B159" t="str">
            <v>РЯБОВ Александр</v>
          </cell>
          <cell r="C159">
            <v>10105798688</v>
          </cell>
          <cell r="D159">
            <v>39205</v>
          </cell>
          <cell r="E159" t="str">
            <v>КМС</v>
          </cell>
          <cell r="F159" t="str">
            <v>Санкт-Петербург</v>
          </cell>
          <cell r="G159" t="str">
            <v>ГБОУШИ "Олимпийский резерв"</v>
          </cell>
          <cell r="J159">
            <v>1</v>
          </cell>
          <cell r="L159">
            <v>1</v>
          </cell>
          <cell r="P159" t="str">
            <v>17-18</v>
          </cell>
        </row>
        <row r="160">
          <cell r="A160">
            <v>156</v>
          </cell>
          <cell r="B160" t="str">
            <v>ГРИГОРЬЕВ Артемий</v>
          </cell>
          <cell r="C160">
            <v>10141475288</v>
          </cell>
          <cell r="D160">
            <v>39482</v>
          </cell>
          <cell r="E160" t="str">
            <v>КМС</v>
          </cell>
          <cell r="F160" t="str">
            <v>Санкт-Петербург</v>
          </cell>
          <cell r="G160" t="str">
            <v>ГБОУШИ "Олимпийский резерв"</v>
          </cell>
          <cell r="J160">
            <v>1</v>
          </cell>
          <cell r="L160">
            <v>1</v>
          </cell>
          <cell r="P160" t="str">
            <v>17-18</v>
          </cell>
        </row>
        <row r="161">
          <cell r="A161">
            <v>157</v>
          </cell>
          <cell r="B161" t="str">
            <v>МАЛИКОВ Руслан</v>
          </cell>
          <cell r="C161">
            <v>10129113246</v>
          </cell>
          <cell r="D161">
            <v>39710</v>
          </cell>
          <cell r="E161" t="str">
            <v>КМС</v>
          </cell>
          <cell r="F161" t="str">
            <v>Санкт-Петербург</v>
          </cell>
          <cell r="G161" t="str">
            <v>ГБОУШИ "Олимпийский резерв"</v>
          </cell>
          <cell r="J161">
            <v>1</v>
          </cell>
          <cell r="L161">
            <v>1</v>
          </cell>
          <cell r="P161" t="str">
            <v>17-18</v>
          </cell>
        </row>
        <row r="162">
          <cell r="A162">
            <v>158</v>
          </cell>
          <cell r="B162" t="str">
            <v>ВАСИЛЬЕВ Тимофей</v>
          </cell>
          <cell r="C162">
            <v>10158774432</v>
          </cell>
          <cell r="D162">
            <v>40196</v>
          </cell>
          <cell r="E162" t="str">
            <v>2 СР</v>
          </cell>
          <cell r="F162" t="str">
            <v>Санкт-Петербург</v>
          </cell>
          <cell r="G162" t="str">
            <v>ГБОУШИ "Олимпийский резерв"</v>
          </cell>
          <cell r="J162">
            <v>1</v>
          </cell>
          <cell r="P162" t="str">
            <v>17-18</v>
          </cell>
        </row>
        <row r="163">
          <cell r="A163">
            <v>159</v>
          </cell>
          <cell r="B163" t="str">
            <v>ЕРАСОВ Тимофей</v>
          </cell>
          <cell r="C163">
            <v>10152492569</v>
          </cell>
          <cell r="D163">
            <v>40498</v>
          </cell>
          <cell r="E163" t="str">
            <v>2 СР</v>
          </cell>
          <cell r="F163" t="str">
            <v>Санкт-Петербург</v>
          </cell>
          <cell r="G163" t="str">
            <v>ГБОУШИ "Олимпийский резерв"</v>
          </cell>
          <cell r="J163">
            <v>1</v>
          </cell>
          <cell r="P163" t="str">
            <v>17-18</v>
          </cell>
        </row>
        <row r="164">
          <cell r="A164">
            <v>160</v>
          </cell>
          <cell r="B164" t="str">
            <v>ОБОЛОЧКОВ Константин</v>
          </cell>
          <cell r="C164">
            <v>10155182604</v>
          </cell>
          <cell r="D164">
            <v>40309</v>
          </cell>
          <cell r="E164" t="str">
            <v>2 СР</v>
          </cell>
          <cell r="F164" t="str">
            <v>Санкт-Петербург</v>
          </cell>
          <cell r="G164" t="str">
            <v>ГБОУШИ "Олимпийский резерв"</v>
          </cell>
          <cell r="J164">
            <v>1</v>
          </cell>
          <cell r="P164" t="str">
            <v>17-18</v>
          </cell>
        </row>
        <row r="165">
          <cell r="A165">
            <v>161</v>
          </cell>
          <cell r="B165" t="str">
            <v>КИМАКОВСКИЙ Захар</v>
          </cell>
          <cell r="C165">
            <v>10107322194</v>
          </cell>
          <cell r="D165">
            <v>39113</v>
          </cell>
          <cell r="E165" t="str">
            <v>МС</v>
          </cell>
          <cell r="F165" t="str">
            <v>Москва</v>
          </cell>
          <cell r="G165" t="str">
            <v>ГБПОУ "МССУОР №2" Москомспорта- ВСК "Мангазея-Московский спорт"</v>
          </cell>
          <cell r="I165">
            <v>1</v>
          </cell>
          <cell r="N165">
            <v>1</v>
          </cell>
          <cell r="O165">
            <v>1</v>
          </cell>
          <cell r="P165" t="str">
            <v>17-18</v>
          </cell>
        </row>
        <row r="166">
          <cell r="A166">
            <v>162</v>
          </cell>
          <cell r="B166" t="str">
            <v>СЕРГЕЕВ Федор</v>
          </cell>
          <cell r="C166">
            <v>10115982577</v>
          </cell>
          <cell r="D166">
            <v>39313</v>
          </cell>
          <cell r="E166" t="str">
            <v>КМС</v>
          </cell>
          <cell r="F166" t="str">
            <v>Москва</v>
          </cell>
          <cell r="G166" t="str">
            <v>ГБПОУ "МССУОР №2" Москомспорта</v>
          </cell>
          <cell r="I166">
            <v>1</v>
          </cell>
          <cell r="O166">
            <v>1</v>
          </cell>
          <cell r="P166" t="str">
            <v>17-18</v>
          </cell>
        </row>
        <row r="167">
          <cell r="A167">
            <v>163</v>
          </cell>
          <cell r="B167" t="str">
            <v>СОКОЛОВСКИЙ Кирилл</v>
          </cell>
          <cell r="C167">
            <v>10139061608</v>
          </cell>
          <cell r="D167">
            <v>39562</v>
          </cell>
          <cell r="E167" t="str">
            <v>КМС</v>
          </cell>
          <cell r="F167" t="str">
            <v>Москва</v>
          </cell>
          <cell r="G167" t="str">
            <v>ГБПОУ "МССУОР №2" Москомспорта</v>
          </cell>
          <cell r="I167">
            <v>1</v>
          </cell>
          <cell r="N167">
            <v>1</v>
          </cell>
          <cell r="O167">
            <v>1</v>
          </cell>
          <cell r="P167" t="str">
            <v>17-18</v>
          </cell>
        </row>
        <row r="168">
          <cell r="A168">
            <v>164</v>
          </cell>
          <cell r="B168" t="str">
            <v>САВОСТИКОВ Никита</v>
          </cell>
          <cell r="C168">
            <v>10132956163</v>
          </cell>
          <cell r="D168">
            <v>39675</v>
          </cell>
          <cell r="E168" t="str">
            <v>КМС</v>
          </cell>
          <cell r="F168" t="str">
            <v>Москва</v>
          </cell>
          <cell r="G168" t="str">
            <v>ГБПОУ "МССУОР №2" Москомспорта</v>
          </cell>
          <cell r="I168">
            <v>1</v>
          </cell>
          <cell r="N168">
            <v>1</v>
          </cell>
          <cell r="O168">
            <v>1</v>
          </cell>
          <cell r="P168" t="str">
            <v>17-18</v>
          </cell>
        </row>
        <row r="169">
          <cell r="A169">
            <v>165</v>
          </cell>
          <cell r="B169" t="str">
            <v>СЛЕСАРЕНКО Илья</v>
          </cell>
          <cell r="C169">
            <v>10090698822</v>
          </cell>
          <cell r="D169">
            <v>39135</v>
          </cell>
          <cell r="E169" t="str">
            <v>КМС</v>
          </cell>
          <cell r="F169" t="str">
            <v>Республика Беларусь</v>
          </cell>
          <cell r="G169" t="str">
            <v>РЦОП по велосипедному спорту и ледовым видам спорта (Беларусь)</v>
          </cell>
          <cell r="H169">
            <v>1</v>
          </cell>
          <cell r="J169">
            <v>1</v>
          </cell>
          <cell r="L169">
            <v>1</v>
          </cell>
          <cell r="M169">
            <v>1</v>
          </cell>
          <cell r="P169" t="str">
            <v>17-18</v>
          </cell>
        </row>
        <row r="170">
          <cell r="A170">
            <v>166</v>
          </cell>
          <cell r="B170" t="str">
            <v>БОРУШКОВ Артем</v>
          </cell>
          <cell r="C170">
            <v>10095658249</v>
          </cell>
          <cell r="D170">
            <v>39134</v>
          </cell>
          <cell r="E170" t="str">
            <v>МС</v>
          </cell>
          <cell r="F170" t="str">
            <v>Республика Беларусь</v>
          </cell>
          <cell r="G170" t="str">
            <v>РЦОП по велосипедному спорту и ледовым видам спорта (Беларусь)</v>
          </cell>
          <cell r="H170">
            <v>1</v>
          </cell>
          <cell r="J170">
            <v>1</v>
          </cell>
          <cell r="L170">
            <v>1</v>
          </cell>
          <cell r="M170">
            <v>1</v>
          </cell>
          <cell r="P170" t="str">
            <v>17-18</v>
          </cell>
        </row>
        <row r="171">
          <cell r="A171">
            <v>167</v>
          </cell>
          <cell r="B171" t="str">
            <v>ВИТЬКО Иван</v>
          </cell>
          <cell r="C171">
            <v>10113857469</v>
          </cell>
          <cell r="D171">
            <v>39395</v>
          </cell>
          <cell r="E171" t="str">
            <v>КМС</v>
          </cell>
          <cell r="F171" t="str">
            <v>Республика Беларусь</v>
          </cell>
          <cell r="G171" t="str">
            <v>РЦОП по велосипедному спорту и ледовым видам спорта (Беларусь)</v>
          </cell>
          <cell r="H171">
            <v>1</v>
          </cell>
          <cell r="J171">
            <v>1</v>
          </cell>
          <cell r="L171">
            <v>1</v>
          </cell>
          <cell r="M171">
            <v>1</v>
          </cell>
          <cell r="P171" t="str">
            <v>17-18</v>
          </cell>
        </row>
        <row r="172">
          <cell r="A172">
            <v>168</v>
          </cell>
          <cell r="B172" t="str">
            <v>АЛЬХОВИК Илья</v>
          </cell>
          <cell r="C172">
            <v>10116520020</v>
          </cell>
          <cell r="D172">
            <v>39102</v>
          </cell>
          <cell r="E172" t="str">
            <v>МС</v>
          </cell>
          <cell r="F172" t="str">
            <v>Республика Беларусь</v>
          </cell>
          <cell r="G172" t="str">
            <v>РЦОП по велосипедному спорту и ледовым видам спорта (Беларусь)</v>
          </cell>
          <cell r="H172">
            <v>1</v>
          </cell>
          <cell r="J172">
            <v>1</v>
          </cell>
          <cell r="L172">
            <v>1</v>
          </cell>
          <cell r="M172">
            <v>1</v>
          </cell>
          <cell r="P172" t="str">
            <v>17-18</v>
          </cell>
        </row>
        <row r="173">
          <cell r="A173">
            <v>169</v>
          </cell>
          <cell r="B173" t="str">
            <v>КОШЕВОЙ Арсений</v>
          </cell>
          <cell r="C173">
            <v>10128196901</v>
          </cell>
          <cell r="D173">
            <v>39408</v>
          </cell>
          <cell r="E173" t="str">
            <v>КМС</v>
          </cell>
          <cell r="F173" t="str">
            <v>Республика Беларусь</v>
          </cell>
          <cell r="G173" t="str">
            <v>РЦОП по велосипедному спорту и ледовым видам спорта (Беларусь)</v>
          </cell>
          <cell r="H173">
            <v>1</v>
          </cell>
          <cell r="J173">
            <v>1</v>
          </cell>
          <cell r="L173">
            <v>1</v>
          </cell>
          <cell r="M173">
            <v>1</v>
          </cell>
          <cell r="P173" t="str">
            <v>17-18</v>
          </cell>
        </row>
        <row r="174">
          <cell r="A174">
            <v>170</v>
          </cell>
          <cell r="B174" t="str">
            <v>СИДОРОВ Григорий</v>
          </cell>
          <cell r="C174">
            <v>10104006717</v>
          </cell>
          <cell r="D174">
            <v>39260</v>
          </cell>
          <cell r="E174" t="str">
            <v>МС</v>
          </cell>
          <cell r="F174" t="str">
            <v>Тульская обл.</v>
          </cell>
          <cell r="G174" t="str">
            <v>СШОР "Велосипедный спорт"-ГУ ТО ЦСП</v>
          </cell>
          <cell r="L174">
            <v>1</v>
          </cell>
          <cell r="M174">
            <v>1</v>
          </cell>
          <cell r="P174" t="str">
            <v>17-18</v>
          </cell>
        </row>
        <row r="175">
          <cell r="A175">
            <v>171</v>
          </cell>
          <cell r="B175" t="str">
            <v>ШИШКИН Иван</v>
          </cell>
          <cell r="C175">
            <v>10141993331</v>
          </cell>
          <cell r="D175">
            <v>39651</v>
          </cell>
          <cell r="E175" t="str">
            <v>КМС</v>
          </cell>
          <cell r="F175" t="str">
            <v>Тульская обл.</v>
          </cell>
          <cell r="G175" t="str">
            <v>СШОР "Велосипедный спорт"-ГУ ТО ЦСП</v>
          </cell>
          <cell r="L175">
            <v>1</v>
          </cell>
          <cell r="M175">
            <v>1</v>
          </cell>
          <cell r="P175" t="str">
            <v>17-18</v>
          </cell>
        </row>
        <row r="176">
          <cell r="A176">
            <v>172</v>
          </cell>
          <cell r="B176" t="str">
            <v>ПУЧЕНКИН Артем</v>
          </cell>
          <cell r="C176">
            <v>10100863008</v>
          </cell>
          <cell r="D176">
            <v>39432</v>
          </cell>
          <cell r="E176" t="str">
            <v>КМС</v>
          </cell>
          <cell r="F176" t="str">
            <v>Тульская обл.</v>
          </cell>
          <cell r="G176" t="str">
            <v>СШОР "Велосипедный спорт"-ГУ ТО ЦСП</v>
          </cell>
          <cell r="I176">
            <v>1</v>
          </cell>
          <cell r="N176">
            <v>1</v>
          </cell>
          <cell r="O176">
            <v>1</v>
          </cell>
          <cell r="P176" t="str">
            <v>17-18</v>
          </cell>
        </row>
        <row r="177">
          <cell r="A177">
            <v>173</v>
          </cell>
          <cell r="B177" t="str">
            <v>ЗЫБИН Артем</v>
          </cell>
          <cell r="C177">
            <v>10131028691</v>
          </cell>
          <cell r="D177">
            <v>39747</v>
          </cell>
          <cell r="E177" t="str">
            <v>КМС</v>
          </cell>
          <cell r="F177" t="str">
            <v>Тульская обл.</v>
          </cell>
          <cell r="G177" t="str">
            <v>СШОР "Велосипедный спорт"-ГУ ТО ЦСП</v>
          </cell>
          <cell r="I177">
            <v>1</v>
          </cell>
          <cell r="N177">
            <v>1</v>
          </cell>
          <cell r="O177">
            <v>1</v>
          </cell>
          <cell r="P177" t="str">
            <v>17-18</v>
          </cell>
        </row>
        <row r="178">
          <cell r="A178">
            <v>174</v>
          </cell>
          <cell r="B178" t="str">
            <v>СМИРНОВ Роман</v>
          </cell>
          <cell r="C178">
            <v>10101388222</v>
          </cell>
          <cell r="D178">
            <v>39390</v>
          </cell>
          <cell r="E178" t="str">
            <v>КМС</v>
          </cell>
          <cell r="F178" t="str">
            <v>Тульская обл.</v>
          </cell>
          <cell r="G178" t="str">
            <v>СШОР "Велосипедный спорт"-ГУ ТО ЦСП</v>
          </cell>
          <cell r="I178">
            <v>1</v>
          </cell>
          <cell r="N178">
            <v>1</v>
          </cell>
          <cell r="O178">
            <v>1</v>
          </cell>
          <cell r="P178" t="str">
            <v>17-18</v>
          </cell>
        </row>
        <row r="179">
          <cell r="A179">
            <v>175</v>
          </cell>
          <cell r="B179" t="str">
            <v>НИКИШИН Александр</v>
          </cell>
          <cell r="C179">
            <v>10132853810</v>
          </cell>
          <cell r="D179">
            <v>39671</v>
          </cell>
          <cell r="E179" t="str">
            <v>КМС</v>
          </cell>
          <cell r="F179" t="str">
            <v>Тульская обл.</v>
          </cell>
          <cell r="G179" t="str">
            <v>СШОР "Велосипедный спорт"-ГУ ТО ЦСП</v>
          </cell>
          <cell r="I179">
            <v>1</v>
          </cell>
          <cell r="N179">
            <v>1</v>
          </cell>
          <cell r="O179">
            <v>1</v>
          </cell>
          <cell r="P179" t="str">
            <v>17-18</v>
          </cell>
        </row>
        <row r="180">
          <cell r="A180">
            <v>176</v>
          </cell>
          <cell r="B180" t="str">
            <v>БАБОВИЧ Никита</v>
          </cell>
          <cell r="C180">
            <v>10107354227</v>
          </cell>
          <cell r="D180">
            <v>39191</v>
          </cell>
          <cell r="E180" t="str">
            <v>МС</v>
          </cell>
          <cell r="F180" t="str">
            <v>Республика Беларусь</v>
          </cell>
          <cell r="G180" t="str">
            <v>РЦОП по велосипедному спорту и ледовым видам спорта (Беларусь)</v>
          </cell>
          <cell r="H180">
            <v>1</v>
          </cell>
          <cell r="J180">
            <v>1</v>
          </cell>
          <cell r="L180">
            <v>1</v>
          </cell>
          <cell r="P180" t="str">
            <v>17-18</v>
          </cell>
        </row>
        <row r="181">
          <cell r="A181">
            <v>177</v>
          </cell>
          <cell r="B181" t="str">
            <v>СМИРНОВ Андрей</v>
          </cell>
          <cell r="C181">
            <v>10137306312</v>
          </cell>
          <cell r="D181">
            <v>39974</v>
          </cell>
          <cell r="E181" t="str">
            <v>КМС</v>
          </cell>
          <cell r="F181" t="str">
            <v>Санкт-Петербург</v>
          </cell>
          <cell r="G181" t="str">
            <v>СПб ГБУ ДО СШОР "ШВСМ по велоспорту и триатлону"(Локосфинкс"</v>
          </cell>
          <cell r="H181">
            <v>1</v>
          </cell>
          <cell r="J181">
            <v>1</v>
          </cell>
          <cell r="L181">
            <v>1</v>
          </cell>
          <cell r="M181">
            <v>1</v>
          </cell>
          <cell r="P181" t="str">
            <v>17-18</v>
          </cell>
        </row>
        <row r="182">
          <cell r="A182">
            <v>178</v>
          </cell>
          <cell r="B182" t="str">
            <v>ЗЫРЯНОВ Кирилл</v>
          </cell>
          <cell r="C182">
            <v>10148051686</v>
          </cell>
          <cell r="D182">
            <v>40324</v>
          </cell>
          <cell r="E182" t="str">
            <v>КМС</v>
          </cell>
          <cell r="F182" t="str">
            <v>Санкт-Петербург</v>
          </cell>
          <cell r="G182" t="str">
            <v>СПб ГБУ ДО СШОР "ШВСМ по велоспорту и триатлону"(Локосфинкс"</v>
          </cell>
          <cell r="H182">
            <v>1</v>
          </cell>
          <cell r="J182">
            <v>1</v>
          </cell>
          <cell r="L182">
            <v>1</v>
          </cell>
          <cell r="M182">
            <v>1</v>
          </cell>
          <cell r="P182" t="str">
            <v>17-18</v>
          </cell>
        </row>
        <row r="183">
          <cell r="A183">
            <v>179</v>
          </cell>
          <cell r="B183" t="str">
            <v>КЛИШОВ Николай</v>
          </cell>
          <cell r="C183">
            <v>10137306716</v>
          </cell>
          <cell r="D183">
            <v>39955</v>
          </cell>
          <cell r="E183" t="str">
            <v>КМС</v>
          </cell>
          <cell r="F183" t="str">
            <v>Санкт-Петербург</v>
          </cell>
          <cell r="G183" t="str">
            <v>СПБ ГБУ ДО СШОР "ШВСМ по велоспорту и триатлону"</v>
          </cell>
          <cell r="H183">
            <v>1</v>
          </cell>
          <cell r="J183">
            <v>1</v>
          </cell>
          <cell r="L183">
            <v>1</v>
          </cell>
          <cell r="M183">
            <v>1</v>
          </cell>
          <cell r="P183" t="str">
            <v>17-18</v>
          </cell>
        </row>
        <row r="184">
          <cell r="A184">
            <v>180</v>
          </cell>
          <cell r="B184" t="str">
            <v>ЯЦИНА Артем</v>
          </cell>
          <cell r="C184">
            <v>10144862915</v>
          </cell>
          <cell r="D184">
            <v>40126</v>
          </cell>
          <cell r="E184" t="str">
            <v>КМС</v>
          </cell>
          <cell r="F184" t="str">
            <v>Санкт-Петербург</v>
          </cell>
          <cell r="G184" t="str">
            <v>СПБ ГБУ ДО СШОР "ШВСМ по велоспорту и триатлону"</v>
          </cell>
          <cell r="H184">
            <v>1</v>
          </cell>
          <cell r="J184">
            <v>1</v>
          </cell>
          <cell r="L184">
            <v>1</v>
          </cell>
          <cell r="M184">
            <v>1</v>
          </cell>
          <cell r="P184" t="str">
            <v>17-18</v>
          </cell>
        </row>
        <row r="185">
          <cell r="A185">
            <v>181</v>
          </cell>
          <cell r="B185" t="str">
            <v>КЛЮЕВ Артем</v>
          </cell>
          <cell r="C185">
            <v>10141468319</v>
          </cell>
          <cell r="D185">
            <v>39917</v>
          </cell>
          <cell r="E185" t="str">
            <v>КМС</v>
          </cell>
          <cell r="F185" t="str">
            <v>Санкт-Петербург</v>
          </cell>
          <cell r="G185" t="str">
            <v>СПБ ГБУ ДО СШОР "ШВСМ по велоспорту и триатлону"</v>
          </cell>
          <cell r="H185">
            <v>1</v>
          </cell>
          <cell r="J185">
            <v>1</v>
          </cell>
          <cell r="L185">
            <v>1</v>
          </cell>
          <cell r="M185">
            <v>1</v>
          </cell>
          <cell r="P185" t="str">
            <v>17-18</v>
          </cell>
        </row>
        <row r="186">
          <cell r="A186">
            <v>182</v>
          </cell>
          <cell r="B186" t="str">
            <v>КОНСТАНТИНОВ Феликс</v>
          </cell>
          <cell r="C186">
            <v>10132607771</v>
          </cell>
          <cell r="D186">
            <v>40255</v>
          </cell>
          <cell r="E186" t="str">
            <v>КМС</v>
          </cell>
          <cell r="F186" t="str">
            <v>Санкт-Петербург</v>
          </cell>
          <cell r="G186" t="str">
            <v>СПБ ГБУ ДО СШОР "ШВСМ по велоспорту и триатлону"</v>
          </cell>
          <cell r="H186">
            <v>1</v>
          </cell>
          <cell r="J186">
            <v>1</v>
          </cell>
          <cell r="L186">
            <v>1</v>
          </cell>
          <cell r="M186">
            <v>1</v>
          </cell>
          <cell r="P186" t="str">
            <v>17-18</v>
          </cell>
        </row>
        <row r="187">
          <cell r="A187">
            <v>183</v>
          </cell>
          <cell r="B187" t="str">
            <v>СЫСОЕВ Игнат</v>
          </cell>
          <cell r="C187">
            <v>10148084224</v>
          </cell>
          <cell r="D187">
            <v>40289</v>
          </cell>
          <cell r="E187" t="str">
            <v>1 СР</v>
          </cell>
          <cell r="F187" t="str">
            <v>Санкт-Петербург</v>
          </cell>
          <cell r="G187" t="str">
            <v>СПБ ГБУ ДО СШОР "ШВСМ по велоспорту и триатлону"</v>
          </cell>
          <cell r="H187">
            <v>1</v>
          </cell>
          <cell r="J187">
            <v>1</v>
          </cell>
          <cell r="L187">
            <v>1</v>
          </cell>
          <cell r="M187">
            <v>1</v>
          </cell>
          <cell r="P187" t="str">
            <v>17-18</v>
          </cell>
        </row>
        <row r="188">
          <cell r="A188">
            <v>184</v>
          </cell>
          <cell r="B188" t="str">
            <v>ПЕТУХОВ Максим</v>
          </cell>
          <cell r="C188">
            <v>10142293324</v>
          </cell>
          <cell r="D188">
            <v>40387</v>
          </cell>
          <cell r="E188" t="str">
            <v>КМС</v>
          </cell>
          <cell r="F188" t="str">
            <v>Санкт-Петербург</v>
          </cell>
          <cell r="G188" t="str">
            <v>СПБ ГБУ ДО СШОР "ШВСМ по велоспорту и триатлону"</v>
          </cell>
          <cell r="H188">
            <v>1</v>
          </cell>
          <cell r="J188">
            <v>1</v>
          </cell>
          <cell r="L188">
            <v>1</v>
          </cell>
          <cell r="M188">
            <v>1</v>
          </cell>
          <cell r="P188" t="str">
            <v>17-18</v>
          </cell>
        </row>
        <row r="189">
          <cell r="A189">
            <v>185</v>
          </cell>
          <cell r="B189" t="str">
            <v>СКОРНЯКОВ Борис</v>
          </cell>
          <cell r="C189">
            <v>10137272259</v>
          </cell>
          <cell r="D189">
            <v>39956</v>
          </cell>
          <cell r="E189" t="str">
            <v>КМС</v>
          </cell>
          <cell r="F189" t="str">
            <v>Санкт-Петербург</v>
          </cell>
          <cell r="G189" t="str">
            <v>СПБ ГБУ ДО СШОР "ШВСМ по велоспорту и триатлону"</v>
          </cell>
          <cell r="H189">
            <v>1</v>
          </cell>
          <cell r="J189">
            <v>1</v>
          </cell>
          <cell r="L189">
            <v>1</v>
          </cell>
          <cell r="M189">
            <v>1</v>
          </cell>
          <cell r="P189" t="str">
            <v>17-18</v>
          </cell>
        </row>
        <row r="190">
          <cell r="A190">
            <v>186</v>
          </cell>
          <cell r="B190" t="str">
            <v>НОВОЛОДСКИЙ Дмитрий</v>
          </cell>
          <cell r="C190">
            <v>10156552627</v>
          </cell>
          <cell r="D190">
            <v>40691</v>
          </cell>
          <cell r="E190" t="str">
            <v>1 СР</v>
          </cell>
          <cell r="F190" t="str">
            <v>Санкт-Петербург</v>
          </cell>
          <cell r="G190" t="str">
            <v>СПб ГБУ ДО СШОР "ШВСМ по велоспорту и триатлону"(Локосфинкс"</v>
          </cell>
          <cell r="H190">
            <v>1</v>
          </cell>
          <cell r="J190">
            <v>1</v>
          </cell>
          <cell r="L190">
            <v>1</v>
          </cell>
          <cell r="M190">
            <v>1</v>
          </cell>
          <cell r="P190" t="str">
            <v>17-18</v>
          </cell>
        </row>
        <row r="191">
          <cell r="A191">
            <v>187</v>
          </cell>
          <cell r="B191" t="str">
            <v>БАЗГАНОВ Кирилл</v>
          </cell>
          <cell r="C191">
            <v>10156554041</v>
          </cell>
          <cell r="D191">
            <v>40578</v>
          </cell>
          <cell r="E191" t="str">
            <v>1 СР</v>
          </cell>
          <cell r="F191" t="str">
            <v>Санкт-Петербург</v>
          </cell>
          <cell r="G191" t="str">
            <v>СПб ГБУ ДО СШОР "ШВСМ по велоспорту и триатлону"(Локосфинкс"</v>
          </cell>
          <cell r="H191">
            <v>1</v>
          </cell>
          <cell r="J191">
            <v>1</v>
          </cell>
          <cell r="L191">
            <v>1</v>
          </cell>
          <cell r="M191">
            <v>1</v>
          </cell>
          <cell r="P191" t="str">
            <v>17-18</v>
          </cell>
        </row>
        <row r="192">
          <cell r="A192">
            <v>188</v>
          </cell>
          <cell r="B192" t="str">
            <v>ФОМЕНКО Тимофей</v>
          </cell>
          <cell r="C192">
            <v>10145860294</v>
          </cell>
          <cell r="D192">
            <v>40755</v>
          </cell>
          <cell r="E192" t="str">
            <v>1 СР</v>
          </cell>
          <cell r="F192" t="str">
            <v>Санкт-Петербург</v>
          </cell>
          <cell r="G192" t="str">
            <v>СПб ГБУ ДО СШОР "ШВСМ по велоспорту и триатлону"(Локосфинкс"</v>
          </cell>
          <cell r="H192">
            <v>1</v>
          </cell>
          <cell r="J192">
            <v>1</v>
          </cell>
          <cell r="L192">
            <v>1</v>
          </cell>
          <cell r="M192">
            <v>1</v>
          </cell>
          <cell r="P192" t="str">
            <v>17-18</v>
          </cell>
        </row>
        <row r="193">
          <cell r="A193">
            <v>189</v>
          </cell>
          <cell r="B193" t="str">
            <v>МИХЕЕВ Арсений</v>
          </cell>
          <cell r="C193">
            <v>10156551718</v>
          </cell>
          <cell r="D193">
            <v>40578</v>
          </cell>
          <cell r="E193" t="str">
            <v>1 СР</v>
          </cell>
          <cell r="F193" t="str">
            <v>Санкт-Петербург</v>
          </cell>
          <cell r="G193" t="str">
            <v>СПб ГБУ ДО СШОР "ШВСМ по велоспорту и триатлону"(Локосфинкс"</v>
          </cell>
          <cell r="H193">
            <v>1</v>
          </cell>
          <cell r="J193">
            <v>1</v>
          </cell>
          <cell r="L193">
            <v>1</v>
          </cell>
          <cell r="M193">
            <v>1</v>
          </cell>
          <cell r="P193" t="str">
            <v>17-18</v>
          </cell>
        </row>
        <row r="195">
          <cell r="A195">
            <v>190</v>
          </cell>
          <cell r="B195" t="str">
            <v>МАНАКОВ Виктор</v>
          </cell>
          <cell r="C195">
            <v>10006886576</v>
          </cell>
          <cell r="D195">
            <v>33764</v>
          </cell>
          <cell r="E195" t="str">
            <v>ЗМС</v>
          </cell>
          <cell r="F195" t="str">
            <v>Москва</v>
          </cell>
          <cell r="G195" t="str">
            <v>ГБУ ДО "МГФСО"</v>
          </cell>
          <cell r="L195">
            <v>1</v>
          </cell>
          <cell r="M195">
            <v>1</v>
          </cell>
          <cell r="P195" t="str">
            <v>М</v>
          </cell>
        </row>
        <row r="196">
          <cell r="A196">
            <v>191</v>
          </cell>
          <cell r="B196" t="str">
            <v>ГОЛЯЕВА Валерия</v>
          </cell>
          <cell r="C196">
            <v>10036017494</v>
          </cell>
          <cell r="D196">
            <v>37057</v>
          </cell>
          <cell r="E196" t="str">
            <v>МС</v>
          </cell>
          <cell r="F196" t="str">
            <v>Москва</v>
          </cell>
          <cell r="G196" t="str">
            <v>ГБУ ДО "МГФСО"</v>
          </cell>
          <cell r="K196">
            <v>1</v>
          </cell>
          <cell r="L196">
            <v>1</v>
          </cell>
          <cell r="M196">
            <v>1</v>
          </cell>
          <cell r="P196" t="str">
            <v>Ж</v>
          </cell>
        </row>
        <row r="206">
          <cell r="B206" t="str">
            <v>СПИРИН Вениамин</v>
          </cell>
          <cell r="C206">
            <v>10036031844</v>
          </cell>
          <cell r="D206">
            <v>36989</v>
          </cell>
          <cell r="E206" t="str">
            <v>МС</v>
          </cell>
          <cell r="F206" t="str">
            <v>Москва</v>
          </cell>
          <cell r="G206" t="str">
            <v>ГБПОУ "МССУОР №2" Москомспорта- Динамо</v>
          </cell>
        </row>
        <row r="207">
          <cell r="B207" t="str">
            <v>ГЛАДЫШЕВ Иван</v>
          </cell>
          <cell r="C207">
            <v>10036069533</v>
          </cell>
          <cell r="D207">
            <v>37116</v>
          </cell>
          <cell r="E207" t="str">
            <v>МСМК</v>
          </cell>
          <cell r="F207" t="str">
            <v>Москва</v>
          </cell>
          <cell r="G207" t="str">
            <v>ГБПОУ "МССУОР №2" Москомспорта- Динамо</v>
          </cell>
        </row>
        <row r="208">
          <cell r="B208" t="str">
            <v>ШАРАПОВ Александр</v>
          </cell>
          <cell r="C208">
            <v>10007897295</v>
          </cell>
          <cell r="D208">
            <v>34399</v>
          </cell>
          <cell r="E208" t="str">
            <v>ЗМС</v>
          </cell>
          <cell r="F208" t="str">
            <v>Москва</v>
          </cell>
          <cell r="G208" t="str">
            <v>ГБПОУ "МССУОР №2" Москомспорта- Динамо</v>
          </cell>
        </row>
        <row r="209">
          <cell r="B209" t="str">
            <v>ВЕЛИЧКО Тимофей</v>
          </cell>
          <cell r="C209">
            <v>10075648361</v>
          </cell>
          <cell r="D209">
            <v>38346</v>
          </cell>
          <cell r="E209" t="str">
            <v>КМС</v>
          </cell>
          <cell r="F209" t="str">
            <v>Москва</v>
          </cell>
          <cell r="G209" t="str">
            <v>ГБПОУ "МССУОР №2" Москомспорта- Динамо</v>
          </cell>
        </row>
        <row r="210">
          <cell r="B210" t="str">
            <v>КУЛИКОВ Владислав</v>
          </cell>
          <cell r="C210">
            <v>10009194772</v>
          </cell>
          <cell r="D210">
            <v>35254</v>
          </cell>
          <cell r="E210" t="str">
            <v>КМС</v>
          </cell>
          <cell r="F210" t="str">
            <v>Москва</v>
          </cell>
          <cell r="G210" t="str">
            <v>ГБУ ДО "МГФСО"</v>
          </cell>
          <cell r="P210" t="str">
            <v>М</v>
          </cell>
        </row>
        <row r="213">
          <cell r="B213" t="str">
            <v>ЧИСТИК Ярослав</v>
          </cell>
          <cell r="C213">
            <v>10005408742</v>
          </cell>
          <cell r="D213">
            <v>32573</v>
          </cell>
          <cell r="E213" t="str">
            <v>МСМК</v>
          </cell>
          <cell r="F213" t="str">
            <v>Москва</v>
          </cell>
          <cell r="G213" t="str">
            <v>ГБУ ДО "МГФСО"-Динамо</v>
          </cell>
        </row>
        <row r="214">
          <cell r="B214" t="str">
            <v>ШАКОТЬКО Александр</v>
          </cell>
          <cell r="C214">
            <v>10015266568</v>
          </cell>
          <cell r="D214">
            <v>36288</v>
          </cell>
          <cell r="E214" t="str">
            <v>МС</v>
          </cell>
          <cell r="F214" t="str">
            <v>Москва</v>
          </cell>
          <cell r="G214" t="str">
            <v>ГБУ ДО "МГФСО"</v>
          </cell>
        </row>
        <row r="215">
          <cell r="B215" t="str">
            <v>КОРОЛЬКОВ Павел</v>
          </cell>
          <cell r="C215">
            <v>10102210500</v>
          </cell>
          <cell r="D215">
            <v>39061</v>
          </cell>
          <cell r="E215" t="str">
            <v>КМС</v>
          </cell>
          <cell r="F215" t="str">
            <v>Москва</v>
          </cell>
          <cell r="G215" t="str">
            <v xml:space="preserve">ГБУ ДО "ФСО "Юность Москвы" </v>
          </cell>
        </row>
        <row r="216">
          <cell r="B216" t="str">
            <v>ЧЕРНЯВСКИЙ Игорь</v>
          </cell>
          <cell r="C216">
            <v>10082146957</v>
          </cell>
          <cell r="D216">
            <v>38445</v>
          </cell>
          <cell r="E216" t="str">
            <v>МС</v>
          </cell>
          <cell r="F216" t="str">
            <v>Москва</v>
          </cell>
          <cell r="G216" t="str">
            <v xml:space="preserve">ГБУ ДО "ФСО "Юность Москвы" </v>
          </cell>
          <cell r="N216">
            <v>1</v>
          </cell>
          <cell r="O216">
            <v>1</v>
          </cell>
          <cell r="P216" t="str">
            <v>М</v>
          </cell>
        </row>
        <row r="217">
          <cell r="B217" t="str">
            <v>ГРИГОРЬЕВ Сократ</v>
          </cell>
          <cell r="C217">
            <v>10112680941</v>
          </cell>
          <cell r="D217">
            <v>39226</v>
          </cell>
          <cell r="F217" t="str">
            <v>Москва</v>
          </cell>
          <cell r="G217" t="str">
            <v xml:space="preserve">ГБУ ДО "ФСО "Юность Москвы" </v>
          </cell>
          <cell r="I217">
            <v>1</v>
          </cell>
          <cell r="N217">
            <v>1</v>
          </cell>
          <cell r="O217">
            <v>1</v>
          </cell>
          <cell r="P217" t="str">
            <v>17-18</v>
          </cell>
        </row>
        <row r="218">
          <cell r="B218" t="str">
            <v>ШЕРСТЕНИКИН Алексей</v>
          </cell>
          <cell r="C218">
            <v>10036021740</v>
          </cell>
          <cell r="D218">
            <v>37340</v>
          </cell>
          <cell r="E218" t="str">
            <v>МС</v>
          </cell>
          <cell r="F218" t="str">
            <v>Москва</v>
          </cell>
          <cell r="G218" t="str">
            <v xml:space="preserve">ГБУ ДО "ФСО "Юность Москвы" </v>
          </cell>
        </row>
        <row r="219">
          <cell r="B219" t="str">
            <v>ШУКУРОВ Тимур</v>
          </cell>
          <cell r="C219">
            <v>10090182395</v>
          </cell>
          <cell r="D219">
            <v>38552</v>
          </cell>
          <cell r="E219" t="str">
            <v>МС</v>
          </cell>
          <cell r="F219" t="str">
            <v>Москва</v>
          </cell>
          <cell r="G219" t="str">
            <v xml:space="preserve">ГБУ ДО "ФСО "Юность Москвы" </v>
          </cell>
          <cell r="I219">
            <v>1</v>
          </cell>
          <cell r="N219">
            <v>1</v>
          </cell>
          <cell r="O219">
            <v>1</v>
          </cell>
          <cell r="P219" t="str">
            <v>М</v>
          </cell>
        </row>
        <row r="220">
          <cell r="B220" t="str">
            <v>ЮДИН Никита</v>
          </cell>
          <cell r="C220">
            <v>10101332446</v>
          </cell>
          <cell r="D220">
            <v>38409</v>
          </cell>
          <cell r="E220" t="str">
            <v>КМС</v>
          </cell>
          <cell r="F220" t="str">
            <v>Москва</v>
          </cell>
          <cell r="G220" t="str">
            <v xml:space="preserve">ГБУ ДО "ФСО "Юность Москвы" </v>
          </cell>
        </row>
        <row r="221">
          <cell r="B221" t="str">
            <v>КИРИЛЬЦЕВ Никита</v>
          </cell>
          <cell r="C221">
            <v>10082333782</v>
          </cell>
          <cell r="D221">
            <v>38364</v>
          </cell>
          <cell r="E221" t="str">
            <v>МСМК</v>
          </cell>
          <cell r="F221" t="str">
            <v>Москва</v>
          </cell>
          <cell r="G221" t="str">
            <v xml:space="preserve">ГБУ ДО "ФСО "Юность Москвы" </v>
          </cell>
        </row>
        <row r="222">
          <cell r="B222" t="str">
            <v>ПОПОВ Александр</v>
          </cell>
          <cell r="C222">
            <v>10076770187</v>
          </cell>
          <cell r="D222">
            <v>37974</v>
          </cell>
          <cell r="E222" t="str">
            <v>МС</v>
          </cell>
          <cell r="F222" t="str">
            <v>Москва</v>
          </cell>
          <cell r="G222" t="str">
            <v xml:space="preserve">ГБУ ДО "ФСО "Юность Москвы" </v>
          </cell>
          <cell r="I222">
            <v>1</v>
          </cell>
          <cell r="N222">
            <v>1</v>
          </cell>
          <cell r="O222">
            <v>1</v>
          </cell>
          <cell r="P222" t="str">
            <v>М</v>
          </cell>
        </row>
        <row r="223">
          <cell r="B223" t="str">
            <v>ШЕШЕНИН Андрей</v>
          </cell>
          <cell r="C223">
            <v>10090423683</v>
          </cell>
          <cell r="D223">
            <v>38945</v>
          </cell>
          <cell r="E223" t="str">
            <v>КМС</v>
          </cell>
          <cell r="F223" t="str">
            <v>Москва</v>
          </cell>
          <cell r="G223" t="str">
            <v xml:space="preserve">ГБУ ДО "ФСО "Юность Москвы" </v>
          </cell>
          <cell r="I223">
            <v>1</v>
          </cell>
          <cell r="N223">
            <v>1</v>
          </cell>
          <cell r="O223">
            <v>1</v>
          </cell>
          <cell r="P223" t="str">
            <v>М</v>
          </cell>
        </row>
        <row r="224">
          <cell r="B224" t="str">
            <v>БОРТНИК Иван</v>
          </cell>
          <cell r="C224">
            <v>10113386213</v>
          </cell>
          <cell r="D224">
            <v>39330</v>
          </cell>
          <cell r="E224" t="str">
            <v>КМС</v>
          </cell>
          <cell r="F224" t="str">
            <v>Москва</v>
          </cell>
          <cell r="G224" t="str">
            <v>ГБУ ДО "МГФСО"</v>
          </cell>
          <cell r="L224">
            <v>1</v>
          </cell>
          <cell r="M224">
            <v>1</v>
          </cell>
          <cell r="P224" t="str">
            <v>М</v>
          </cell>
        </row>
        <row r="225">
          <cell r="B225" t="str">
            <v>АБРАМЕНКОВ Илья</v>
          </cell>
          <cell r="C225">
            <v>10132957981</v>
          </cell>
          <cell r="D225">
            <v>39548</v>
          </cell>
          <cell r="F225" t="str">
            <v>Москва</v>
          </cell>
          <cell r="G225" t="str">
            <v>ГБУ ДО "МГФСО"</v>
          </cell>
          <cell r="L225">
            <v>1</v>
          </cell>
          <cell r="P225" t="str">
            <v>17-18</v>
          </cell>
        </row>
        <row r="228">
          <cell r="B228" t="str">
            <v>ВОЙНОВА Анастасия</v>
          </cell>
          <cell r="C228">
            <v>10007498484</v>
          </cell>
          <cell r="D228">
            <v>34005</v>
          </cell>
          <cell r="E228" t="str">
            <v>ЗМС</v>
          </cell>
          <cell r="F228" t="str">
            <v>Москва</v>
          </cell>
          <cell r="G228" t="str">
            <v>ГБПОУ "МССУОР №2" Москомспорта- Динамо</v>
          </cell>
        </row>
        <row r="229">
          <cell r="B229" t="str">
            <v>БУЗИНА Елизавета</v>
          </cell>
          <cell r="C229">
            <v>10104021568</v>
          </cell>
          <cell r="D229">
            <v>38246</v>
          </cell>
          <cell r="E229" t="str">
            <v>МС</v>
          </cell>
          <cell r="F229" t="str">
            <v>Москва</v>
          </cell>
          <cell r="G229" t="str">
            <v>ГБПОУ "МССУОР №2" Москомспорта- Динамо</v>
          </cell>
        </row>
        <row r="230">
          <cell r="B230" t="str">
            <v>РОГОВАЯ Екатерина</v>
          </cell>
          <cell r="C230">
            <v>10050548094</v>
          </cell>
          <cell r="D230">
            <v>34979</v>
          </cell>
          <cell r="E230" t="str">
            <v>МСМК</v>
          </cell>
          <cell r="F230" t="str">
            <v>Москва</v>
          </cell>
          <cell r="G230" t="str">
            <v>ГБПОУ "МССУОР №2" Москомспорта- Динамо</v>
          </cell>
        </row>
        <row r="231">
          <cell r="B231" t="str">
            <v>ЗАИКА София</v>
          </cell>
          <cell r="C231">
            <v>10096881762</v>
          </cell>
          <cell r="D231">
            <v>38989</v>
          </cell>
          <cell r="E231" t="str">
            <v>КМС</v>
          </cell>
          <cell r="F231" t="str">
            <v>Москва</v>
          </cell>
          <cell r="G231" t="str">
            <v>ГБПОУ "МССУОР №2" Москомспорта- Динамо</v>
          </cell>
        </row>
        <row r="232">
          <cell r="B232" t="str">
            <v>ЗАХАРКИНА Валерия</v>
          </cell>
          <cell r="C232">
            <v>10036015070</v>
          </cell>
          <cell r="D232">
            <v>36912</v>
          </cell>
          <cell r="E232" t="str">
            <v>МС</v>
          </cell>
          <cell r="F232" t="str">
            <v>Москва</v>
          </cell>
          <cell r="G232" t="str">
            <v>ГБУ ДО "МГФСО"-ЦСКА</v>
          </cell>
        </row>
        <row r="233">
          <cell r="B233" t="str">
            <v>МАЛЬКОВА Татьяна</v>
          </cell>
          <cell r="C233">
            <v>10091170179</v>
          </cell>
          <cell r="D233">
            <v>38712</v>
          </cell>
          <cell r="E233" t="str">
            <v>МС</v>
          </cell>
          <cell r="F233" t="str">
            <v>Москва</v>
          </cell>
          <cell r="G233" t="str">
            <v>ГБУ ДО "МГФСО"</v>
          </cell>
        </row>
        <row r="234">
          <cell r="B234" t="str">
            <v>МУДРАЯ Евгения</v>
          </cell>
          <cell r="C234">
            <v>10004623244</v>
          </cell>
          <cell r="D234">
            <v>32164</v>
          </cell>
          <cell r="E234" t="str">
            <v>ЗМС</v>
          </cell>
          <cell r="F234" t="str">
            <v>Москва</v>
          </cell>
          <cell r="G234" t="str">
            <v>ГБУ ДО "МГФСО"</v>
          </cell>
        </row>
        <row r="235">
          <cell r="B235" t="str">
            <v>МУРЗИНА Ирина</v>
          </cell>
          <cell r="C235">
            <v>10036077112</v>
          </cell>
          <cell r="D235">
            <v>38092</v>
          </cell>
          <cell r="E235" t="str">
            <v>МС</v>
          </cell>
          <cell r="F235" t="str">
            <v>Москва</v>
          </cell>
          <cell r="G235" t="str">
            <v>ГБУ ДО "МГФСО"</v>
          </cell>
        </row>
        <row r="236">
          <cell r="B236" t="str">
            <v>СПИРИНА Дарья</v>
          </cell>
          <cell r="C236">
            <v>10015267578</v>
          </cell>
          <cell r="D236">
            <v>36846</v>
          </cell>
          <cell r="E236" t="str">
            <v>МС</v>
          </cell>
          <cell r="F236" t="str">
            <v>Москва</v>
          </cell>
          <cell r="G236" t="str">
            <v>ГБУ ДО "МГФСО"</v>
          </cell>
        </row>
        <row r="237">
          <cell r="B237" t="str">
            <v>АРТЕМОВА Вера</v>
          </cell>
          <cell r="C237">
            <v>10102050650</v>
          </cell>
          <cell r="D237">
            <v>38399</v>
          </cell>
          <cell r="E237" t="str">
            <v>МС</v>
          </cell>
          <cell r="F237" t="str">
            <v>Москва</v>
          </cell>
          <cell r="G237" t="str">
            <v xml:space="preserve">ГБУ ДО "ФСО "Юность Москвы" </v>
          </cell>
        </row>
        <row r="238">
          <cell r="B238" t="str">
            <v>БЛАГОДАРОВА Варвара</v>
          </cell>
          <cell r="C238">
            <v>10077949584</v>
          </cell>
          <cell r="D238">
            <v>37972</v>
          </cell>
          <cell r="E238" t="str">
            <v>МС</v>
          </cell>
          <cell r="F238" t="str">
            <v>Москва</v>
          </cell>
          <cell r="G238" t="str">
            <v xml:space="preserve">ГБУ ДО "ФСО "Юность Москвы" </v>
          </cell>
          <cell r="I238">
            <v>1</v>
          </cell>
          <cell r="N238">
            <v>1</v>
          </cell>
          <cell r="O238">
            <v>1</v>
          </cell>
          <cell r="P238" t="str">
            <v>Ж</v>
          </cell>
        </row>
        <row r="239">
          <cell r="B239" t="str">
            <v>ФАРАФОНТОВА Елизавета</v>
          </cell>
          <cell r="C239">
            <v>10112709637</v>
          </cell>
          <cell r="D239">
            <v>39296</v>
          </cell>
          <cell r="E239" t="str">
            <v>КМС</v>
          </cell>
          <cell r="F239" t="str">
            <v>Москва</v>
          </cell>
          <cell r="G239" t="str">
            <v xml:space="preserve">ГБУ ДО "ФСО "Юность Москвы" </v>
          </cell>
          <cell r="I239">
            <v>1</v>
          </cell>
          <cell r="N239">
            <v>1</v>
          </cell>
          <cell r="O239">
            <v>1</v>
          </cell>
          <cell r="P239" t="str">
            <v>17-18</v>
          </cell>
        </row>
        <row r="240">
          <cell r="B240" t="str">
            <v>БОГОМОЛОВА Елизавета</v>
          </cell>
          <cell r="C240">
            <v>10078794700</v>
          </cell>
          <cell r="D240">
            <v>37812</v>
          </cell>
          <cell r="E240" t="str">
            <v>МС</v>
          </cell>
          <cell r="F240" t="str">
            <v>Москва</v>
          </cell>
          <cell r="G240" t="str">
            <v xml:space="preserve">ГБУ ДО "ФСО "Юность Москвы" </v>
          </cell>
          <cell r="I240">
            <v>1</v>
          </cell>
          <cell r="N240">
            <v>1</v>
          </cell>
          <cell r="O240">
            <v>1</v>
          </cell>
          <cell r="P240" t="str">
            <v>Ж</v>
          </cell>
        </row>
        <row r="241">
          <cell r="B241" t="str">
            <v>ЛЫСЕНКО Алина</v>
          </cell>
          <cell r="C241">
            <v>10090187550</v>
          </cell>
          <cell r="D241">
            <v>37758</v>
          </cell>
          <cell r="E241" t="str">
            <v>МСМК</v>
          </cell>
          <cell r="F241" t="str">
            <v>Москва</v>
          </cell>
          <cell r="G241" t="str">
            <v xml:space="preserve">ГБУ ДО "ФСО "Юность Москвы" </v>
          </cell>
        </row>
        <row r="242">
          <cell r="B242" t="str">
            <v>СМИРНОВА Анна</v>
          </cell>
          <cell r="C242">
            <v>10083844154</v>
          </cell>
          <cell r="D242">
            <v>39353</v>
          </cell>
          <cell r="E242" t="str">
            <v>КМС</v>
          </cell>
          <cell r="F242" t="str">
            <v>Москва</v>
          </cell>
          <cell r="G242" t="str">
            <v>ГБУ ДО "Московская академия велосипедного спорта"</v>
          </cell>
        </row>
        <row r="243">
          <cell r="B243" t="str">
            <v>БУРЛАКОВ Данила</v>
          </cell>
          <cell r="C243">
            <v>10034956154</v>
          </cell>
          <cell r="D243">
            <v>36828</v>
          </cell>
          <cell r="E243" t="str">
            <v>МСМК</v>
          </cell>
          <cell r="F243" t="str">
            <v>Москва,Удмуртская Республика</v>
          </cell>
          <cell r="G243" t="str">
            <v>ГБПОУ "МССУОР №2" Москомспорта- Динамо</v>
          </cell>
        </row>
        <row r="244">
          <cell r="B244" t="str">
            <v>БУРЛАКОВА Яна</v>
          </cell>
          <cell r="C244">
            <v>10034919778</v>
          </cell>
          <cell r="D244">
            <v>36739</v>
          </cell>
          <cell r="E244" t="str">
            <v>ЗМС</v>
          </cell>
          <cell r="F244" t="str">
            <v>Москва,Удмуртская Республика</v>
          </cell>
          <cell r="G244" t="str">
            <v>ГБПОУ "МССУОР №2" Москомспорта- Динамо</v>
          </cell>
        </row>
        <row r="245">
          <cell r="B245" t="str">
            <v>ВАХНИН Александр</v>
          </cell>
          <cell r="C245">
            <v>10124508776</v>
          </cell>
          <cell r="D245">
            <v>35087</v>
          </cell>
          <cell r="E245" t="str">
            <v>КМС</v>
          </cell>
          <cell r="F245" t="str">
            <v>Московская обл.</v>
          </cell>
          <cell r="G245" t="str">
            <v>ГБУ ДО МО "СШОР по велоспорту"</v>
          </cell>
        </row>
        <row r="246">
          <cell r="B246" t="str">
            <v>АБАСОВА Наталья</v>
          </cell>
          <cell r="C246">
            <v>10007740277</v>
          </cell>
          <cell r="D246">
            <v>34840</v>
          </cell>
          <cell r="E246" t="str">
            <v>МСМК</v>
          </cell>
          <cell r="F246" t="str">
            <v>Московская обл.</v>
          </cell>
          <cell r="G246" t="str">
            <v>ГБУ ДО МО "СШОР по велоспорту"</v>
          </cell>
        </row>
        <row r="247">
          <cell r="B247" t="str">
            <v>БАБАЕВА Полина</v>
          </cell>
          <cell r="C247">
            <v>10140973215</v>
          </cell>
          <cell r="D247">
            <v>33257</v>
          </cell>
          <cell r="E247" t="str">
            <v>КМС</v>
          </cell>
          <cell r="F247" t="str">
            <v>Московская обл.</v>
          </cell>
          <cell r="G247" t="str">
            <v>ГБУ ДО МО "СШОР по велоспорту"</v>
          </cell>
        </row>
        <row r="248">
          <cell r="B248" t="str">
            <v>КИКСИС Айнарс</v>
          </cell>
          <cell r="C248">
            <v>10001348482</v>
          </cell>
          <cell r="D248">
            <v>26339</v>
          </cell>
          <cell r="E248" t="str">
            <v>МСМК</v>
          </cell>
          <cell r="F248" t="str">
            <v>ОАЭ</v>
          </cell>
          <cell r="G248" t="str">
            <v>Evelo</v>
          </cell>
        </row>
        <row r="249">
          <cell r="B249" t="str">
            <v>СТАШ Мамыр</v>
          </cell>
          <cell r="C249">
            <v>10008705227</v>
          </cell>
          <cell r="D249">
            <v>34093</v>
          </cell>
          <cell r="E249" t="str">
            <v>МС</v>
          </cell>
          <cell r="F249" t="str">
            <v>Республика Адыгея</v>
          </cell>
          <cell r="G249" t="str">
            <v>ГБО ДО РА "СШОР по велосипедному спорту"</v>
          </cell>
        </row>
        <row r="250">
          <cell r="B250" t="str">
            <v>РОМАНОВ Роман</v>
          </cell>
          <cell r="C250">
            <v>10007891336</v>
          </cell>
          <cell r="D250">
            <v>34518</v>
          </cell>
          <cell r="E250" t="str">
            <v>МСМК</v>
          </cell>
          <cell r="F250" t="str">
            <v>Республика Беларусь</v>
          </cell>
          <cell r="G250" t="str">
            <v>РЦОП по велосипедному спорту и ледовым видам спорта (Беларусь)</v>
          </cell>
        </row>
        <row r="251">
          <cell r="B251" t="str">
            <v>ТИШКОВ Роман</v>
          </cell>
          <cell r="C251">
            <v>10009033209</v>
          </cell>
          <cell r="D251">
            <v>34670</v>
          </cell>
          <cell r="E251" t="str">
            <v>МСМК</v>
          </cell>
          <cell r="F251" t="str">
            <v>Республика Беларусь</v>
          </cell>
          <cell r="G251" t="str">
            <v>РЦОП по велосипедному спорту и ледовым видам спорта (Беларусь)</v>
          </cell>
        </row>
        <row r="252">
          <cell r="B252" t="str">
            <v>КАВРИГА Владислав</v>
          </cell>
          <cell r="D252">
            <v>38953</v>
          </cell>
          <cell r="F252" t="str">
            <v>Республика Беларусь</v>
          </cell>
          <cell r="G252" t="str">
            <v>РЦОП по велосипедному спорту и ледовым видам спорта (Беларусь)</v>
          </cell>
          <cell r="H252">
            <v>1</v>
          </cell>
          <cell r="K252">
            <v>1</v>
          </cell>
          <cell r="L252">
            <v>1</v>
          </cell>
          <cell r="M252">
            <v>1</v>
          </cell>
          <cell r="P252" t="str">
            <v>М</v>
          </cell>
        </row>
        <row r="253">
          <cell r="B253" t="str">
            <v>ГРИНКЕВИЧ Марк</v>
          </cell>
          <cell r="D253">
            <v>36922</v>
          </cell>
          <cell r="F253" t="str">
            <v>Республика Беларусь</v>
          </cell>
          <cell r="G253" t="str">
            <v>РЦОП по велосипедному спорту и ледовым видам спорта (Беларусь)</v>
          </cell>
          <cell r="H253">
            <v>1</v>
          </cell>
          <cell r="K253">
            <v>1</v>
          </cell>
          <cell r="L253">
            <v>1</v>
          </cell>
          <cell r="M253">
            <v>1</v>
          </cell>
          <cell r="P253" t="str">
            <v>М</v>
          </cell>
        </row>
        <row r="254">
          <cell r="B254" t="str">
            <v>КОНРАД Полина</v>
          </cell>
          <cell r="D254">
            <v>38657</v>
          </cell>
          <cell r="F254" t="str">
            <v>Республика Беларусь</v>
          </cell>
          <cell r="G254" t="str">
            <v>РЦОП по велосипедному спорту и ледовым видам спорта (Беларусь)</v>
          </cell>
          <cell r="H254">
            <v>1</v>
          </cell>
          <cell r="L254">
            <v>1</v>
          </cell>
          <cell r="M254">
            <v>1</v>
          </cell>
          <cell r="P254" t="str">
            <v>Ж</v>
          </cell>
        </row>
        <row r="255">
          <cell r="B255" t="str">
            <v>ЧУЯНКОВА Ирина</v>
          </cell>
          <cell r="D255">
            <v>37761</v>
          </cell>
          <cell r="F255" t="str">
            <v>Республика Беларусь</v>
          </cell>
          <cell r="G255" t="str">
            <v>РЦОП по велосипедному спорту и ледовым видам спорта (Беларусь)</v>
          </cell>
          <cell r="H255">
            <v>1</v>
          </cell>
          <cell r="L255">
            <v>1</v>
          </cell>
          <cell r="M255">
            <v>1</v>
          </cell>
          <cell r="P255" t="str">
            <v>Ж</v>
          </cell>
        </row>
        <row r="256">
          <cell r="B256" t="str">
            <v>ШИНКОРЕНКО Ксения</v>
          </cell>
          <cell r="D256">
            <v>38038</v>
          </cell>
          <cell r="F256" t="str">
            <v>Республика Беларусь</v>
          </cell>
          <cell r="G256" t="str">
            <v>РЦОП по велосипедному спорту и ледовым видам спорта (Беларусь)</v>
          </cell>
          <cell r="H256">
            <v>1</v>
          </cell>
          <cell r="L256">
            <v>1</v>
          </cell>
          <cell r="M256">
            <v>1</v>
          </cell>
          <cell r="P256" t="str">
            <v>Ж</v>
          </cell>
        </row>
        <row r="257">
          <cell r="B257" t="str">
            <v>БИРЮК Каролина</v>
          </cell>
          <cell r="C257">
            <v>10010177809</v>
          </cell>
          <cell r="D257">
            <v>35906</v>
          </cell>
          <cell r="E257" t="str">
            <v>МСМК</v>
          </cell>
          <cell r="F257" t="str">
            <v>Республика Беларусь</v>
          </cell>
          <cell r="G257" t="str">
            <v>РЦОП по велосипедному спорту и ледовым видам спорта (Беларусь)</v>
          </cell>
        </row>
        <row r="258">
          <cell r="B258" t="str">
            <v>КИПТИКОВА Анастасия</v>
          </cell>
          <cell r="C258">
            <v>10015981944</v>
          </cell>
          <cell r="D258">
            <v>36382</v>
          </cell>
          <cell r="E258" t="str">
            <v>МСМК</v>
          </cell>
          <cell r="F258" t="str">
            <v>Республика Беларусь</v>
          </cell>
          <cell r="G258" t="str">
            <v>РЦОП по велосипедному спорту и ледовым видам спорта (Беларусь)</v>
          </cell>
        </row>
        <row r="259">
          <cell r="B259" t="str">
            <v>КОВАЛЕНКО Егор</v>
          </cell>
          <cell r="D259">
            <v>39224</v>
          </cell>
          <cell r="F259" t="str">
            <v>Республика Беларусь</v>
          </cell>
          <cell r="G259" t="str">
            <v>Минск</v>
          </cell>
          <cell r="J259">
            <v>1</v>
          </cell>
          <cell r="L259">
            <v>1</v>
          </cell>
          <cell r="M259">
            <v>1</v>
          </cell>
          <cell r="N259">
            <v>1</v>
          </cell>
          <cell r="P259" t="str">
            <v>17-18</v>
          </cell>
        </row>
        <row r="260">
          <cell r="B260" t="str">
            <v>МИРОНОВ Даниил</v>
          </cell>
          <cell r="D260">
            <v>39246</v>
          </cell>
          <cell r="F260" t="str">
            <v>Республика Беларусь</v>
          </cell>
          <cell r="G260" t="str">
            <v>Минск</v>
          </cell>
          <cell r="J260">
            <v>1</v>
          </cell>
          <cell r="L260">
            <v>1</v>
          </cell>
          <cell r="M260">
            <v>1</v>
          </cell>
          <cell r="P260" t="str">
            <v>17-18</v>
          </cell>
        </row>
        <row r="261">
          <cell r="B261" t="str">
            <v>ГОНЧАРОВА Александра</v>
          </cell>
          <cell r="C261">
            <v>10006462709</v>
          </cell>
          <cell r="D261">
            <v>33903</v>
          </cell>
          <cell r="E261" t="str">
            <v>МСМК</v>
          </cell>
          <cell r="F261" t="str">
            <v>Самарская обл.</v>
          </cell>
          <cell r="G261" t="str">
            <v>ГАУ ДО СО СШОР № 7</v>
          </cell>
        </row>
        <row r="262">
          <cell r="B262" t="str">
            <v>СВИЛОВСКИЙ Данил</v>
          </cell>
          <cell r="C262">
            <v>10125311957</v>
          </cell>
          <cell r="D262">
            <v>39525</v>
          </cell>
          <cell r="E262" t="str">
            <v>МС</v>
          </cell>
          <cell r="F262" t="str">
            <v>Санкт-Петербург</v>
          </cell>
          <cell r="G262" t="str">
            <v>СПБ ГБУ ДО СШОР "ШВСМ по велоспорту и триатлону"</v>
          </cell>
        </row>
        <row r="263">
          <cell r="B263" t="str">
            <v>ХАТУНЦЕВА Александра</v>
          </cell>
          <cell r="C263">
            <v>10130179943</v>
          </cell>
          <cell r="D263">
            <v>39478</v>
          </cell>
          <cell r="E263" t="str">
            <v>КМС</v>
          </cell>
          <cell r="F263" t="str">
            <v>Санкт-Петербург</v>
          </cell>
          <cell r="G263" t="str">
            <v>ГБОУ ШИ "Олимпийский резерв"</v>
          </cell>
        </row>
        <row r="264">
          <cell r="B264" t="str">
            <v>СОЛОДУХА Матвей</v>
          </cell>
          <cell r="C264">
            <v>10159549321</v>
          </cell>
          <cell r="D264">
            <v>40387</v>
          </cell>
          <cell r="E264" t="str">
            <v>1 СР</v>
          </cell>
          <cell r="F264" t="str">
            <v>Санкт-Петербург</v>
          </cell>
          <cell r="G264" t="str">
            <v>ГБОУ ШИ "Олимпийский резерв"</v>
          </cell>
        </row>
        <row r="265">
          <cell r="B265" t="str">
            <v>ПОЛЯКОВА Ульяна</v>
          </cell>
          <cell r="C265">
            <v>10142058807</v>
          </cell>
          <cell r="D265">
            <v>40331</v>
          </cell>
          <cell r="E265" t="str">
            <v>1 СР</v>
          </cell>
          <cell r="F265" t="str">
            <v>Санкт-Петербург</v>
          </cell>
          <cell r="G265" t="str">
            <v>ГБОУ ШИ "Олимпийский резерв"</v>
          </cell>
          <cell r="H265">
            <v>1</v>
          </cell>
          <cell r="L265">
            <v>1</v>
          </cell>
          <cell r="P265" t="str">
            <v>17-18</v>
          </cell>
        </row>
        <row r="266">
          <cell r="B266" t="str">
            <v>НУРИЕВА Арина</v>
          </cell>
          <cell r="C266">
            <v>10143337284</v>
          </cell>
          <cell r="D266">
            <v>40444</v>
          </cell>
          <cell r="E266" t="str">
            <v>1 СР</v>
          </cell>
          <cell r="F266" t="str">
            <v>Санкт-Петербург</v>
          </cell>
          <cell r="G266" t="str">
            <v>ГБОУ ШИ "Олимпийский резерв"</v>
          </cell>
          <cell r="H266">
            <v>1</v>
          </cell>
          <cell r="L266">
            <v>1</v>
          </cell>
          <cell r="P266" t="str">
            <v>17-18</v>
          </cell>
        </row>
        <row r="267">
          <cell r="B267" t="str">
            <v>МАДЬЯРОВА Диана</v>
          </cell>
          <cell r="C267">
            <v>10141842979</v>
          </cell>
          <cell r="D267">
            <v>40469</v>
          </cell>
          <cell r="E267" t="str">
            <v>1 СР</v>
          </cell>
          <cell r="F267" t="str">
            <v>Санкт-Петербург</v>
          </cell>
          <cell r="G267" t="str">
            <v>ГБОУ ШИ "Олимпийский резерв"</v>
          </cell>
        </row>
        <row r="268">
          <cell r="B268" t="str">
            <v>ГЛАДИЛИНА Милана</v>
          </cell>
          <cell r="C268">
            <v>10158708451</v>
          </cell>
          <cell r="D268">
            <v>40183</v>
          </cell>
          <cell r="E268" t="str">
            <v>1 СР</v>
          </cell>
          <cell r="F268" t="str">
            <v>Санкт-Петербург</v>
          </cell>
          <cell r="G268" t="str">
            <v>ГБОУ ШИ "Олимпийский резерв"</v>
          </cell>
          <cell r="H268">
            <v>1</v>
          </cell>
          <cell r="L268">
            <v>1</v>
          </cell>
          <cell r="P268" t="str">
            <v>17-18</v>
          </cell>
        </row>
        <row r="269">
          <cell r="B269" t="str">
            <v>ЗАХАРОВА Анастасия</v>
          </cell>
          <cell r="C269">
            <v>10159357139</v>
          </cell>
          <cell r="D269">
            <v>40057</v>
          </cell>
          <cell r="E269" t="str">
            <v>1 СР</v>
          </cell>
          <cell r="F269" t="str">
            <v>Санкт-Петербург</v>
          </cell>
          <cell r="G269" t="str">
            <v>ГБОУ ШИ "Олимпийский резерв"</v>
          </cell>
          <cell r="H269">
            <v>1</v>
          </cell>
          <cell r="L269">
            <v>1</v>
          </cell>
          <cell r="P269" t="str">
            <v>17-18</v>
          </cell>
        </row>
        <row r="270">
          <cell r="B270" t="str">
            <v>ТАРУСОВА Яна</v>
          </cell>
          <cell r="C270">
            <v>10156554647</v>
          </cell>
          <cell r="D270">
            <v>40046</v>
          </cell>
          <cell r="E270" t="str">
            <v>1 СР</v>
          </cell>
          <cell r="F270" t="str">
            <v>Санкт-Петербург</v>
          </cell>
          <cell r="G270" t="str">
            <v>ГБОУ ШИ "Олимпийский резерв"</v>
          </cell>
          <cell r="H270">
            <v>1</v>
          </cell>
          <cell r="L270">
            <v>1</v>
          </cell>
          <cell r="P270" t="str">
            <v>17-18</v>
          </cell>
        </row>
        <row r="271">
          <cell r="B271" t="str">
            <v>ЗАЙЦЕВА Мария</v>
          </cell>
          <cell r="C271">
            <v>10126687741</v>
          </cell>
          <cell r="D271">
            <v>40008</v>
          </cell>
          <cell r="E271" t="str">
            <v>1 СР</v>
          </cell>
          <cell r="F271" t="str">
            <v>Санкт-Петербург</v>
          </cell>
          <cell r="G271" t="str">
            <v>ГБОУ ШИ "Олимпийский резерв"</v>
          </cell>
          <cell r="H271">
            <v>1</v>
          </cell>
          <cell r="L271">
            <v>1</v>
          </cell>
          <cell r="P271" t="str">
            <v>17-18</v>
          </cell>
        </row>
        <row r="272">
          <cell r="B272" t="str">
            <v>НОВОЛОДСКИЙ Иван</v>
          </cell>
          <cell r="C272">
            <v>10036018811</v>
          </cell>
          <cell r="D272">
            <v>37411</v>
          </cell>
          <cell r="E272" t="str">
            <v>МСМК</v>
          </cell>
          <cell r="F272" t="str">
            <v>Санкт-Петербург</v>
          </cell>
          <cell r="G272" t="str">
            <v>СПБ ГБУ ДО СШОР "ШВСМ по велоспорту и триатлону"</v>
          </cell>
        </row>
        <row r="273">
          <cell r="B273" t="str">
            <v>СМИРНОВ Иван</v>
          </cell>
          <cell r="C273">
            <v>10090443689</v>
          </cell>
          <cell r="D273">
            <v>36174</v>
          </cell>
          <cell r="E273" t="str">
            <v>МСМК</v>
          </cell>
          <cell r="F273" t="str">
            <v>Санкт-Петербург</v>
          </cell>
          <cell r="G273" t="str">
            <v>СПБ ГБУ ДО СШОР "ШВСМ по велоспорту и триатлону"</v>
          </cell>
        </row>
        <row r="274">
          <cell r="B274" t="str">
            <v>ГНИДЕНКО Екатерина</v>
          </cell>
          <cell r="C274">
            <v>10006462305</v>
          </cell>
          <cell r="D274">
            <v>33949</v>
          </cell>
          <cell r="E274" t="str">
            <v>МСМК</v>
          </cell>
          <cell r="F274" t="str">
            <v>Санкт-Петербург</v>
          </cell>
          <cell r="G274" t="str">
            <v>ГБУ ДО СШОР им В.Коренькова</v>
          </cell>
        </row>
        <row r="286">
          <cell r="B286" t="str">
            <v>НАДРШИН Тимур</v>
          </cell>
          <cell r="C286">
            <v>10113217370</v>
          </cell>
          <cell r="D286">
            <v>39816</v>
          </cell>
          <cell r="E286" t="str">
            <v>КМС</v>
          </cell>
          <cell r="F286" t="str">
            <v>Санкт-Петербург</v>
          </cell>
          <cell r="G286" t="str">
            <v>СПБ ГБПОУ УОР № 1</v>
          </cell>
        </row>
        <row r="287">
          <cell r="B287" t="str">
            <v>СВИЛОВСКИЙ Денис</v>
          </cell>
          <cell r="C287">
            <v>10125311856</v>
          </cell>
          <cell r="D287">
            <v>39525</v>
          </cell>
          <cell r="E287" t="str">
            <v>МС</v>
          </cell>
          <cell r="F287" t="str">
            <v>Санкт-Петербург</v>
          </cell>
          <cell r="G287" t="str">
            <v>СПб ГБУ ДО СШОР "ШВСМ по велоспорту и триатлону"(Локосфинкс"</v>
          </cell>
        </row>
        <row r="288">
          <cell r="B288" t="str">
            <v>БЛОХИН Кирилл</v>
          </cell>
          <cell r="C288">
            <v>10115493638</v>
          </cell>
          <cell r="D288">
            <v>39608</v>
          </cell>
          <cell r="E288" t="str">
            <v>КМС</v>
          </cell>
          <cell r="F288" t="str">
            <v>Санкт-Петербург</v>
          </cell>
          <cell r="G288" t="str">
            <v>СПб ГБУ ДО СШОР "ШВСМ по велоспорту и триатлону"(Локосфинкс"</v>
          </cell>
        </row>
        <row r="289">
          <cell r="B289" t="str">
            <v>ЛОСЕВА Анфиса</v>
          </cell>
          <cell r="C289">
            <v>10132012435</v>
          </cell>
          <cell r="D289">
            <v>39524</v>
          </cell>
          <cell r="E289" t="str">
            <v>КМС</v>
          </cell>
          <cell r="F289" t="str">
            <v>Санкт-Петербург</v>
          </cell>
          <cell r="G289" t="str">
            <v>ГОШИОР</v>
          </cell>
        </row>
        <row r="290">
          <cell r="B290" t="str">
            <v>РУЛЕВА Анастасия</v>
          </cell>
          <cell r="C290">
            <v>10144647390</v>
          </cell>
          <cell r="D290">
            <v>39954</v>
          </cell>
          <cell r="E290" t="str">
            <v>1 СР</v>
          </cell>
          <cell r="F290" t="str">
            <v>Санкт-Петербург</v>
          </cell>
          <cell r="G290" t="str">
            <v>ГБОУ ШИ "Олимпийский резерв"</v>
          </cell>
        </row>
        <row r="291">
          <cell r="B291" t="str">
            <v>КОЗЫРЬ Александр</v>
          </cell>
          <cell r="D291">
            <v>40311</v>
          </cell>
          <cell r="F291" t="str">
            <v>Санкт-Петербург</v>
          </cell>
          <cell r="G291" t="str">
            <v>СПб ГБУ ДО СШОР "ШВСМ по велоспорту и триатлону"</v>
          </cell>
        </row>
        <row r="292">
          <cell r="B292" t="str">
            <v>ЯРМОЛЮК Александр</v>
          </cell>
          <cell r="D292">
            <v>40279</v>
          </cell>
          <cell r="F292" t="str">
            <v>Санкт-Петербург</v>
          </cell>
          <cell r="G292" t="str">
            <v>СПб ГБУ ДО СШОР "ШВСМ по велоспорту и триатлону"</v>
          </cell>
        </row>
        <row r="293">
          <cell r="B293" t="str">
            <v>ДВОЙНИКОВ Вадим</v>
          </cell>
          <cell r="D293">
            <v>40252</v>
          </cell>
          <cell r="F293" t="str">
            <v>Санкт-Петербург</v>
          </cell>
          <cell r="G293" t="str">
            <v>СПб ГБУ ДО СШОР "ШВСМ по велоспорту и триатлону"</v>
          </cell>
        </row>
        <row r="294">
          <cell r="B294" t="str">
            <v>ШЕВЦОВ Максим</v>
          </cell>
          <cell r="D294">
            <v>40439</v>
          </cell>
          <cell r="F294" t="str">
            <v>Санкт-Петербург</v>
          </cell>
          <cell r="G294" t="str">
            <v>СПб ГБУ ДО СШОР "ШВСМ по велоспорту и триатлону"</v>
          </cell>
        </row>
        <row r="295">
          <cell r="B295" t="str">
            <v>ПУХОВ Иван</v>
          </cell>
          <cell r="C295">
            <v>10155324565</v>
          </cell>
          <cell r="D295">
            <v>40206</v>
          </cell>
          <cell r="E295" t="str">
            <v>1 СР</v>
          </cell>
          <cell r="F295" t="str">
            <v>Санкт-Петербург</v>
          </cell>
          <cell r="G295" t="str">
            <v>ГБОУ ШИ "Олимпийский резерв"</v>
          </cell>
        </row>
        <row r="296">
          <cell r="B296" t="str">
            <v>ЛЕОНТЬЕВ Кирилл</v>
          </cell>
          <cell r="D296">
            <v>40332</v>
          </cell>
          <cell r="F296" t="str">
            <v>Санкт-Петербург</v>
          </cell>
          <cell r="G296" t="str">
            <v>СПб ГБУ ДО СШОР "ШВСМ по велоспорту и триатлону"</v>
          </cell>
        </row>
        <row r="297">
          <cell r="B297" t="str">
            <v>КУРАМШИНА Кристина</v>
          </cell>
          <cell r="D297">
            <v>40258</v>
          </cell>
          <cell r="F297" t="str">
            <v>Санкт-Петербург</v>
          </cell>
          <cell r="G297" t="str">
            <v>СПб ГБУ ДО СШОР "ШВСМ по велоспорту и триатлону"</v>
          </cell>
        </row>
        <row r="298">
          <cell r="B298" t="str">
            <v>РОСТОВЦЕВ Сергей</v>
          </cell>
          <cell r="C298">
            <v>10009737568</v>
          </cell>
          <cell r="D298">
            <v>35583</v>
          </cell>
          <cell r="E298" t="str">
            <v>МСМК</v>
          </cell>
          <cell r="F298" t="str">
            <v>Тульская обл.</v>
          </cell>
          <cell r="G298" t="str">
            <v>СШОР "Велосипедный спорт"-ГУ ТО ЦСП</v>
          </cell>
        </row>
        <row r="299">
          <cell r="B299" t="str">
            <v>ПОЧЕРНЯЕВ Николай</v>
          </cell>
          <cell r="C299">
            <v>10095011985</v>
          </cell>
          <cell r="D299">
            <v>38515</v>
          </cell>
          <cell r="E299" t="str">
            <v>КМС</v>
          </cell>
          <cell r="F299" t="str">
            <v>Тульская обл.</v>
          </cell>
          <cell r="G299" t="str">
            <v>СШОР "Велосипедный спорт"-ГУ ТО ЦСП</v>
          </cell>
        </row>
        <row r="300">
          <cell r="B300" t="str">
            <v>МАЙОРОВ Ждан</v>
          </cell>
          <cell r="C300">
            <v>10093990253</v>
          </cell>
          <cell r="D300">
            <v>38453</v>
          </cell>
          <cell r="E300" t="str">
            <v>МС</v>
          </cell>
          <cell r="F300" t="str">
            <v>Тульская обл.</v>
          </cell>
          <cell r="G300" t="str">
            <v>СШОР "Велосипедный спорт"-ГУ ТО ЦСП</v>
          </cell>
        </row>
        <row r="301">
          <cell r="B301" t="str">
            <v>НОВИКОВ Савва</v>
          </cell>
          <cell r="C301">
            <v>10014630008</v>
          </cell>
          <cell r="D301">
            <v>36368</v>
          </cell>
          <cell r="E301" t="str">
            <v>МС</v>
          </cell>
          <cell r="F301" t="str">
            <v>Тульская обл.</v>
          </cell>
          <cell r="G301" t="str">
            <v>СШОР "Велосипедный спорт"-ГУ ТО ЦСП</v>
          </cell>
        </row>
        <row r="302">
          <cell r="B302" t="str">
            <v>БОБРАКОВ Евгений</v>
          </cell>
          <cell r="C302">
            <v>10010654826</v>
          </cell>
          <cell r="D302">
            <v>35792</v>
          </cell>
          <cell r="E302" t="str">
            <v>МС</v>
          </cell>
          <cell r="F302" t="str">
            <v>Тульская обл.</v>
          </cell>
          <cell r="G302" t="str">
            <v>СШОР "Велосипедный спорт"-ГУ ТО ЦСП</v>
          </cell>
        </row>
        <row r="303">
          <cell r="B303" t="str">
            <v>ГОНЧАРОВА Ольга</v>
          </cell>
          <cell r="C303">
            <v>10009045434</v>
          </cell>
          <cell r="D303">
            <v>35659</v>
          </cell>
          <cell r="E303" t="str">
            <v>МС</v>
          </cell>
          <cell r="F303" t="str">
            <v>Тульская обл.</v>
          </cell>
          <cell r="G303" t="str">
            <v>"ОКСШОР"-ГУ ТО ЦСП</v>
          </cell>
        </row>
        <row r="304">
          <cell r="B304" t="str">
            <v>БЕССОНОВА София</v>
          </cell>
          <cell r="C304">
            <v>10090442679</v>
          </cell>
          <cell r="D304">
            <v>38772</v>
          </cell>
          <cell r="E304" t="str">
            <v>КМС</v>
          </cell>
          <cell r="F304" t="str">
            <v>Тульская обл.</v>
          </cell>
          <cell r="G304" t="str">
            <v>СШОР "Велосипедный спорт"-ГУ ТО ЦСП</v>
          </cell>
        </row>
        <row r="305">
          <cell r="B305" t="str">
            <v>ФРОЛОВА Наталья</v>
          </cell>
          <cell r="C305">
            <v>10009721505</v>
          </cell>
          <cell r="D305">
            <v>35616</v>
          </cell>
          <cell r="E305" t="str">
            <v>МС</v>
          </cell>
          <cell r="F305" t="str">
            <v>Тульская обл.,Воронежская обл.</v>
          </cell>
          <cell r="G305" t="str">
            <v>"ОКСШОР"-ГУ ТО ЦСП/Воронежская обл.</v>
          </cell>
        </row>
      </sheetData>
      <sheetData sheetId="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 xml:space="preserve">МЕЖДУНАРОДНЫЕ СОРЕВНОВАНИЯ </v>
          </cell>
        </row>
        <row r="7">
          <cell r="A7" t="str">
            <v xml:space="preserve">"ГРАН-ПРИ Санкт-Петербурга" </v>
          </cell>
        </row>
        <row r="8">
          <cell r="A8" t="str">
            <v>по велосипедному спорту - трек</v>
          </cell>
        </row>
        <row r="9">
          <cell r="A9" t="str">
            <v>СПИСОК УЧАСТНИКОВ</v>
          </cell>
        </row>
        <row r="11">
          <cell r="A11" t="str">
            <v>МЕСТО ПРОВЕДЕНИЯ: г. Санкт-Петербург "Локосфинкс"</v>
          </cell>
        </row>
        <row r="12">
          <cell r="A12" t="str">
            <v>ДАТА ПРОВЕДЕНИЯ: 01-06 ИЮНЯ 2025 ГОДА</v>
          </cell>
        </row>
        <row r="14">
          <cell r="A14" t="str">
            <v>#</v>
          </cell>
          <cell r="B14" t="str">
            <v>НОМЕР</v>
          </cell>
          <cell r="C14" t="str">
            <v>КОД UCI</v>
          </cell>
          <cell r="D14" t="str">
            <v>ФАМИЛИЯ ИМЯ</v>
          </cell>
          <cell r="E14" t="str">
            <v>ДАТА РОЖД.</v>
          </cell>
          <cell r="F14" t="str">
            <v>РАЗРЯД,
ЗВАНИЕ</v>
          </cell>
          <cell r="G14" t="str">
            <v>ПРИНАДЛЕЖНОСТЬ К ОРГАНИЗАЦИИ</v>
          </cell>
        </row>
        <row r="16">
          <cell r="B16" t="str">
            <v>Москва</v>
          </cell>
        </row>
        <row r="17">
          <cell r="A17">
            <v>1</v>
          </cell>
          <cell r="B17">
            <v>21</v>
          </cell>
          <cell r="C17">
            <v>10076948161</v>
          </cell>
          <cell r="D17" t="str">
            <v>ЯВЕНКОВ Александр</v>
          </cell>
          <cell r="E17">
            <v>38092</v>
          </cell>
          <cell r="F17" t="str">
            <v>МС</v>
          </cell>
          <cell r="G17" t="str">
            <v>ГБПОУ "МССУОР №2" Москомспорта</v>
          </cell>
        </row>
        <row r="18">
          <cell r="A18">
            <v>2</v>
          </cell>
          <cell r="B18">
            <v>22</v>
          </cell>
          <cell r="C18">
            <v>10034956154</v>
          </cell>
          <cell r="D18" t="str">
            <v>БУРЛАКОВ Данила</v>
          </cell>
          <cell r="E18">
            <v>36828</v>
          </cell>
          <cell r="F18" t="str">
            <v>МСМК</v>
          </cell>
          <cell r="G18" t="str">
            <v>ГБПОУ "МССУОР №2" Москомспорта- ВСК "Мангазея-Московский спорт"</v>
          </cell>
        </row>
        <row r="19">
          <cell r="A19">
            <v>3</v>
          </cell>
          <cell r="B19">
            <v>23</v>
          </cell>
          <cell r="C19">
            <v>10092179383</v>
          </cell>
          <cell r="D19" t="str">
            <v>АМЕЛИН Даниил</v>
          </cell>
          <cell r="E19">
            <v>38819</v>
          </cell>
          <cell r="F19" t="str">
            <v>МС</v>
          </cell>
          <cell r="G19" t="str">
            <v>ГБПОУ "МССУОР №2" Москомспорта</v>
          </cell>
        </row>
        <row r="20">
          <cell r="A20">
            <v>4</v>
          </cell>
          <cell r="B20">
            <v>24</v>
          </cell>
          <cell r="C20">
            <v>10112134711</v>
          </cell>
          <cell r="D20" t="str">
            <v>САМУСЕВ Иван</v>
          </cell>
          <cell r="E20">
            <v>38958</v>
          </cell>
          <cell r="F20" t="str">
            <v>МС</v>
          </cell>
          <cell r="G20" t="str">
            <v>ГБПОУ "МССУОР №2" Москомспорта- ВСК "Мангазея-Московский спорт"</v>
          </cell>
        </row>
        <row r="21">
          <cell r="A21">
            <v>5</v>
          </cell>
          <cell r="B21">
            <v>25</v>
          </cell>
          <cell r="C21">
            <v>10036078728</v>
          </cell>
          <cell r="D21" t="str">
            <v>КАЛАЧНИК Никита</v>
          </cell>
          <cell r="E21">
            <v>37795</v>
          </cell>
          <cell r="F21" t="str">
            <v>МСМК</v>
          </cell>
          <cell r="G21" t="str">
            <v>ГБПОУ "МССУОР №2" Москомспорта- ВСК "Мангазея-Московский спорт"</v>
          </cell>
        </row>
        <row r="22">
          <cell r="A22">
            <v>6</v>
          </cell>
          <cell r="B22">
            <v>26</v>
          </cell>
          <cell r="C22">
            <v>10130335345</v>
          </cell>
          <cell r="D22" t="str">
            <v>МЕРЕМЕРЕНКО Дмитрий</v>
          </cell>
          <cell r="E22">
            <v>38821</v>
          </cell>
          <cell r="F22" t="str">
            <v>КМС</v>
          </cell>
          <cell r="G22" t="str">
            <v>ГБПОУ "МССУОР №2" Москомспорта</v>
          </cell>
        </row>
        <row r="23">
          <cell r="A23">
            <v>7</v>
          </cell>
          <cell r="B23">
            <v>27</v>
          </cell>
          <cell r="C23">
            <v>10100511986</v>
          </cell>
          <cell r="D23" t="str">
            <v>АФАНАСЬЕВ Никита</v>
          </cell>
          <cell r="E23">
            <v>38756</v>
          </cell>
          <cell r="F23" t="str">
            <v>КМС</v>
          </cell>
          <cell r="G23" t="str">
            <v>ГБПОУ "МССУОР №2" Москомспорта- ВСК "Мангазея-Московский спорт"</v>
          </cell>
        </row>
        <row r="24">
          <cell r="A24">
            <v>8</v>
          </cell>
          <cell r="B24">
            <v>28</v>
          </cell>
          <cell r="C24">
            <v>10053869942</v>
          </cell>
          <cell r="D24" t="str">
            <v>БИРЮКОВ Никита</v>
          </cell>
          <cell r="E24">
            <v>37988</v>
          </cell>
          <cell r="F24" t="str">
            <v>МСМК</v>
          </cell>
          <cell r="G24" t="str">
            <v>ГБПОУ "МССУОР №2" Москомспорта- ВСК "Мангазея-Московский спорт"</v>
          </cell>
        </row>
        <row r="25">
          <cell r="A25">
            <v>9</v>
          </cell>
          <cell r="B25">
            <v>67</v>
          </cell>
          <cell r="C25">
            <v>10007272455</v>
          </cell>
          <cell r="D25" t="str">
            <v>ШМЕЛЕВА Дарья</v>
          </cell>
          <cell r="E25">
            <v>34633</v>
          </cell>
          <cell r="F25" t="str">
            <v>ЗМС</v>
          </cell>
          <cell r="G25" t="str">
            <v>ГБПОУ "МССУОР №2" Москомспорта- ВСК "Мангазея-Московский спорт"</v>
          </cell>
        </row>
        <row r="26">
          <cell r="A26">
            <v>10</v>
          </cell>
          <cell r="B26">
            <v>68</v>
          </cell>
          <cell r="C26">
            <v>10094917312</v>
          </cell>
          <cell r="D26" t="str">
            <v>СОЛОЗОБОВА Елизавета</v>
          </cell>
          <cell r="E26">
            <v>38671</v>
          </cell>
          <cell r="F26" t="str">
            <v>МС</v>
          </cell>
          <cell r="G26" t="str">
            <v>ГБПОУ "МССУОР №2" Москомспорта- ВСК "Мангазея-Московский спорт"</v>
          </cell>
        </row>
        <row r="27">
          <cell r="A27">
            <v>11</v>
          </cell>
          <cell r="B27">
            <v>69</v>
          </cell>
          <cell r="C27">
            <v>10014630109</v>
          </cell>
          <cell r="D27" t="str">
            <v>ВАЩЕНКО Полина</v>
          </cell>
          <cell r="E27">
            <v>36529</v>
          </cell>
          <cell r="F27" t="str">
            <v>МСМК</v>
          </cell>
          <cell r="G27" t="str">
            <v>ГБПОУ "МССУОР №2" Москомспорта- ВСК "Мангазея-Московский спорт"</v>
          </cell>
        </row>
        <row r="28">
          <cell r="A28">
            <v>12</v>
          </cell>
          <cell r="B28">
            <v>70</v>
          </cell>
          <cell r="C28">
            <v>10089461161</v>
          </cell>
          <cell r="D28" t="str">
            <v>НОВИКОВА Софья</v>
          </cell>
          <cell r="E28">
            <v>38988</v>
          </cell>
          <cell r="F28" t="str">
            <v>МС</v>
          </cell>
          <cell r="G28" t="str">
            <v>ГБПОУ "МССУОР №2" Москомспорта</v>
          </cell>
        </row>
        <row r="29">
          <cell r="A29">
            <v>13</v>
          </cell>
          <cell r="B29">
            <v>71</v>
          </cell>
          <cell r="C29">
            <v>10094893363</v>
          </cell>
          <cell r="D29" t="str">
            <v>СЕМЕНЮК Яна</v>
          </cell>
          <cell r="E29">
            <v>38783</v>
          </cell>
          <cell r="F29" t="str">
            <v>МС</v>
          </cell>
          <cell r="G29" t="str">
            <v>ГБПОУ "МССУОР №2" Москомспорта</v>
          </cell>
        </row>
        <row r="30">
          <cell r="A30">
            <v>14</v>
          </cell>
          <cell r="B30">
            <v>117</v>
          </cell>
          <cell r="C30">
            <v>10131543502</v>
          </cell>
          <cell r="D30" t="str">
            <v>СОЛОЗОБОВА Вероника</v>
          </cell>
          <cell r="E30">
            <v>39647</v>
          </cell>
          <cell r="F30" t="str">
            <v>МС</v>
          </cell>
          <cell r="G30" t="str">
            <v>ГБПОУ "МССУОР №2" Москомспорта- ВСК "Мангазея-Московский спорт"</v>
          </cell>
        </row>
        <row r="31">
          <cell r="A31">
            <v>15</v>
          </cell>
          <cell r="B31">
            <v>118</v>
          </cell>
          <cell r="C31">
            <v>10128419492</v>
          </cell>
          <cell r="D31" t="str">
            <v>СТУДЕННИКОВА Ярослава</v>
          </cell>
          <cell r="E31">
            <v>39785</v>
          </cell>
          <cell r="F31" t="str">
            <v>МС</v>
          </cell>
          <cell r="G31" t="str">
            <v>ГБПОУ "МССУОР №2" Москомспорта</v>
          </cell>
        </row>
        <row r="32">
          <cell r="A32">
            <v>16</v>
          </cell>
          <cell r="B32">
            <v>119</v>
          </cell>
          <cell r="C32">
            <v>10137270643</v>
          </cell>
          <cell r="D32" t="str">
            <v>АЛЕКСЕЕВА Васса</v>
          </cell>
          <cell r="E32">
            <v>39897</v>
          </cell>
          <cell r="F32" t="str">
            <v>КМС</v>
          </cell>
          <cell r="G32" t="str">
            <v>ГБПОУ "МССУОР №2" Москомспорта</v>
          </cell>
        </row>
        <row r="33">
          <cell r="A33">
            <v>17</v>
          </cell>
          <cell r="B33">
            <v>161</v>
          </cell>
          <cell r="C33">
            <v>10107322194</v>
          </cell>
          <cell r="D33" t="str">
            <v>КИМАКОВСКИЙ Захар</v>
          </cell>
          <cell r="E33">
            <v>39113</v>
          </cell>
          <cell r="F33" t="str">
            <v>МС</v>
          </cell>
          <cell r="G33" t="str">
            <v>ГБПОУ "МССУОР №2" Москомспорта- ВСК "Мангазея-Московский спорт"</v>
          </cell>
        </row>
        <row r="34">
          <cell r="A34">
            <v>18</v>
          </cell>
          <cell r="B34">
            <v>162</v>
          </cell>
          <cell r="C34">
            <v>10115982577</v>
          </cell>
          <cell r="D34" t="str">
            <v>СЕРГЕЕВ Федор</v>
          </cell>
          <cell r="E34">
            <v>39313</v>
          </cell>
          <cell r="F34" t="str">
            <v>КМС</v>
          </cell>
          <cell r="G34" t="str">
            <v>ГБПОУ "МССУОР №2" Москомспорта</v>
          </cell>
        </row>
        <row r="35">
          <cell r="A35">
            <v>19</v>
          </cell>
          <cell r="B35">
            <v>163</v>
          </cell>
          <cell r="C35">
            <v>10139061608</v>
          </cell>
          <cell r="D35" t="str">
            <v>СОКОЛОВСКИЙ Кирилл</v>
          </cell>
          <cell r="E35">
            <v>39562</v>
          </cell>
          <cell r="F35" t="str">
            <v>КМС</v>
          </cell>
          <cell r="G35" t="str">
            <v>ГБПОУ "МССУОР №2" Москомспорта</v>
          </cell>
        </row>
        <row r="36">
          <cell r="A36">
            <v>20</v>
          </cell>
          <cell r="B36">
            <v>164</v>
          </cell>
          <cell r="C36">
            <v>10132956163</v>
          </cell>
          <cell r="D36" t="str">
            <v>САВОСТИКОВ Никита</v>
          </cell>
          <cell r="E36">
            <v>39675</v>
          </cell>
          <cell r="F36" t="str">
            <v>КМС</v>
          </cell>
          <cell r="G36" t="str">
            <v>ГБПОУ "МССУОР №2" Москомспорта</v>
          </cell>
        </row>
        <row r="37">
          <cell r="A37">
            <v>21</v>
          </cell>
          <cell r="B37">
            <v>190</v>
          </cell>
          <cell r="C37">
            <v>10006886576</v>
          </cell>
          <cell r="D37" t="str">
            <v>МАНАКОВ Виктор</v>
          </cell>
          <cell r="E37">
            <v>33764</v>
          </cell>
          <cell r="F37" t="str">
            <v>ЗМС</v>
          </cell>
          <cell r="G37" t="str">
            <v>ГБУ ДО "МГФСО"</v>
          </cell>
        </row>
        <row r="38">
          <cell r="A38">
            <v>22</v>
          </cell>
          <cell r="B38">
            <v>191</v>
          </cell>
          <cell r="C38">
            <v>10036017494</v>
          </cell>
          <cell r="D38" t="str">
            <v>ГОЛЯЕВА Валерия</v>
          </cell>
          <cell r="E38">
            <v>37057</v>
          </cell>
          <cell r="F38" t="str">
            <v>МС</v>
          </cell>
          <cell r="G38" t="str">
            <v>ГБУ ДО "МГФСО"</v>
          </cell>
        </row>
        <row r="39">
          <cell r="B39" t="str">
            <v>Представитель: Васин А.Е.-(100 069 151 71),Хозов В.И.-(100 055 100 85)</v>
          </cell>
        </row>
        <row r="41">
          <cell r="B41" t="str">
            <v>Тульская область</v>
          </cell>
        </row>
        <row r="42">
          <cell r="A42">
            <v>23</v>
          </cell>
          <cell r="B42">
            <v>47</v>
          </cell>
          <cell r="C42">
            <v>10083104530</v>
          </cell>
          <cell r="D42" t="str">
            <v>ГИРИЛОВИЧ Игорь</v>
          </cell>
          <cell r="E42">
            <v>38427</v>
          </cell>
          <cell r="F42" t="str">
            <v>МСМК</v>
          </cell>
          <cell r="G42" t="str">
            <v>СШОР "Велосипедный спорт"-ГУ ТО ЦСП</v>
          </cell>
          <cell r="H42">
            <v>65</v>
          </cell>
        </row>
        <row r="43">
          <cell r="A43">
            <v>24</v>
          </cell>
          <cell r="B43">
            <v>48</v>
          </cell>
          <cell r="C43">
            <v>10082411180</v>
          </cell>
          <cell r="D43" t="str">
            <v>МЕДЕНЕЦ Богдан</v>
          </cell>
          <cell r="E43">
            <v>38034</v>
          </cell>
          <cell r="F43" t="str">
            <v>МС</v>
          </cell>
          <cell r="G43" t="str">
            <v>СШОР "Велосипедный спорт"-ГУ ТО ЦСП</v>
          </cell>
          <cell r="H43">
            <v>66</v>
          </cell>
        </row>
        <row r="44">
          <cell r="A44">
            <v>25</v>
          </cell>
          <cell r="B44">
            <v>49</v>
          </cell>
          <cell r="C44">
            <v>10015266972</v>
          </cell>
          <cell r="D44" t="str">
            <v>НЕСТЕРОВ Дмитрий</v>
          </cell>
          <cell r="E44">
            <v>36202</v>
          </cell>
          <cell r="F44" t="str">
            <v>МСМК</v>
          </cell>
          <cell r="G44" t="str">
            <v>СШОР "Велосипедный спорт"-ГУ ТО ЦСП</v>
          </cell>
        </row>
        <row r="45">
          <cell r="A45">
            <v>26</v>
          </cell>
          <cell r="B45">
            <v>50</v>
          </cell>
          <cell r="C45">
            <v>10007772108</v>
          </cell>
          <cell r="D45" t="str">
            <v>ДУБЧЕНКО Александр</v>
          </cell>
          <cell r="E45">
            <v>34749</v>
          </cell>
          <cell r="F45" t="str">
            <v>МСМК</v>
          </cell>
          <cell r="G45" t="str">
            <v>СШОР "Велосипедный спорт"-ГУ ТО ЦСП</v>
          </cell>
        </row>
        <row r="46">
          <cell r="A46">
            <v>27</v>
          </cell>
          <cell r="B46">
            <v>51</v>
          </cell>
          <cell r="C46">
            <v>10093556278</v>
          </cell>
          <cell r="D46" t="str">
            <v>МАРЯМИДЗЕ Степан</v>
          </cell>
          <cell r="E46">
            <v>38503</v>
          </cell>
          <cell r="F46" t="str">
            <v>МС</v>
          </cell>
          <cell r="G46" t="str">
            <v>СШОР "Велосипедный спорт"-ГУ ТО ЦСП</v>
          </cell>
        </row>
        <row r="47">
          <cell r="A47">
            <v>28</v>
          </cell>
          <cell r="B47">
            <v>52</v>
          </cell>
          <cell r="C47">
            <v>10104123420</v>
          </cell>
          <cell r="D47" t="str">
            <v>СУЯТИН Мирослав</v>
          </cell>
          <cell r="E47">
            <v>38726</v>
          </cell>
          <cell r="F47" t="str">
            <v>МС</v>
          </cell>
          <cell r="G47" t="str">
            <v>СШОР "Велосипедный спорт"-ГУ ТО ЦСП</v>
          </cell>
        </row>
        <row r="48">
          <cell r="A48">
            <v>29</v>
          </cell>
          <cell r="B48">
            <v>53</v>
          </cell>
          <cell r="C48">
            <v>10094202643</v>
          </cell>
          <cell r="D48" t="str">
            <v>ГЕРБУТ Дмитрий</v>
          </cell>
          <cell r="E48">
            <v>39402</v>
          </cell>
          <cell r="F48" t="str">
            <v>МС</v>
          </cell>
          <cell r="G48" t="str">
            <v>СШОР "Велосипедный спорт"-ГУ ТО ЦСП</v>
          </cell>
        </row>
        <row r="49">
          <cell r="A49">
            <v>30</v>
          </cell>
          <cell r="B49">
            <v>54</v>
          </cell>
          <cell r="C49">
            <v>10094923271</v>
          </cell>
          <cell r="D49" t="str">
            <v>БЫКОВСКИЙ Никита</v>
          </cell>
          <cell r="E49">
            <v>38917</v>
          </cell>
          <cell r="F49" t="str">
            <v>МС</v>
          </cell>
          <cell r="G49" t="str">
            <v>СШОР "Велосипедный спорт"-ГУ ТО ЦСП</v>
          </cell>
        </row>
        <row r="50">
          <cell r="A50">
            <v>31</v>
          </cell>
          <cell r="B50">
            <v>55</v>
          </cell>
          <cell r="C50">
            <v>10104596696</v>
          </cell>
          <cell r="D50" t="str">
            <v>БЫКОВ Антон</v>
          </cell>
          <cell r="E50">
            <v>38940</v>
          </cell>
          <cell r="F50" t="str">
            <v>МС</v>
          </cell>
          <cell r="G50" t="str">
            <v>СШОР "Велосипедный спорт"-ГУ ТО ЦСП</v>
          </cell>
        </row>
        <row r="51">
          <cell r="A51">
            <v>32</v>
          </cell>
          <cell r="B51">
            <v>56</v>
          </cell>
          <cell r="C51">
            <v>10034934431</v>
          </cell>
          <cell r="D51" t="str">
            <v>НАУМОВ Максим</v>
          </cell>
          <cell r="E51">
            <v>36630</v>
          </cell>
          <cell r="F51" t="str">
            <v>МС</v>
          </cell>
          <cell r="G51" t="str">
            <v>СШОР "Велосипедный спорт"-ГУ ТО ЦСП-Свердловская обл.</v>
          </cell>
        </row>
        <row r="52">
          <cell r="A52">
            <v>33</v>
          </cell>
          <cell r="B52">
            <v>77</v>
          </cell>
          <cell r="C52">
            <v>10034991217</v>
          </cell>
          <cell r="D52" t="str">
            <v>АНДРЕЕВА Ксения</v>
          </cell>
          <cell r="E52">
            <v>36732</v>
          </cell>
          <cell r="F52" t="str">
            <v>МСМК</v>
          </cell>
          <cell r="G52" t="str">
            <v>"ОКСШОР"-ГУ ТО ЦСП</v>
          </cell>
        </row>
        <row r="53">
          <cell r="A53">
            <v>34</v>
          </cell>
          <cell r="B53">
            <v>78</v>
          </cell>
          <cell r="C53">
            <v>10007498585</v>
          </cell>
          <cell r="D53" t="str">
            <v>АВЕРИНА Мария</v>
          </cell>
          <cell r="E53">
            <v>34246</v>
          </cell>
          <cell r="F53" t="str">
            <v>МСМК</v>
          </cell>
          <cell r="G53" t="str">
            <v>"ОКСШОР"-ГУ ТО ЦСП</v>
          </cell>
        </row>
        <row r="54">
          <cell r="A54">
            <v>35</v>
          </cell>
          <cell r="B54">
            <v>79</v>
          </cell>
          <cell r="C54">
            <v>10036076809</v>
          </cell>
          <cell r="D54" t="str">
            <v>АБАЙДУЛЛИНА Инна</v>
          </cell>
          <cell r="E54">
            <v>37700</v>
          </cell>
          <cell r="F54" t="str">
            <v>МС</v>
          </cell>
          <cell r="G54" t="str">
            <v>"ОКСШОР"-ГУ ТО ЦСП</v>
          </cell>
        </row>
        <row r="55">
          <cell r="A55">
            <v>36</v>
          </cell>
          <cell r="B55">
            <v>80</v>
          </cell>
          <cell r="C55">
            <v>10142115084</v>
          </cell>
          <cell r="D55" t="str">
            <v>ФЛОРИНСКАЯ Яна</v>
          </cell>
          <cell r="E55">
            <v>31040</v>
          </cell>
          <cell r="F55" t="str">
            <v>КМС</v>
          </cell>
          <cell r="G55" t="str">
            <v>СШОР "Велосипедный спорт"-ГУ ТО ЦСП</v>
          </cell>
        </row>
        <row r="56">
          <cell r="A56">
            <v>37</v>
          </cell>
          <cell r="B56">
            <v>81</v>
          </cell>
          <cell r="C56">
            <v>10091970532</v>
          </cell>
          <cell r="D56" t="str">
            <v>ЕВЛАНОВА Екатерина</v>
          </cell>
          <cell r="E56">
            <v>39047</v>
          </cell>
          <cell r="F56" t="str">
            <v>МС</v>
          </cell>
          <cell r="G56" t="str">
            <v>СШОР "Велосипедный спорт"-ГУ ТО ЦСП</v>
          </cell>
        </row>
        <row r="57">
          <cell r="A57">
            <v>38</v>
          </cell>
          <cell r="B57">
            <v>82</v>
          </cell>
          <cell r="C57">
            <v>10095066650</v>
          </cell>
          <cell r="D57" t="str">
            <v>ХАЙБУЛЛАЕВА Виолетта</v>
          </cell>
          <cell r="E57">
            <v>38905</v>
          </cell>
          <cell r="F57" t="str">
            <v>КМС</v>
          </cell>
          <cell r="G57" t="str">
            <v>СШОР "Велосипедный спорт"-ГУ ТО ЦСП</v>
          </cell>
        </row>
        <row r="58">
          <cell r="A58">
            <v>39</v>
          </cell>
          <cell r="B58">
            <v>83</v>
          </cell>
          <cell r="C58">
            <v>10009183557</v>
          </cell>
          <cell r="D58" t="str">
            <v>КЛИМОВА Диана</v>
          </cell>
          <cell r="E58">
            <v>35346</v>
          </cell>
          <cell r="F58" t="str">
            <v>МСМК</v>
          </cell>
          <cell r="G58" t="str">
            <v>"ОКСШОР"-ГУ ТО ЦСП/Тюменская обл.</v>
          </cell>
        </row>
        <row r="59">
          <cell r="A59">
            <v>40</v>
          </cell>
          <cell r="B59">
            <v>84</v>
          </cell>
          <cell r="C59">
            <v>10100041841</v>
          </cell>
          <cell r="D59" t="str">
            <v>ВАСИЛЕНКО Владислава</v>
          </cell>
          <cell r="E59">
            <v>39082</v>
          </cell>
          <cell r="F59" t="str">
            <v>МС</v>
          </cell>
          <cell r="G59" t="str">
            <v>СШОР "Велосипедный спорт"-ГУ ТО ЦСП</v>
          </cell>
        </row>
        <row r="60">
          <cell r="A60">
            <v>41</v>
          </cell>
          <cell r="B60">
            <v>85</v>
          </cell>
          <cell r="C60">
            <v>10007739974</v>
          </cell>
          <cell r="D60" t="str">
            <v>ХАТУНЦЕВА Гульназ</v>
          </cell>
          <cell r="E60">
            <v>34445</v>
          </cell>
          <cell r="F60" t="str">
            <v>ЗМС</v>
          </cell>
          <cell r="G60" t="str">
            <v>"ОКСШОР"-ГУ ТО ЦСП/Воронежская обл.</v>
          </cell>
        </row>
        <row r="61">
          <cell r="A61">
            <v>42</v>
          </cell>
          <cell r="B61">
            <v>86</v>
          </cell>
          <cell r="C61">
            <v>10091733183</v>
          </cell>
          <cell r="D61" t="str">
            <v>КРОТКОВА Наталья</v>
          </cell>
          <cell r="E61">
            <v>31898</v>
          </cell>
          <cell r="F61" t="str">
            <v>КМС</v>
          </cell>
          <cell r="G61" t="str">
            <v>СШОР "Велосипедный спорт"-ГУ ТО ЦСП</v>
          </cell>
        </row>
        <row r="62">
          <cell r="A62">
            <v>43</v>
          </cell>
          <cell r="B62">
            <v>87</v>
          </cell>
          <cell r="C62">
            <v>10136682074</v>
          </cell>
          <cell r="D62" t="str">
            <v>РОДИОНОВА Александра</v>
          </cell>
          <cell r="E62">
            <v>32030</v>
          </cell>
          <cell r="F62" t="str">
            <v>МС</v>
          </cell>
          <cell r="G62" t="str">
            <v>СШОР "Велосипедный спорт"-ГУ ТО ЦСП</v>
          </cell>
        </row>
        <row r="63">
          <cell r="A63">
            <v>44</v>
          </cell>
          <cell r="B63">
            <v>123</v>
          </cell>
          <cell r="C63">
            <v>10094255385</v>
          </cell>
          <cell r="D63" t="str">
            <v>ИЗОТОВА Анна</v>
          </cell>
          <cell r="E63">
            <v>39316</v>
          </cell>
          <cell r="F63" t="str">
            <v>МС</v>
          </cell>
          <cell r="G63" t="str">
            <v>СШОР "Велосипедный спорт"-ГУ ТО ЦСП</v>
          </cell>
        </row>
        <row r="64">
          <cell r="A64">
            <v>45</v>
          </cell>
          <cell r="B64">
            <v>124</v>
          </cell>
          <cell r="C64">
            <v>10116899027</v>
          </cell>
          <cell r="D64" t="str">
            <v>ЮРЧЕНКО Александра</v>
          </cell>
          <cell r="E64">
            <v>39346</v>
          </cell>
          <cell r="F64" t="str">
            <v>МС</v>
          </cell>
          <cell r="G64" t="str">
            <v>СШОР "Велосипедный спорт"-ГУ ТО ЦСП</v>
          </cell>
        </row>
        <row r="65">
          <cell r="A65">
            <v>46</v>
          </cell>
          <cell r="B65">
            <v>125</v>
          </cell>
          <cell r="C65">
            <v>10142595943</v>
          </cell>
          <cell r="D65" t="str">
            <v>МИШИНА Алена</v>
          </cell>
          <cell r="E65">
            <v>39871</v>
          </cell>
          <cell r="F65" t="str">
            <v>МС</v>
          </cell>
          <cell r="G65" t="str">
            <v>СШОР "Велосипедный спорт"-ГУ ТО ЦСП</v>
          </cell>
        </row>
        <row r="66">
          <cell r="A66">
            <v>47</v>
          </cell>
          <cell r="B66">
            <v>126</v>
          </cell>
          <cell r="C66">
            <v>10142595741</v>
          </cell>
          <cell r="D66" t="str">
            <v>МАШКОВА Полина</v>
          </cell>
          <cell r="E66">
            <v>40163</v>
          </cell>
          <cell r="F66" t="str">
            <v>КМС</v>
          </cell>
          <cell r="G66" t="str">
            <v>СШОР "Велосипедный спорт"-ГУ ТО ЦСП</v>
          </cell>
        </row>
        <row r="67">
          <cell r="A67">
            <v>48</v>
          </cell>
          <cell r="B67">
            <v>127</v>
          </cell>
          <cell r="C67">
            <v>10132789849</v>
          </cell>
          <cell r="D67" t="str">
            <v>ЛУЧИНА Виктория</v>
          </cell>
          <cell r="E67">
            <v>39558</v>
          </cell>
          <cell r="F67" t="str">
            <v>МС</v>
          </cell>
          <cell r="G67" t="str">
            <v>СШОР "Велосипедный спорт"-ГУ ТО ЦСП</v>
          </cell>
        </row>
        <row r="68">
          <cell r="A68">
            <v>49</v>
          </cell>
          <cell r="B68">
            <v>128</v>
          </cell>
          <cell r="C68">
            <v>10132790051</v>
          </cell>
          <cell r="D68" t="str">
            <v>ДРОЗДОВА Ольга</v>
          </cell>
          <cell r="E68">
            <v>39616</v>
          </cell>
          <cell r="F68" t="str">
            <v>КМС</v>
          </cell>
          <cell r="G68" t="str">
            <v>СШОР "Велосипедный спорт"-ГУ ТО ЦСП</v>
          </cell>
        </row>
        <row r="69">
          <cell r="A69">
            <v>50</v>
          </cell>
          <cell r="B69">
            <v>129</v>
          </cell>
          <cell r="C69">
            <v>10137919432</v>
          </cell>
          <cell r="D69" t="str">
            <v>ЕРМОЛОВА Мария</v>
          </cell>
          <cell r="E69">
            <v>39688</v>
          </cell>
          <cell r="F69" t="str">
            <v>КМС</v>
          </cell>
          <cell r="G69" t="str">
            <v>СШОР "Велосипедный спорт"-ГУ ТО ЦСП</v>
          </cell>
        </row>
        <row r="70">
          <cell r="A70">
            <v>51</v>
          </cell>
          <cell r="B70">
            <v>130</v>
          </cell>
          <cell r="C70">
            <v>10142335255</v>
          </cell>
          <cell r="D70" t="str">
            <v>ГВОЗДЕВА Диана</v>
          </cell>
          <cell r="E70">
            <v>39650</v>
          </cell>
          <cell r="F70" t="str">
            <v>КМС</v>
          </cell>
          <cell r="G70" t="str">
            <v>СШОР "Велосипедный спорт"-ГУ ТО ЦСП</v>
          </cell>
        </row>
        <row r="71">
          <cell r="A71">
            <v>52</v>
          </cell>
          <cell r="B71">
            <v>131</v>
          </cell>
          <cell r="C71">
            <v>10143149146</v>
          </cell>
          <cell r="D71" t="str">
            <v>СИБАЕВА Снежана</v>
          </cell>
          <cell r="E71">
            <v>39402</v>
          </cell>
          <cell r="F71" t="str">
            <v>КМС</v>
          </cell>
          <cell r="G71" t="str">
            <v>СШОР "Велосипедный спорт"-ГУ ТО ЦСП</v>
          </cell>
        </row>
        <row r="72">
          <cell r="A72">
            <v>53</v>
          </cell>
          <cell r="B72">
            <v>132</v>
          </cell>
          <cell r="C72">
            <v>10130345045</v>
          </cell>
          <cell r="D72" t="str">
            <v>СОКОЛОВА Софья</v>
          </cell>
          <cell r="E72">
            <v>39106</v>
          </cell>
          <cell r="F72" t="str">
            <v>КМС</v>
          </cell>
          <cell r="G72" t="str">
            <v>СШОР "Велосипедный спорт"-ГУ ТО ЦСП</v>
          </cell>
        </row>
        <row r="73">
          <cell r="A73">
            <v>54</v>
          </cell>
          <cell r="B73">
            <v>133</v>
          </cell>
          <cell r="C73">
            <v>10119926033</v>
          </cell>
          <cell r="D73" t="str">
            <v>БОБРОВА Мария</v>
          </cell>
          <cell r="E73">
            <v>39162</v>
          </cell>
          <cell r="F73" t="str">
            <v>КМС</v>
          </cell>
          <cell r="G73" t="str">
            <v>СШОР "Велосипедный спорт"-ГУ ТО ЦСП</v>
          </cell>
        </row>
        <row r="74">
          <cell r="A74">
            <v>55</v>
          </cell>
          <cell r="B74">
            <v>170</v>
          </cell>
          <cell r="C74">
            <v>10104006717</v>
          </cell>
          <cell r="D74" t="str">
            <v>СИДОРОВ Григорий</v>
          </cell>
          <cell r="E74">
            <v>39260</v>
          </cell>
          <cell r="F74" t="str">
            <v>МС</v>
          </cell>
          <cell r="G74" t="str">
            <v>СШОР "Велосипедный спорт"-ГУ ТО ЦСП</v>
          </cell>
        </row>
        <row r="75">
          <cell r="A75">
            <v>56</v>
          </cell>
          <cell r="B75">
            <v>171</v>
          </cell>
          <cell r="C75">
            <v>10141993331</v>
          </cell>
          <cell r="D75" t="str">
            <v>ШИШКИН Иван</v>
          </cell>
          <cell r="E75">
            <v>39651</v>
          </cell>
          <cell r="F75" t="str">
            <v>КМС</v>
          </cell>
          <cell r="G75" t="str">
            <v>СШОР "Велосипедный спорт"-ГУ ТО ЦСП</v>
          </cell>
        </row>
        <row r="76">
          <cell r="A76">
            <v>57</v>
          </cell>
          <cell r="B76">
            <v>172</v>
          </cell>
          <cell r="C76">
            <v>10100863008</v>
          </cell>
          <cell r="D76" t="str">
            <v>ПУЧЕНКИН Артем</v>
          </cell>
          <cell r="E76">
            <v>39432</v>
          </cell>
          <cell r="F76" t="str">
            <v>КМС</v>
          </cell>
          <cell r="G76" t="str">
            <v>СШОР "Велосипедный спорт"-ГУ ТО ЦСП</v>
          </cell>
        </row>
        <row r="77">
          <cell r="A77">
            <v>58</v>
          </cell>
          <cell r="B77">
            <v>173</v>
          </cell>
          <cell r="C77">
            <v>10131028691</v>
          </cell>
          <cell r="D77" t="str">
            <v>ЗЫБИН Артем</v>
          </cell>
          <cell r="E77">
            <v>39747</v>
          </cell>
          <cell r="F77" t="str">
            <v>КМС</v>
          </cell>
          <cell r="G77" t="str">
            <v>СШОР "Велосипедный спорт"-ГУ ТО ЦСП</v>
          </cell>
        </row>
        <row r="78">
          <cell r="A78">
            <v>59</v>
          </cell>
          <cell r="B78">
            <v>174</v>
          </cell>
          <cell r="C78">
            <v>10101388222</v>
          </cell>
          <cell r="D78" t="str">
            <v>СМИРНОВ Роман</v>
          </cell>
          <cell r="E78">
            <v>39390</v>
          </cell>
          <cell r="F78" t="str">
            <v>КМС</v>
          </cell>
          <cell r="G78" t="str">
            <v>СШОР "Велосипедный спорт"-ГУ ТО ЦСП</v>
          </cell>
        </row>
        <row r="79">
          <cell r="A79">
            <v>60</v>
          </cell>
          <cell r="B79">
            <v>175</v>
          </cell>
          <cell r="C79">
            <v>10132853810</v>
          </cell>
          <cell r="D79" t="str">
            <v>НИКИШИН Александр</v>
          </cell>
          <cell r="E79">
            <v>39671</v>
          </cell>
          <cell r="F79" t="str">
            <v>КМС</v>
          </cell>
          <cell r="G79" t="str">
            <v>СШОР "Велосипедный спорт"-ГУ ТО ЦСП</v>
          </cell>
        </row>
        <row r="80">
          <cell r="B80" t="str">
            <v>Представитель: Макарова Т.Н.-(100 023 247 48)</v>
          </cell>
        </row>
        <row r="82">
          <cell r="B82" t="str">
            <v>Омская область</v>
          </cell>
        </row>
        <row r="83">
          <cell r="A83">
            <v>61</v>
          </cell>
          <cell r="B83">
            <v>29</v>
          </cell>
          <cell r="C83">
            <v>10091885555</v>
          </cell>
          <cell r="D83" t="str">
            <v>ПРОКУРАТОВ Александр</v>
          </cell>
          <cell r="E83">
            <v>38571</v>
          </cell>
          <cell r="F83" t="str">
            <v>МС</v>
          </cell>
          <cell r="G83" t="str">
            <v>"СШОР "Академия велоспорта"</v>
          </cell>
        </row>
        <row r="84">
          <cell r="A84">
            <v>62</v>
          </cell>
          <cell r="B84">
            <v>30</v>
          </cell>
          <cell r="C84">
            <v>10077952416</v>
          </cell>
          <cell r="D84" t="str">
            <v>ЗАЛИПЯТСКИЙ Иван</v>
          </cell>
          <cell r="E84">
            <v>37631</v>
          </cell>
          <cell r="F84" t="str">
            <v>МС</v>
          </cell>
          <cell r="G84" t="str">
            <v>"СШОР "Академия велоспорта" - ГБУ РК "ЦСП СК РК"</v>
          </cell>
        </row>
        <row r="85">
          <cell r="B85" t="str">
            <v>Представитель: Каган Д.С.-(100 622 602 40)</v>
          </cell>
        </row>
        <row r="87">
          <cell r="B87" t="str">
            <v>Санкт-Петербург</v>
          </cell>
        </row>
        <row r="88">
          <cell r="A88">
            <v>63</v>
          </cell>
          <cell r="B88">
            <v>1</v>
          </cell>
          <cell r="C88">
            <v>10103577792</v>
          </cell>
          <cell r="D88" t="str">
            <v>АЛЕКСЕЕВ Лаврентий</v>
          </cell>
          <cell r="E88">
            <v>37602</v>
          </cell>
          <cell r="F88" t="str">
            <v>МСМК</v>
          </cell>
          <cell r="G88" t="str">
            <v>СПБ ГБПОУ УОР № 1</v>
          </cell>
          <cell r="I88">
            <v>34</v>
          </cell>
        </row>
        <row r="89">
          <cell r="A89">
            <v>64</v>
          </cell>
          <cell r="B89">
            <v>2</v>
          </cell>
          <cell r="C89">
            <v>10063781322</v>
          </cell>
          <cell r="D89" t="str">
            <v>ШЕКЕЛАШВИЛИ Давид</v>
          </cell>
          <cell r="E89">
            <v>37834</v>
          </cell>
          <cell r="F89" t="str">
            <v>МС</v>
          </cell>
          <cell r="G89" t="str">
            <v>СПБ ГБПОУ УОР № 1</v>
          </cell>
        </row>
        <row r="90">
          <cell r="A90">
            <v>65</v>
          </cell>
          <cell r="B90">
            <v>3</v>
          </cell>
          <cell r="C90">
            <v>10110374361</v>
          </cell>
          <cell r="D90" t="str">
            <v>ГОЛКОВ Михаил</v>
          </cell>
          <cell r="E90">
            <v>38749</v>
          </cell>
          <cell r="F90" t="str">
            <v>МС</v>
          </cell>
          <cell r="G90" t="str">
            <v>ГБОУ ШИ "Олимпийский резерв"</v>
          </cell>
        </row>
        <row r="91">
          <cell r="A91">
            <v>66</v>
          </cell>
          <cell r="B91">
            <v>4</v>
          </cell>
          <cell r="C91">
            <v>10090420148</v>
          </cell>
          <cell r="D91" t="str">
            <v>ГАЛИХАНОВ Денис</v>
          </cell>
          <cell r="E91">
            <v>38909</v>
          </cell>
          <cell r="F91" t="str">
            <v>МС</v>
          </cell>
          <cell r="G91" t="str">
            <v>СПБ ГБПОУ УОР № 1</v>
          </cell>
        </row>
        <row r="92">
          <cell r="A92">
            <v>67</v>
          </cell>
          <cell r="B92">
            <v>5</v>
          </cell>
          <cell r="C92">
            <v>10036092771</v>
          </cell>
          <cell r="D92" t="str">
            <v>ИГОШЕВ Егор</v>
          </cell>
          <cell r="E92">
            <v>37439</v>
          </cell>
          <cell r="F92" t="str">
            <v>МСМК</v>
          </cell>
          <cell r="G92" t="str">
            <v>СПБ ГБУ ДО СШОР "ШВСМ по велоспорту и триатлону"</v>
          </cell>
        </row>
        <row r="93">
          <cell r="A93">
            <v>68</v>
          </cell>
          <cell r="B93">
            <v>6</v>
          </cell>
          <cell r="C93">
            <v>10036018609</v>
          </cell>
          <cell r="D93" t="str">
            <v>ИВАНОВ Вячеслав</v>
          </cell>
          <cell r="E93">
            <v>37469</v>
          </cell>
          <cell r="F93" t="str">
            <v>МС</v>
          </cell>
          <cell r="G93" t="str">
            <v>СПБ ГБУ ДО СШОР "ШВСМ по велоспорту и триатлону"</v>
          </cell>
        </row>
        <row r="94">
          <cell r="A94">
            <v>69</v>
          </cell>
          <cell r="B94">
            <v>7</v>
          </cell>
          <cell r="C94">
            <v>10036018912</v>
          </cell>
          <cell r="D94" t="str">
            <v>ШИЧКИН Влас</v>
          </cell>
          <cell r="E94">
            <v>37281</v>
          </cell>
          <cell r="F94" t="str">
            <v>МСМК</v>
          </cell>
          <cell r="G94" t="str">
            <v>СПБ ГБУ ДО СШОР "ШВСМ по велоспорту и триатлону"</v>
          </cell>
        </row>
        <row r="95">
          <cell r="A95">
            <v>70</v>
          </cell>
          <cell r="B95">
            <v>8</v>
          </cell>
          <cell r="C95">
            <v>10065490441</v>
          </cell>
          <cell r="D95" t="str">
            <v>СКОРНЯКОВ Григорий</v>
          </cell>
          <cell r="E95">
            <v>38304</v>
          </cell>
          <cell r="F95" t="str">
            <v>МСМК</v>
          </cell>
          <cell r="G95" t="str">
            <v>СПБ ГБУ ДО СШОР "ШВСМ по велоспорту и триатлону"</v>
          </cell>
        </row>
        <row r="96">
          <cell r="A96">
            <v>71</v>
          </cell>
          <cell r="B96">
            <v>9</v>
          </cell>
          <cell r="C96">
            <v>10079259993</v>
          </cell>
          <cell r="D96" t="str">
            <v>ГОНЧАРОВ Владимир</v>
          </cell>
          <cell r="E96">
            <v>38576</v>
          </cell>
          <cell r="F96" t="str">
            <v>МС</v>
          </cell>
          <cell r="G96" t="str">
            <v>СПБ ГБУ ДО СШОР "ШВСМ по велоспорту и триатлону"</v>
          </cell>
        </row>
        <row r="97">
          <cell r="A97">
            <v>72</v>
          </cell>
          <cell r="B97">
            <v>10</v>
          </cell>
          <cell r="C97">
            <v>10075644826</v>
          </cell>
          <cell r="D97" t="str">
            <v>БУГАЕНКО Виктор</v>
          </cell>
          <cell r="E97">
            <v>38042</v>
          </cell>
          <cell r="F97" t="str">
            <v>МСМК</v>
          </cell>
          <cell r="G97" t="str">
            <v>СПБ ГБУ ДО СШОР "ШВСМ по велоспорту и триатлону"</v>
          </cell>
        </row>
        <row r="98">
          <cell r="A98">
            <v>73</v>
          </cell>
          <cell r="B98">
            <v>11</v>
          </cell>
          <cell r="C98">
            <v>10065490643</v>
          </cell>
          <cell r="D98" t="str">
            <v>ЗАРАКОВСКИЙ Даниил</v>
          </cell>
          <cell r="E98">
            <v>38183</v>
          </cell>
          <cell r="F98" t="str">
            <v>МСМК</v>
          </cell>
          <cell r="G98" t="str">
            <v>СПБ ГБУ ДО СШОР "ШВСМ по велоспорту и триатлону"</v>
          </cell>
        </row>
        <row r="99">
          <cell r="A99">
            <v>74</v>
          </cell>
          <cell r="B99">
            <v>12</v>
          </cell>
          <cell r="C99">
            <v>10065490946</v>
          </cell>
          <cell r="D99" t="str">
            <v>КРЮЧКОВ Марк</v>
          </cell>
          <cell r="E99">
            <v>37676</v>
          </cell>
          <cell r="F99" t="str">
            <v>МСМК</v>
          </cell>
          <cell r="G99" t="str">
            <v>СПБ ГБУ ДО СШОР "ШВСМ по велоспорту и триатлону"</v>
          </cell>
        </row>
        <row r="100">
          <cell r="A100">
            <v>75</v>
          </cell>
          <cell r="B100">
            <v>13</v>
          </cell>
          <cell r="C100">
            <v>10090937177</v>
          </cell>
          <cell r="D100" t="str">
            <v>ПОСТАРНАК Михаил</v>
          </cell>
          <cell r="E100">
            <v>38212</v>
          </cell>
          <cell r="F100" t="str">
            <v>МСМК</v>
          </cell>
          <cell r="G100" t="str">
            <v>СПБ ГБУ ДО СШОР "ШВСМ по велоспорту и триатлону"</v>
          </cell>
        </row>
        <row r="101">
          <cell r="A101">
            <v>76</v>
          </cell>
          <cell r="B101">
            <v>14</v>
          </cell>
          <cell r="C101">
            <v>10090936672</v>
          </cell>
          <cell r="D101" t="str">
            <v>САВЕКИН Илья</v>
          </cell>
          <cell r="E101">
            <v>38489</v>
          </cell>
          <cell r="F101" t="str">
            <v>МСМК</v>
          </cell>
          <cell r="G101" t="str">
            <v>СПБ ГБУ ДО СШОР "ШВСМ по велоспорту и триатлону"</v>
          </cell>
        </row>
        <row r="102">
          <cell r="A102">
            <v>77</v>
          </cell>
          <cell r="B102">
            <v>15</v>
          </cell>
          <cell r="C102">
            <v>10097338672</v>
          </cell>
          <cell r="D102" t="str">
            <v>КАЗАКОВ Даниил</v>
          </cell>
          <cell r="E102">
            <v>38360</v>
          </cell>
          <cell r="F102" t="str">
            <v>МС</v>
          </cell>
          <cell r="G102" t="str">
            <v>СПБ ГБУ ДО СШОР "ШВСМ по велоспорту и триатлону"</v>
          </cell>
        </row>
        <row r="103">
          <cell r="A103">
            <v>78</v>
          </cell>
          <cell r="B103">
            <v>16</v>
          </cell>
          <cell r="C103">
            <v>10120261287</v>
          </cell>
          <cell r="D103" t="str">
            <v>ПРОСАНДЕЕВ Ярослав</v>
          </cell>
          <cell r="E103">
            <v>39151</v>
          </cell>
          <cell r="F103" t="str">
            <v>МС</v>
          </cell>
          <cell r="G103" t="str">
            <v>СПБ ГБУ ДО СШОР "ШВСМ по велоспорту и триатлону"</v>
          </cell>
        </row>
        <row r="104">
          <cell r="A104">
            <v>79</v>
          </cell>
          <cell r="B104">
            <v>17</v>
          </cell>
          <cell r="C104">
            <v>10120261186</v>
          </cell>
          <cell r="D104" t="str">
            <v>ГРЕЧИШКИН Вадим</v>
          </cell>
          <cell r="E104">
            <v>39274</v>
          </cell>
          <cell r="F104" t="str">
            <v>МС</v>
          </cell>
          <cell r="G104" t="str">
            <v>СПБ ГБУ ДО СШОР "ШВСМ по велоспорту и триатлону"</v>
          </cell>
        </row>
        <row r="105">
          <cell r="A105">
            <v>80</v>
          </cell>
          <cell r="B105">
            <v>18</v>
          </cell>
          <cell r="C105">
            <v>10111625257</v>
          </cell>
          <cell r="D105" t="str">
            <v>ПОПОВ Марк</v>
          </cell>
          <cell r="E105">
            <v>39219</v>
          </cell>
          <cell r="F105" t="str">
            <v>МС</v>
          </cell>
          <cell r="G105" t="str">
            <v>СПБ ГБУ ДО СШОР "ШВСМ по велоспорту и триатлону"</v>
          </cell>
        </row>
        <row r="106">
          <cell r="A106">
            <v>81</v>
          </cell>
          <cell r="B106">
            <v>19</v>
          </cell>
          <cell r="C106">
            <v>10114021561</v>
          </cell>
          <cell r="D106" t="str">
            <v>БОЛДЫРЕВ Матвей</v>
          </cell>
          <cell r="E106">
            <v>39320</v>
          </cell>
          <cell r="F106" t="str">
            <v>МС</v>
          </cell>
          <cell r="G106" t="str">
            <v>СПБ ГБУ ДО СШОР "ШВСМ по велоспорту и триатлону"</v>
          </cell>
        </row>
        <row r="107">
          <cell r="A107">
            <v>82</v>
          </cell>
          <cell r="B107">
            <v>20</v>
          </cell>
          <cell r="C107">
            <v>10034952922</v>
          </cell>
          <cell r="D107" t="str">
            <v>БЕРСЕНЕВ Никита</v>
          </cell>
          <cell r="E107">
            <v>36610</v>
          </cell>
          <cell r="F107" t="str">
            <v>МСМК</v>
          </cell>
          <cell r="G107" t="str">
            <v>СПБ ГБУ ДО СШОР "ШВСМ по велоспорту и триатлону"</v>
          </cell>
        </row>
        <row r="108">
          <cell r="A108">
            <v>83</v>
          </cell>
          <cell r="B108">
            <v>57</v>
          </cell>
          <cell r="C108">
            <v>10009045636</v>
          </cell>
          <cell r="D108" t="str">
            <v>АНТОНОВА Наталия</v>
          </cell>
          <cell r="E108">
            <v>34844</v>
          </cell>
          <cell r="F108" t="str">
            <v>ЗМС</v>
          </cell>
          <cell r="G108" t="str">
            <v>ГБУ ДО СШОР им В.Коренькова</v>
          </cell>
        </row>
        <row r="109">
          <cell r="A109">
            <v>84</v>
          </cell>
          <cell r="B109">
            <v>58</v>
          </cell>
          <cell r="C109">
            <v>10128589850</v>
          </cell>
          <cell r="D109" t="str">
            <v>БЕЛЯЕВА Анна</v>
          </cell>
          <cell r="E109">
            <v>38965</v>
          </cell>
          <cell r="F109" t="str">
            <v>МС</v>
          </cell>
          <cell r="G109" t="str">
            <v>СПБ ГБПОУ УОР № 1</v>
          </cell>
        </row>
        <row r="110">
          <cell r="A110">
            <v>85</v>
          </cell>
          <cell r="B110">
            <v>59</v>
          </cell>
          <cell r="C110">
            <v>10091971239</v>
          </cell>
          <cell r="D110" t="str">
            <v>ГУЦА Дарья</v>
          </cell>
          <cell r="E110">
            <v>38975</v>
          </cell>
          <cell r="F110" t="str">
            <v>МС</v>
          </cell>
          <cell r="G110" t="str">
            <v>СПБ ГБПОУ УОР № 1</v>
          </cell>
        </row>
        <row r="111">
          <cell r="A111">
            <v>86</v>
          </cell>
          <cell r="B111">
            <v>60</v>
          </cell>
          <cell r="C111">
            <v>10090420653</v>
          </cell>
          <cell r="D111" t="str">
            <v>ИМИНОВА Камила</v>
          </cell>
          <cell r="E111">
            <v>38763</v>
          </cell>
          <cell r="F111" t="str">
            <v>МС</v>
          </cell>
          <cell r="G111" t="str">
            <v>СПБ ГБПОУ УОР № 1</v>
          </cell>
        </row>
        <row r="112">
          <cell r="A112">
            <v>87</v>
          </cell>
          <cell r="B112">
            <v>61</v>
          </cell>
          <cell r="C112">
            <v>10124975083</v>
          </cell>
          <cell r="D112" t="str">
            <v>НОВОЛОДСКАЯ Ангелина</v>
          </cell>
          <cell r="E112">
            <v>40017</v>
          </cell>
          <cell r="F112" t="str">
            <v>КМС</v>
          </cell>
          <cell r="G112" t="str">
            <v>СПБ ГБУ ДО СШОР "ШВСМ по велоспорту и триатлону"</v>
          </cell>
        </row>
        <row r="113">
          <cell r="A113">
            <v>88</v>
          </cell>
          <cell r="B113">
            <v>62</v>
          </cell>
          <cell r="C113">
            <v>10049916685</v>
          </cell>
          <cell r="D113" t="str">
            <v>ВАЛГОНЕН Валерия</v>
          </cell>
          <cell r="E113">
            <v>37678</v>
          </cell>
          <cell r="F113" t="str">
            <v>МСМК</v>
          </cell>
          <cell r="G113" t="str">
            <v>СПБ ГБУ ДО СШОР "ШВСМ по велоспорту и триатлону"</v>
          </cell>
        </row>
        <row r="114">
          <cell r="A114">
            <v>89</v>
          </cell>
          <cell r="B114">
            <v>63</v>
          </cell>
          <cell r="C114">
            <v>10094559422</v>
          </cell>
          <cell r="D114" t="str">
            <v>СМИРНОВА Диана</v>
          </cell>
          <cell r="E114">
            <v>38505</v>
          </cell>
          <cell r="F114" t="str">
            <v>МС</v>
          </cell>
          <cell r="G114" t="str">
            <v>СПБ ГБУ ДО СШОР "ШВСМ по велоспорту и триатлону"</v>
          </cell>
        </row>
        <row r="115">
          <cell r="A115">
            <v>90</v>
          </cell>
          <cell r="B115">
            <v>64</v>
          </cell>
          <cell r="C115">
            <v>10111632836</v>
          </cell>
          <cell r="D115" t="str">
            <v>ДАНЬШИНА Полина</v>
          </cell>
          <cell r="E115">
            <v>39137</v>
          </cell>
          <cell r="F115" t="str">
            <v>МС</v>
          </cell>
          <cell r="G115" t="str">
            <v>СПБ ГБУ ДО СШОР "ШВСМ по велоспорту и триатлону"</v>
          </cell>
        </row>
        <row r="116">
          <cell r="A116">
            <v>91</v>
          </cell>
          <cell r="B116">
            <v>65</v>
          </cell>
          <cell r="C116">
            <v>10111631927</v>
          </cell>
          <cell r="D116" t="str">
            <v>КОКАРЕВА Аглая</v>
          </cell>
          <cell r="E116">
            <v>39348</v>
          </cell>
          <cell r="F116" t="str">
            <v>МС</v>
          </cell>
          <cell r="G116" t="str">
            <v>СПБ ГБУ ДО СШОР "ШВСМ по велоспорту и триатлону"</v>
          </cell>
        </row>
        <row r="117">
          <cell r="A117">
            <v>92</v>
          </cell>
          <cell r="B117">
            <v>66</v>
          </cell>
          <cell r="C117">
            <v>10115496163</v>
          </cell>
          <cell r="D117" t="str">
            <v>ЕФИМОВА Виктория</v>
          </cell>
          <cell r="E117">
            <v>38895</v>
          </cell>
          <cell r="F117" t="str">
            <v>МС</v>
          </cell>
          <cell r="G117" t="str">
            <v>СПБ ГБПОУ УОР № 1</v>
          </cell>
        </row>
        <row r="118">
          <cell r="A118">
            <v>93</v>
          </cell>
          <cell r="B118">
            <v>88</v>
          </cell>
          <cell r="C118">
            <v>10137271047</v>
          </cell>
          <cell r="D118" t="str">
            <v>КОСТИНА Ольга</v>
          </cell>
          <cell r="E118">
            <v>40018</v>
          </cell>
          <cell r="F118" t="str">
            <v>МС</v>
          </cell>
          <cell r="G118" t="str">
            <v>СПБ ГБУ ДО СШОР "ШВСМ по велоспорту и триатлону"</v>
          </cell>
        </row>
        <row r="119">
          <cell r="A119">
            <v>94</v>
          </cell>
          <cell r="B119">
            <v>89</v>
          </cell>
          <cell r="C119">
            <v>10127774848</v>
          </cell>
          <cell r="D119" t="str">
            <v>ДЕМЕНКОВА Анастасия</v>
          </cell>
          <cell r="E119">
            <v>39967</v>
          </cell>
          <cell r="F119" t="str">
            <v>МС</v>
          </cell>
          <cell r="G119" t="str">
            <v>СПБ ГБУ ДО СШОР "ШВСМ по велоспорту и триатлону"</v>
          </cell>
        </row>
        <row r="120">
          <cell r="A120">
            <v>95</v>
          </cell>
          <cell r="B120">
            <v>90</v>
          </cell>
          <cell r="C120">
            <v>10127617931</v>
          </cell>
          <cell r="D120" t="str">
            <v>ВАСЮКОВА Валерия</v>
          </cell>
          <cell r="E120">
            <v>39814</v>
          </cell>
          <cell r="F120" t="str">
            <v>МС</v>
          </cell>
          <cell r="G120" t="str">
            <v>СПБ ГБУ ДО СШОР "ШВСМ по велоспорту и триатлону"</v>
          </cell>
        </row>
        <row r="121">
          <cell r="A121">
            <v>96</v>
          </cell>
          <cell r="B121">
            <v>91</v>
          </cell>
          <cell r="C121">
            <v>10141780436</v>
          </cell>
          <cell r="D121" t="str">
            <v>ГОЛЫБИНА Валентина</v>
          </cell>
          <cell r="E121">
            <v>40463</v>
          </cell>
          <cell r="F121" t="str">
            <v>КМС</v>
          </cell>
          <cell r="G121" t="str">
            <v>СПБ ГБУ ДО СШОР "ШВСМ по велоспорту и триатлону"</v>
          </cell>
        </row>
        <row r="122">
          <cell r="A122">
            <v>97</v>
          </cell>
          <cell r="B122">
            <v>92</v>
          </cell>
          <cell r="C122">
            <v>10137268320</v>
          </cell>
          <cell r="D122" t="str">
            <v>ГРИБОВА Марина</v>
          </cell>
          <cell r="E122">
            <v>39488</v>
          </cell>
          <cell r="F122" t="str">
            <v>МС</v>
          </cell>
          <cell r="G122" t="str">
            <v>СПБ ГБУ ДО СШОР "ШВСМ по велоспорту и триатлону"</v>
          </cell>
        </row>
        <row r="123">
          <cell r="A123">
            <v>98</v>
          </cell>
          <cell r="B123">
            <v>93</v>
          </cell>
          <cell r="C123">
            <v>10144647693</v>
          </cell>
          <cell r="D123" t="str">
            <v>КОРОЛЕВА София</v>
          </cell>
          <cell r="E123">
            <v>40324</v>
          </cell>
          <cell r="F123" t="str">
            <v>КМС</v>
          </cell>
          <cell r="G123" t="str">
            <v>СПБ ГБУ ДО СШОР "ШВСМ по велоспорту и триатлону"</v>
          </cell>
        </row>
        <row r="124">
          <cell r="A124">
            <v>99</v>
          </cell>
          <cell r="B124">
            <v>94</v>
          </cell>
          <cell r="C124">
            <v>10144646178</v>
          </cell>
          <cell r="D124" t="str">
            <v xml:space="preserve">РЕППО Эрика </v>
          </cell>
          <cell r="E124">
            <v>40295</v>
          </cell>
          <cell r="F124" t="str">
            <v>КМС</v>
          </cell>
          <cell r="G124" t="str">
            <v>СПБ ГБУ ДО СШОР "ШВСМ по велоспорту и триатлону"</v>
          </cell>
        </row>
        <row r="125">
          <cell r="A125">
            <v>100</v>
          </cell>
          <cell r="B125">
            <v>95</v>
          </cell>
          <cell r="C125">
            <v>10156554849</v>
          </cell>
          <cell r="D125" t="str">
            <v>ТУЧИНА Дарья</v>
          </cell>
          <cell r="E125">
            <v>40613</v>
          </cell>
          <cell r="F125" t="str">
            <v>КМС</v>
          </cell>
          <cell r="G125" t="str">
            <v>СПБ ГБУ ДО СШОР "ШВСМ по велоспорту и триатлону"</v>
          </cell>
        </row>
        <row r="126">
          <cell r="A126">
            <v>101</v>
          </cell>
          <cell r="B126">
            <v>96</v>
          </cell>
          <cell r="C126">
            <v>10156552728</v>
          </cell>
          <cell r="D126" t="str">
            <v>АФАНАСЬЕВА Дарья</v>
          </cell>
          <cell r="E126">
            <v>40708</v>
          </cell>
          <cell r="F126" t="str">
            <v>КМС</v>
          </cell>
          <cell r="G126" t="str">
            <v>СПБ ГБУ ДО СШОР "ШВСМ по велоспорту и триатлону"</v>
          </cell>
        </row>
        <row r="127">
          <cell r="A127">
            <v>102</v>
          </cell>
          <cell r="B127">
            <v>98</v>
          </cell>
          <cell r="C127">
            <v>10090053164</v>
          </cell>
          <cell r="D127" t="str">
            <v>КЛИМЕНКО Эвелина</v>
          </cell>
          <cell r="E127">
            <v>39217</v>
          </cell>
          <cell r="F127" t="str">
            <v>КМС</v>
          </cell>
          <cell r="G127" t="str">
            <v>СПБ ГБПОУ УОР № 1</v>
          </cell>
        </row>
        <row r="128">
          <cell r="A128">
            <v>103</v>
          </cell>
          <cell r="B128">
            <v>99</v>
          </cell>
          <cell r="C128">
            <v>10137422207</v>
          </cell>
          <cell r="D128" t="str">
            <v>БЕЛЯЕВА Мария</v>
          </cell>
          <cell r="E128">
            <v>39866</v>
          </cell>
          <cell r="F128" t="str">
            <v>КМС</v>
          </cell>
          <cell r="G128" t="str">
            <v>СПБ ГБПОУ УОР № 1</v>
          </cell>
        </row>
        <row r="129">
          <cell r="A129">
            <v>104</v>
          </cell>
          <cell r="B129">
            <v>100</v>
          </cell>
          <cell r="C129">
            <v>10080748238</v>
          </cell>
          <cell r="D129" t="str">
            <v>ЧЕРТИХИНА Юлия</v>
          </cell>
          <cell r="E129">
            <v>39121</v>
          </cell>
          <cell r="F129" t="str">
            <v>МС</v>
          </cell>
          <cell r="G129" t="str">
            <v>СПБ ГБПОУ УОР № 1</v>
          </cell>
        </row>
        <row r="130">
          <cell r="A130">
            <v>105</v>
          </cell>
          <cell r="B130">
            <v>101</v>
          </cell>
          <cell r="C130">
            <v>10119496506</v>
          </cell>
          <cell r="D130" t="str">
            <v>КОЛОНИЦКАЯ Виктория</v>
          </cell>
          <cell r="E130">
            <v>39295</v>
          </cell>
          <cell r="F130" t="str">
            <v>КМС</v>
          </cell>
          <cell r="G130" t="str">
            <v>ГБОУ ШИ "Олимпийский резерв"</v>
          </cell>
        </row>
        <row r="131">
          <cell r="A131">
            <v>106</v>
          </cell>
          <cell r="B131">
            <v>102</v>
          </cell>
          <cell r="C131">
            <v>10133870892</v>
          </cell>
          <cell r="D131" t="str">
            <v>РЕШЕТНИКОВА Вероника</v>
          </cell>
          <cell r="E131">
            <v>39912</v>
          </cell>
          <cell r="F131" t="str">
            <v>1 СР</v>
          </cell>
          <cell r="G131" t="str">
            <v>ГБОУ ШИ "Олимпийский резерв"</v>
          </cell>
        </row>
        <row r="132">
          <cell r="A132">
            <v>107</v>
          </cell>
          <cell r="B132">
            <v>103</v>
          </cell>
          <cell r="C132">
            <v>10144646380</v>
          </cell>
          <cell r="D132" t="str">
            <v>АВДЕЕВА Мария</v>
          </cell>
          <cell r="E132">
            <v>40348</v>
          </cell>
          <cell r="F132" t="str">
            <v>КМС</v>
          </cell>
          <cell r="G132" t="str">
            <v>СПБ ГБПОУ УОР № 1</v>
          </cell>
        </row>
        <row r="133">
          <cell r="A133">
            <v>108</v>
          </cell>
          <cell r="B133">
            <v>104</v>
          </cell>
          <cell r="C133">
            <v>10140508120</v>
          </cell>
          <cell r="D133" t="str">
            <v>ВОЛОБУЕВА Валерия</v>
          </cell>
          <cell r="E133">
            <v>40294</v>
          </cell>
          <cell r="F133" t="str">
            <v>КМС</v>
          </cell>
          <cell r="G133" t="str">
            <v>СПБ ГБПОУ УОР № 1</v>
          </cell>
        </row>
        <row r="134">
          <cell r="A134">
            <v>109</v>
          </cell>
          <cell r="B134">
            <v>105</v>
          </cell>
          <cell r="C134">
            <v>10127613180</v>
          </cell>
          <cell r="D134" t="str">
            <v>ПЕРШИНА Анастасия</v>
          </cell>
          <cell r="E134">
            <v>39810</v>
          </cell>
          <cell r="F134" t="str">
            <v>КМС</v>
          </cell>
          <cell r="G134" t="str">
            <v>СПБ ГБПОУ УОР № 1</v>
          </cell>
        </row>
        <row r="135">
          <cell r="A135">
            <v>110</v>
          </cell>
          <cell r="B135">
            <v>106</v>
          </cell>
          <cell r="C135">
            <v>10123783704</v>
          </cell>
          <cell r="D135" t="str">
            <v>ТАДЖИЕВА Алина</v>
          </cell>
          <cell r="E135">
            <v>39323</v>
          </cell>
          <cell r="F135" t="str">
            <v>МС</v>
          </cell>
          <cell r="G135" t="str">
            <v>ГБОУ ШИ "Олимпийский резерв"</v>
          </cell>
        </row>
        <row r="136">
          <cell r="A136">
            <v>111</v>
          </cell>
          <cell r="B136">
            <v>107</v>
          </cell>
          <cell r="C136">
            <v>10137450192</v>
          </cell>
          <cell r="D136" t="str">
            <v>ГАЛКИНА Кристина</v>
          </cell>
          <cell r="E136">
            <v>39453</v>
          </cell>
          <cell r="F136" t="str">
            <v>КМС</v>
          </cell>
          <cell r="G136" t="str">
            <v>ГБОУ ШИ "Олимпийский резерв"</v>
          </cell>
        </row>
        <row r="137">
          <cell r="A137">
            <v>112</v>
          </cell>
          <cell r="B137">
            <v>108</v>
          </cell>
          <cell r="C137">
            <v>10105526785</v>
          </cell>
          <cell r="D137" t="str">
            <v>КАСИМОВА Виолетта</v>
          </cell>
          <cell r="E137">
            <v>39379</v>
          </cell>
          <cell r="F137" t="str">
            <v>КМС</v>
          </cell>
          <cell r="G137" t="str">
            <v>ГБОУ ШИ "Олимпийский резерв"</v>
          </cell>
        </row>
        <row r="138">
          <cell r="A138">
            <v>113</v>
          </cell>
          <cell r="B138">
            <v>109</v>
          </cell>
          <cell r="C138">
            <v>10140572683</v>
          </cell>
          <cell r="D138" t="str">
            <v>ГОНЧАРОВА Варвара</v>
          </cell>
          <cell r="E138">
            <v>39626</v>
          </cell>
          <cell r="F138" t="str">
            <v>КМС</v>
          </cell>
          <cell r="G138" t="str">
            <v>ГБОУ ШИ "Олимпийский резерв"</v>
          </cell>
        </row>
        <row r="139">
          <cell r="A139">
            <v>114</v>
          </cell>
          <cell r="B139">
            <v>110</v>
          </cell>
          <cell r="C139">
            <v>10137550125</v>
          </cell>
          <cell r="D139" t="str">
            <v>ШИПИЛОВА Дарья</v>
          </cell>
          <cell r="E139">
            <v>39501</v>
          </cell>
          <cell r="F139" t="str">
            <v>КМС</v>
          </cell>
          <cell r="G139" t="str">
            <v>ГБОУ ШИ "Олимпийский резерв"</v>
          </cell>
        </row>
        <row r="140">
          <cell r="A140">
            <v>115</v>
          </cell>
          <cell r="B140">
            <v>111</v>
          </cell>
          <cell r="C140">
            <v>10117276418</v>
          </cell>
          <cell r="D140" t="str">
            <v>КОРЧЕБНАЯ Ольга</v>
          </cell>
          <cell r="E140">
            <v>39475</v>
          </cell>
          <cell r="F140" t="str">
            <v>КМС</v>
          </cell>
          <cell r="G140" t="str">
            <v>ГБОУ ШИ "Олимпийский резерв"</v>
          </cell>
        </row>
        <row r="141">
          <cell r="A141">
            <v>116</v>
          </cell>
          <cell r="B141">
            <v>112</v>
          </cell>
          <cell r="C141">
            <v>10125249313</v>
          </cell>
          <cell r="D141" t="str">
            <v>БОНДАРЕВА Екатерина</v>
          </cell>
          <cell r="E141">
            <v>39982</v>
          </cell>
          <cell r="F141" t="str">
            <v>КМС</v>
          </cell>
          <cell r="G141" t="str">
            <v>ГБОУ ШИ "Олимпийский резерв"</v>
          </cell>
        </row>
        <row r="142">
          <cell r="A142">
            <v>117</v>
          </cell>
          <cell r="B142">
            <v>113</v>
          </cell>
          <cell r="C142">
            <v>10144057714</v>
          </cell>
          <cell r="D142" t="str">
            <v>ПЧЕЛЬНИКОВА Виктория</v>
          </cell>
          <cell r="E142">
            <v>40201</v>
          </cell>
          <cell r="F142" t="str">
            <v>1 СР</v>
          </cell>
          <cell r="G142" t="str">
            <v>ГБОУ ШИ "Олимпийский резерв"</v>
          </cell>
        </row>
        <row r="143">
          <cell r="A143">
            <v>118</v>
          </cell>
          <cell r="B143">
            <v>114</v>
          </cell>
          <cell r="C143">
            <v>10139998767</v>
          </cell>
          <cell r="D143" t="str">
            <v>ЧЕРКАСОВА Серафима</v>
          </cell>
          <cell r="E143">
            <v>39847</v>
          </cell>
          <cell r="F143" t="str">
            <v>КМС</v>
          </cell>
          <cell r="G143" t="str">
            <v>ГБОУ ШИ "Олимпийский резерв"</v>
          </cell>
        </row>
        <row r="144">
          <cell r="A144">
            <v>119</v>
          </cell>
          <cell r="B144">
            <v>115</v>
          </cell>
          <cell r="C144">
            <v>10128500732</v>
          </cell>
          <cell r="D144" t="str">
            <v>БЕЛОРУКОВА Анастасия</v>
          </cell>
          <cell r="E144">
            <v>39848</v>
          </cell>
          <cell r="F144" t="str">
            <v>1 СР</v>
          </cell>
          <cell r="G144" t="str">
            <v>ГБОУ ШИ "Олимпийский резерв"</v>
          </cell>
        </row>
        <row r="145">
          <cell r="A145">
            <v>120</v>
          </cell>
          <cell r="B145">
            <v>116</v>
          </cell>
          <cell r="C145">
            <v>10141778517</v>
          </cell>
          <cell r="D145" t="str">
            <v>ГОЛЫБИНА Ирина</v>
          </cell>
          <cell r="E145">
            <v>40065</v>
          </cell>
          <cell r="F145" t="str">
            <v>КМС</v>
          </cell>
          <cell r="G145" t="str">
            <v>ГБОУ ШИ "Олимпийский резерв"</v>
          </cell>
        </row>
        <row r="146">
          <cell r="A146">
            <v>121</v>
          </cell>
          <cell r="B146">
            <v>134</v>
          </cell>
          <cell r="C146">
            <v>10116167079</v>
          </cell>
          <cell r="D146" t="str">
            <v>КОРОБОВ Степан</v>
          </cell>
          <cell r="E146">
            <v>39199</v>
          </cell>
          <cell r="F146" t="str">
            <v>МС</v>
          </cell>
          <cell r="G146" t="str">
            <v>ГБОУ ШИ "Олимпийский резерв"</v>
          </cell>
        </row>
        <row r="147">
          <cell r="A147">
            <v>122</v>
          </cell>
          <cell r="B147">
            <v>135</v>
          </cell>
          <cell r="C147">
            <v>10137982379</v>
          </cell>
          <cell r="D147" t="str">
            <v>ГУСЕЙНОВ Тимур</v>
          </cell>
          <cell r="E147">
            <v>40208</v>
          </cell>
          <cell r="F147" t="str">
            <v>КМС</v>
          </cell>
          <cell r="G147" t="str">
            <v>ГБОУ ШИ "Олимпийский резерв"</v>
          </cell>
        </row>
        <row r="148">
          <cell r="A148">
            <v>123</v>
          </cell>
          <cell r="B148">
            <v>136</v>
          </cell>
          <cell r="C148">
            <v>10111626065</v>
          </cell>
          <cell r="D148" t="str">
            <v>ПАВЛОВСКИЙ Дмитрий</v>
          </cell>
          <cell r="E148">
            <v>39347</v>
          </cell>
          <cell r="F148" t="str">
            <v>КМС</v>
          </cell>
          <cell r="G148" t="str">
            <v>СПБ ГБПОУ УОР № 1</v>
          </cell>
        </row>
        <row r="149">
          <cell r="A149">
            <v>124</v>
          </cell>
          <cell r="B149">
            <v>137</v>
          </cell>
          <cell r="C149">
            <v>10129677664</v>
          </cell>
          <cell r="D149" t="str">
            <v>КУНИН Андрей</v>
          </cell>
          <cell r="E149">
            <v>39402</v>
          </cell>
          <cell r="F149" t="str">
            <v>КМС</v>
          </cell>
          <cell r="G149" t="str">
            <v>ГБОУ ШИ "Олимпийский резерв"</v>
          </cell>
        </row>
        <row r="150">
          <cell r="A150">
            <v>125</v>
          </cell>
          <cell r="B150">
            <v>140</v>
          </cell>
          <cell r="C150">
            <v>10133902723</v>
          </cell>
          <cell r="D150" t="str">
            <v>ПУШКАРЕВ Ярослав</v>
          </cell>
          <cell r="E150">
            <v>39552</v>
          </cell>
          <cell r="F150" t="str">
            <v>КМС</v>
          </cell>
          <cell r="G150" t="str">
            <v>ГБОУ ШИ "Олимпийский резерв"</v>
          </cell>
        </row>
        <row r="151">
          <cell r="A151">
            <v>126</v>
          </cell>
          <cell r="B151">
            <v>141</v>
          </cell>
          <cell r="C151">
            <v>10142424474</v>
          </cell>
          <cell r="D151" t="str">
            <v>РАЕВ Фома</v>
          </cell>
          <cell r="E151">
            <v>40048</v>
          </cell>
          <cell r="F151" t="str">
            <v>КМС</v>
          </cell>
          <cell r="G151" t="str">
            <v>СПБ ГБПОУ УОР № 1</v>
          </cell>
        </row>
        <row r="152">
          <cell r="A152">
            <v>127</v>
          </cell>
          <cell r="B152">
            <v>142</v>
          </cell>
          <cell r="C152">
            <v>10142219636</v>
          </cell>
          <cell r="D152" t="str">
            <v>МОКЕЕВ Захар</v>
          </cell>
          <cell r="E152">
            <v>39466</v>
          </cell>
          <cell r="F152" t="str">
            <v>КМС</v>
          </cell>
          <cell r="G152" t="str">
            <v>СПБ ГБПОУ УОР № 1</v>
          </cell>
        </row>
        <row r="153">
          <cell r="A153">
            <v>128</v>
          </cell>
          <cell r="B153">
            <v>143</v>
          </cell>
          <cell r="C153">
            <v>10126302973</v>
          </cell>
          <cell r="D153" t="str">
            <v>ДЕМИШ Михаил</v>
          </cell>
          <cell r="E153">
            <v>39472</v>
          </cell>
          <cell r="F153" t="str">
            <v>КМС</v>
          </cell>
          <cell r="G153" t="str">
            <v>СПБ ГБПОУ УОР № 1</v>
          </cell>
        </row>
        <row r="154">
          <cell r="A154">
            <v>129</v>
          </cell>
          <cell r="B154">
            <v>144</v>
          </cell>
          <cell r="C154">
            <v>10126386738</v>
          </cell>
          <cell r="D154" t="str">
            <v>БУТЕНКО Никита</v>
          </cell>
          <cell r="E154">
            <v>39793</v>
          </cell>
          <cell r="F154" t="str">
            <v>КМС</v>
          </cell>
          <cell r="G154" t="str">
            <v>СПБ ГБПОУ УОР № 1</v>
          </cell>
        </row>
        <row r="155">
          <cell r="A155">
            <v>130</v>
          </cell>
          <cell r="B155">
            <v>145</v>
          </cell>
          <cell r="C155">
            <v>10132137121</v>
          </cell>
          <cell r="D155" t="str">
            <v>ГИЧКИН Артем</v>
          </cell>
          <cell r="E155">
            <v>39697</v>
          </cell>
          <cell r="F155" t="str">
            <v>КМС</v>
          </cell>
          <cell r="G155" t="str">
            <v>ГБОУ ШИ "Олимпийский резерв"</v>
          </cell>
        </row>
        <row r="156">
          <cell r="A156">
            <v>131</v>
          </cell>
          <cell r="B156">
            <v>146</v>
          </cell>
          <cell r="C156">
            <v>10127315514</v>
          </cell>
          <cell r="D156" t="str">
            <v>ШЕКЕЛАШВИЛИ Александр</v>
          </cell>
          <cell r="E156">
            <v>39949</v>
          </cell>
          <cell r="F156" t="str">
            <v>КМС</v>
          </cell>
          <cell r="G156" t="str">
            <v>ГБОУ ШИ "Олимпийский резерв"</v>
          </cell>
        </row>
        <row r="157">
          <cell r="A157">
            <v>132</v>
          </cell>
          <cell r="B157">
            <v>147</v>
          </cell>
          <cell r="C157">
            <v>10137271653</v>
          </cell>
          <cell r="D157" t="str">
            <v>ЯКОВЛЕВ Матвей</v>
          </cell>
          <cell r="E157">
            <v>39469</v>
          </cell>
          <cell r="F157" t="str">
            <v>МС</v>
          </cell>
          <cell r="G157" t="str">
            <v>СПБ ГБУ ДО СШОР "ШВСМ по велоспорту и триатлону"</v>
          </cell>
        </row>
        <row r="158">
          <cell r="A158">
            <v>133</v>
          </cell>
          <cell r="B158">
            <v>148</v>
          </cell>
          <cell r="C158">
            <v>10125311654</v>
          </cell>
          <cell r="D158" t="str">
            <v>НОВОЛОДСКИЙ Ростислав</v>
          </cell>
          <cell r="E158">
            <v>39586</v>
          </cell>
          <cell r="F158" t="str">
            <v>МС</v>
          </cell>
          <cell r="G158" t="str">
            <v>СПб ГБУ ДО СШОР "ШВСМ по велоспорту и триатлону"(Локосфинкс"</v>
          </cell>
        </row>
        <row r="159">
          <cell r="A159">
            <v>134</v>
          </cell>
          <cell r="B159">
            <v>149</v>
          </cell>
          <cell r="C159">
            <v>10137307322</v>
          </cell>
          <cell r="D159" t="str">
            <v>ВЕШНЯКОВ Даниил</v>
          </cell>
          <cell r="E159">
            <v>39527</v>
          </cell>
          <cell r="F159" t="str">
            <v>МС</v>
          </cell>
          <cell r="G159" t="str">
            <v>СПб ГБУ ДО СШОР "ШВСМ по велоспорту и триатлону"(Локосфинкс"</v>
          </cell>
        </row>
        <row r="160">
          <cell r="A160">
            <v>135</v>
          </cell>
          <cell r="B160">
            <v>150</v>
          </cell>
          <cell r="C160">
            <v>10125033081</v>
          </cell>
          <cell r="D160" t="str">
            <v>ПРОДЧЕНКО Павел</v>
          </cell>
          <cell r="E160">
            <v>39126</v>
          </cell>
          <cell r="F160" t="str">
            <v>МС</v>
          </cell>
          <cell r="G160" t="str">
            <v>ГБОУШИ "Олимпийский резерв"</v>
          </cell>
        </row>
        <row r="161">
          <cell r="A161">
            <v>136</v>
          </cell>
          <cell r="B161">
            <v>151</v>
          </cell>
          <cell r="C161">
            <v>10105978645</v>
          </cell>
          <cell r="D161" t="str">
            <v>ГОНЧАРОВ Александр</v>
          </cell>
          <cell r="E161">
            <v>39215</v>
          </cell>
          <cell r="F161" t="str">
            <v>МС</v>
          </cell>
          <cell r="G161" t="str">
            <v>ГБОУШИ "Олимпийский резерв"</v>
          </cell>
        </row>
        <row r="162">
          <cell r="A162">
            <v>137</v>
          </cell>
          <cell r="B162">
            <v>152</v>
          </cell>
          <cell r="C162">
            <v>10106037350</v>
          </cell>
          <cell r="D162" t="str">
            <v>ХВОРОСТОВ Богдан</v>
          </cell>
          <cell r="E162">
            <v>39137</v>
          </cell>
          <cell r="F162" t="str">
            <v>КМС</v>
          </cell>
          <cell r="G162" t="str">
            <v>ГБОУШИ "Олимпийский резерв"</v>
          </cell>
        </row>
        <row r="163">
          <cell r="A163">
            <v>138</v>
          </cell>
          <cell r="B163">
            <v>153</v>
          </cell>
          <cell r="C163">
            <v>10116165463</v>
          </cell>
          <cell r="D163" t="str">
            <v>ГРАМАРЧУК Трофим</v>
          </cell>
          <cell r="E163">
            <v>39120</v>
          </cell>
          <cell r="F163" t="str">
            <v>КМС</v>
          </cell>
          <cell r="G163" t="str">
            <v>ГБОУШИ "Олимпийский резерв"</v>
          </cell>
        </row>
        <row r="164">
          <cell r="A164">
            <v>139</v>
          </cell>
          <cell r="B164">
            <v>154</v>
          </cell>
          <cell r="C164">
            <v>10114922954</v>
          </cell>
          <cell r="D164" t="str">
            <v>КОЛОКОЛОВ Максим</v>
          </cell>
          <cell r="E164">
            <v>39203</v>
          </cell>
          <cell r="F164" t="str">
            <v>КМС</v>
          </cell>
          <cell r="G164" t="str">
            <v>ГБОУШИ "Олимпийский резерв"</v>
          </cell>
        </row>
        <row r="165">
          <cell r="A165">
            <v>140</v>
          </cell>
          <cell r="B165">
            <v>155</v>
          </cell>
          <cell r="C165">
            <v>10105798688</v>
          </cell>
          <cell r="D165" t="str">
            <v>РЯБОВ Александр</v>
          </cell>
          <cell r="E165">
            <v>39205</v>
          </cell>
          <cell r="F165" t="str">
            <v>КМС</v>
          </cell>
          <cell r="G165" t="str">
            <v>ГБОУШИ "Олимпийский резерв"</v>
          </cell>
        </row>
        <row r="166">
          <cell r="A166">
            <v>141</v>
          </cell>
          <cell r="B166">
            <v>156</v>
          </cell>
          <cell r="C166">
            <v>10141475288</v>
          </cell>
          <cell r="D166" t="str">
            <v>ГРИГОРЬЕВ Артемий</v>
          </cell>
          <cell r="E166">
            <v>39482</v>
          </cell>
          <cell r="F166" t="str">
            <v>КМС</v>
          </cell>
          <cell r="G166" t="str">
            <v>ГБОУШИ "Олимпийский резерв"</v>
          </cell>
        </row>
        <row r="167">
          <cell r="A167">
            <v>142</v>
          </cell>
          <cell r="B167">
            <v>157</v>
          </cell>
          <cell r="C167">
            <v>10129113246</v>
          </cell>
          <cell r="D167" t="str">
            <v>МАЛИКОВ Руслан</v>
          </cell>
          <cell r="E167">
            <v>39710</v>
          </cell>
          <cell r="F167" t="str">
            <v>КМС</v>
          </cell>
          <cell r="G167" t="str">
            <v>ГБОУШИ "Олимпийский резерв"</v>
          </cell>
        </row>
        <row r="168">
          <cell r="A168">
            <v>143</v>
          </cell>
          <cell r="B168">
            <v>158</v>
          </cell>
          <cell r="C168">
            <v>10158774432</v>
          </cell>
          <cell r="D168" t="str">
            <v>ВАСИЛЬЕВ Тимофей</v>
          </cell>
          <cell r="E168">
            <v>40196</v>
          </cell>
          <cell r="F168" t="str">
            <v>2 СР</v>
          </cell>
          <cell r="G168" t="str">
            <v>ГБОУШИ "Олимпийский резерв"</v>
          </cell>
        </row>
        <row r="169">
          <cell r="A169">
            <v>144</v>
          </cell>
          <cell r="B169">
            <v>159</v>
          </cell>
          <cell r="C169">
            <v>10152492569</v>
          </cell>
          <cell r="D169" t="str">
            <v>ЕРАСОВ Тимофей</v>
          </cell>
          <cell r="E169">
            <v>40498</v>
          </cell>
          <cell r="F169" t="str">
            <v>2 СР</v>
          </cell>
          <cell r="G169" t="str">
            <v>ГБОУШИ "Олимпийский резерв"</v>
          </cell>
        </row>
        <row r="170">
          <cell r="A170">
            <v>145</v>
          </cell>
          <cell r="B170">
            <v>160</v>
          </cell>
          <cell r="C170">
            <v>10155182604</v>
          </cell>
          <cell r="D170" t="str">
            <v>ОБОЛОЧКОВ Константин</v>
          </cell>
          <cell r="E170">
            <v>40309</v>
          </cell>
          <cell r="F170" t="str">
            <v>2 СР</v>
          </cell>
          <cell r="G170" t="str">
            <v>ГБОУШИ "Олимпийский резерв"</v>
          </cell>
        </row>
        <row r="171">
          <cell r="A171">
            <v>146</v>
          </cell>
          <cell r="B171">
            <v>177</v>
          </cell>
          <cell r="C171">
            <v>10137306312</v>
          </cell>
          <cell r="D171" t="str">
            <v>СМИРНОВ Андрей</v>
          </cell>
          <cell r="E171">
            <v>39974</v>
          </cell>
          <cell r="F171" t="str">
            <v>КМС</v>
          </cell>
          <cell r="G171" t="str">
            <v>СПб ГБУ ДО СШОР "ШВСМ по велоспорту и триатлону"(Локосфинкс"</v>
          </cell>
        </row>
        <row r="172">
          <cell r="A172">
            <v>147</v>
          </cell>
          <cell r="B172">
            <v>178</v>
          </cell>
          <cell r="C172">
            <v>10148051686</v>
          </cell>
          <cell r="D172" t="str">
            <v>ЗЫРЯНОВ Кирилл</v>
          </cell>
          <cell r="E172">
            <v>40324</v>
          </cell>
          <cell r="F172" t="str">
            <v>КМС</v>
          </cell>
          <cell r="G172" t="str">
            <v>СПб ГБУ ДО СШОР "ШВСМ по велоспорту и триатлону"(Локосфинкс"</v>
          </cell>
        </row>
        <row r="173">
          <cell r="A173">
            <v>148</v>
          </cell>
          <cell r="B173">
            <v>179</v>
          </cell>
          <cell r="C173">
            <v>10137306716</v>
          </cell>
          <cell r="D173" t="str">
            <v>КЛИШОВ Николай</v>
          </cell>
          <cell r="E173">
            <v>39955</v>
          </cell>
          <cell r="F173" t="str">
            <v>КМС</v>
          </cell>
          <cell r="G173" t="str">
            <v>СПБ ГБУ ДО СШОР "ШВСМ по велоспорту и триатлону"</v>
          </cell>
        </row>
        <row r="174">
          <cell r="A174">
            <v>149</v>
          </cell>
          <cell r="B174">
            <v>180</v>
          </cell>
          <cell r="C174">
            <v>10144862915</v>
          </cell>
          <cell r="D174" t="str">
            <v>ЯЦИНА Артем</v>
          </cell>
          <cell r="E174">
            <v>40126</v>
          </cell>
          <cell r="F174" t="str">
            <v>КМС</v>
          </cell>
          <cell r="G174" t="str">
            <v>СПБ ГБУ ДО СШОР "ШВСМ по велоспорту и триатлону"</v>
          </cell>
        </row>
        <row r="175">
          <cell r="A175">
            <v>150</v>
          </cell>
          <cell r="B175">
            <v>181</v>
          </cell>
          <cell r="C175">
            <v>10141468319</v>
          </cell>
          <cell r="D175" t="str">
            <v>КЛЮЕВ Артем</v>
          </cell>
          <cell r="E175">
            <v>39917</v>
          </cell>
          <cell r="F175" t="str">
            <v>КМС</v>
          </cell>
          <cell r="G175" t="str">
            <v>СПБ ГБУ ДО СШОР "ШВСМ по велоспорту и триатлону"</v>
          </cell>
        </row>
        <row r="176">
          <cell r="A176">
            <v>151</v>
          </cell>
          <cell r="B176">
            <v>182</v>
          </cell>
          <cell r="C176">
            <v>10132607771</v>
          </cell>
          <cell r="D176" t="str">
            <v>КОНСТАНТИНОВ Феликс</v>
          </cell>
          <cell r="E176">
            <v>40255</v>
          </cell>
          <cell r="F176" t="str">
            <v>КМС</v>
          </cell>
          <cell r="G176" t="str">
            <v>СПБ ГБУ ДО СШОР "ШВСМ по велоспорту и триатлону"</v>
          </cell>
        </row>
        <row r="177">
          <cell r="A177">
            <v>152</v>
          </cell>
          <cell r="B177">
            <v>183</v>
          </cell>
          <cell r="C177">
            <v>10148084224</v>
          </cell>
          <cell r="D177" t="str">
            <v>СЫСОЕВ Игнат</v>
          </cell>
          <cell r="E177">
            <v>40289</v>
          </cell>
          <cell r="F177" t="str">
            <v>1 СР</v>
          </cell>
          <cell r="G177" t="str">
            <v>СПБ ГБУ ДО СШОР "ШВСМ по велоспорту и триатлону"</v>
          </cell>
        </row>
        <row r="178">
          <cell r="A178">
            <v>153</v>
          </cell>
          <cell r="B178">
            <v>184</v>
          </cell>
          <cell r="C178">
            <v>10142293324</v>
          </cell>
          <cell r="D178" t="str">
            <v>ПЕТУХОВ Максим</v>
          </cell>
          <cell r="E178">
            <v>40387</v>
          </cell>
          <cell r="F178" t="str">
            <v>КМС</v>
          </cell>
          <cell r="G178" t="str">
            <v>СПБ ГБУ ДО СШОР "ШВСМ по велоспорту и триатлону"</v>
          </cell>
        </row>
        <row r="179">
          <cell r="A179">
            <v>154</v>
          </cell>
          <cell r="B179">
            <v>185</v>
          </cell>
          <cell r="C179">
            <v>10137272259</v>
          </cell>
          <cell r="D179" t="str">
            <v>СКОРНЯКОВ Борис</v>
          </cell>
          <cell r="E179">
            <v>39956</v>
          </cell>
          <cell r="F179" t="str">
            <v>КМС</v>
          </cell>
          <cell r="G179" t="str">
            <v>СПБ ГБУ ДО СШОР "ШВСМ по велоспорту и триатлону"</v>
          </cell>
        </row>
        <row r="180">
          <cell r="A180">
            <v>155</v>
          </cell>
          <cell r="B180">
            <v>186</v>
          </cell>
          <cell r="C180">
            <v>10156552627</v>
          </cell>
          <cell r="D180" t="str">
            <v>НОВОЛОДСКИЙ Дмитрий</v>
          </cell>
          <cell r="E180">
            <v>40691</v>
          </cell>
          <cell r="F180" t="str">
            <v>1 СР</v>
          </cell>
          <cell r="G180" t="str">
            <v>СПб ГБУ ДО СШОР "ШВСМ по велоспорту и триатлону"(Локосфинкс"</v>
          </cell>
        </row>
        <row r="181">
          <cell r="A181">
            <v>156</v>
          </cell>
          <cell r="B181">
            <v>187</v>
          </cell>
          <cell r="C181">
            <v>10156554041</v>
          </cell>
          <cell r="D181" t="str">
            <v>БАЗГАНОВ Кирилл</v>
          </cell>
          <cell r="E181">
            <v>40578</v>
          </cell>
          <cell r="F181" t="str">
            <v>1 СР</v>
          </cell>
          <cell r="G181" t="str">
            <v>СПб ГБУ ДО СШОР "ШВСМ по велоспорту и триатлону"(Локосфинкс"</v>
          </cell>
        </row>
        <row r="182">
          <cell r="A182">
            <v>157</v>
          </cell>
          <cell r="B182">
            <v>188</v>
          </cell>
          <cell r="C182">
            <v>10145860294</v>
          </cell>
          <cell r="D182" t="str">
            <v>ФОМЕНКО Тимофей</v>
          </cell>
          <cell r="E182">
            <v>40755</v>
          </cell>
          <cell r="F182" t="str">
            <v>1 СР</v>
          </cell>
          <cell r="G182" t="str">
            <v>СПб ГБУ ДО СШОР "ШВСМ по велоспорту и триатлону"(Локосфинкс"</v>
          </cell>
        </row>
        <row r="183">
          <cell r="A183">
            <v>158</v>
          </cell>
          <cell r="B183">
            <v>189</v>
          </cell>
          <cell r="C183">
            <v>10156551718</v>
          </cell>
          <cell r="D183" t="str">
            <v>МИХЕЕВ Арсений</v>
          </cell>
          <cell r="E183">
            <v>40578</v>
          </cell>
          <cell r="F183" t="str">
            <v>1 СР</v>
          </cell>
          <cell r="G183" t="str">
            <v>СПб ГБУ ДО СШОР "ШВСМ по велоспорту и триатлону"(Локосфинкс"</v>
          </cell>
        </row>
        <row r="184">
          <cell r="B184" t="str">
            <v>Представитель: Ткачев А.В.-(100 060 658 17),Кондрашков С.А.-(100 028 587 53),Болохов М.А.-(100 591 486 61),Ерофеенко И.В.-(100 349 176 57),Шекелашвили Г.Т.-(101 501 683 10),                 Вакуленко О.В.-(100 349 776 75).</v>
          </cell>
        </row>
        <row r="187">
          <cell r="B187" t="str">
            <v>Ленинградская область</v>
          </cell>
        </row>
        <row r="188">
          <cell r="A188">
            <v>159</v>
          </cell>
          <cell r="B188">
            <v>97</v>
          </cell>
          <cell r="C188">
            <v>10148954796</v>
          </cell>
          <cell r="D188" t="str">
            <v>БАЕВА Виктория</v>
          </cell>
          <cell r="E188">
            <v>40234</v>
          </cell>
          <cell r="F188" t="str">
            <v>КМС</v>
          </cell>
          <cell r="G188" t="str">
            <v>МБУДО СШОР "Фаворит"</v>
          </cell>
        </row>
        <row r="189">
          <cell r="A189">
            <v>160</v>
          </cell>
          <cell r="B189">
            <v>138</v>
          </cell>
          <cell r="C189">
            <v>10123564341</v>
          </cell>
          <cell r="D189" t="str">
            <v>КЕЗЕРЕВ Николай</v>
          </cell>
          <cell r="E189">
            <v>39672</v>
          </cell>
          <cell r="F189" t="str">
            <v>КМС</v>
          </cell>
          <cell r="G189" t="str">
            <v>МБУДО СШОР "Фаворит"</v>
          </cell>
        </row>
        <row r="190">
          <cell r="A190">
            <v>161</v>
          </cell>
          <cell r="B190">
            <v>139</v>
          </cell>
          <cell r="C190">
            <v>10111627378</v>
          </cell>
          <cell r="D190" t="str">
            <v>ДЕМИРЧЯН Артак</v>
          </cell>
          <cell r="E190">
            <v>39242</v>
          </cell>
          <cell r="F190" t="str">
            <v>КМС</v>
          </cell>
          <cell r="G190" t="str">
            <v>МБУДО СШОР "Фаворит"</v>
          </cell>
        </row>
        <row r="191">
          <cell r="B191" t="str">
            <v>Представитель: Скачек Д.А.-100 797 693 46</v>
          </cell>
        </row>
        <row r="193">
          <cell r="B193" t="str">
            <v>Республика Беларусь</v>
          </cell>
        </row>
        <row r="194">
          <cell r="A194">
            <v>162</v>
          </cell>
          <cell r="B194">
            <v>31</v>
          </cell>
          <cell r="C194">
            <v>10009166682</v>
          </cell>
          <cell r="D194" t="str">
            <v>КОРОЛЕК Евгений</v>
          </cell>
          <cell r="E194">
            <v>35225</v>
          </cell>
          <cell r="F194" t="str">
            <v>МСМК</v>
          </cell>
          <cell r="G194" t="str">
            <v>РЦОП по велосипедному спорту и ледовым видам спорта (Беларусь)</v>
          </cell>
        </row>
        <row r="195">
          <cell r="A195">
            <v>163</v>
          </cell>
          <cell r="B195">
            <v>32</v>
          </cell>
          <cell r="C195">
            <v>10056107915</v>
          </cell>
          <cell r="D195" t="str">
            <v>МАЗУР Денис</v>
          </cell>
          <cell r="E195">
            <v>36635</v>
          </cell>
          <cell r="F195" t="str">
            <v>МСМК</v>
          </cell>
          <cell r="G195" t="str">
            <v>РЦОП по велосипедному спорту и ледовым видам спорта (Беларусь)</v>
          </cell>
        </row>
        <row r="196">
          <cell r="A196">
            <v>164</v>
          </cell>
          <cell r="B196">
            <v>33</v>
          </cell>
          <cell r="C196">
            <v>10113780576</v>
          </cell>
          <cell r="D196" t="str">
            <v>ВАКУЛЬЧИК Роман</v>
          </cell>
          <cell r="E196">
            <v>38999</v>
          </cell>
          <cell r="F196" t="str">
            <v>МС</v>
          </cell>
          <cell r="G196" t="str">
            <v>РЦОП по велосипедному спорту и ледовым видам спорта (Беларусь)</v>
          </cell>
        </row>
        <row r="197">
          <cell r="A197">
            <v>165</v>
          </cell>
          <cell r="B197">
            <v>34</v>
          </cell>
          <cell r="C197">
            <v>10107135773</v>
          </cell>
          <cell r="D197" t="str">
            <v>ОСТАЛОВСКИ Александр</v>
          </cell>
          <cell r="E197">
            <v>38601</v>
          </cell>
          <cell r="F197" t="str">
            <v>МС</v>
          </cell>
          <cell r="G197" t="str">
            <v>РЦОП по велосипедному спорту и ледовым видам спорта (Беларусь)</v>
          </cell>
        </row>
        <row r="198">
          <cell r="A198">
            <v>166</v>
          </cell>
          <cell r="B198">
            <v>35</v>
          </cell>
          <cell r="C198">
            <v>10009017243</v>
          </cell>
          <cell r="D198" t="str">
            <v>ЗАЙЦЕВ Артем</v>
          </cell>
          <cell r="E198">
            <v>34832</v>
          </cell>
          <cell r="F198" t="str">
            <v>МСМК</v>
          </cell>
          <cell r="G198" t="str">
            <v>РЦОП по велосипедному спорту и ледовым видам спорта (Беларусь)</v>
          </cell>
        </row>
        <row r="199">
          <cell r="A199">
            <v>167</v>
          </cell>
          <cell r="B199">
            <v>36</v>
          </cell>
          <cell r="C199">
            <v>10015977803</v>
          </cell>
          <cell r="D199" t="str">
            <v>ГЛОВА Александр</v>
          </cell>
          <cell r="E199">
            <v>36700</v>
          </cell>
          <cell r="F199" t="str">
            <v>МСМК</v>
          </cell>
          <cell r="G199" t="str">
            <v>РЦОП по велосипедному спорту и ледовым видам спорта (Беларусь)</v>
          </cell>
        </row>
        <row r="200">
          <cell r="A200">
            <v>168</v>
          </cell>
          <cell r="B200">
            <v>37</v>
          </cell>
          <cell r="C200">
            <v>10015978510</v>
          </cell>
          <cell r="D200" t="str">
            <v>КИРИЕВИЧ Артур</v>
          </cell>
          <cell r="E200">
            <v>36850</v>
          </cell>
          <cell r="F200" t="str">
            <v>МС</v>
          </cell>
          <cell r="G200" t="str">
            <v>РЦОП по велосипедному спорту и ледовым видам спорта (Беларусь)</v>
          </cell>
        </row>
        <row r="201">
          <cell r="A201">
            <v>169</v>
          </cell>
          <cell r="B201">
            <v>38</v>
          </cell>
          <cell r="C201">
            <v>10085150119</v>
          </cell>
          <cell r="D201" t="str">
            <v>ГУЦКО Кирилл</v>
          </cell>
          <cell r="E201">
            <v>38395</v>
          </cell>
          <cell r="F201" t="str">
            <v>МС</v>
          </cell>
          <cell r="G201" t="str">
            <v>РЦОП по велосипедному спорту и ледовым видам спорта (Беларусь)</v>
          </cell>
        </row>
        <row r="202">
          <cell r="A202">
            <v>170</v>
          </cell>
          <cell r="B202">
            <v>39</v>
          </cell>
          <cell r="C202">
            <v>10093154134</v>
          </cell>
          <cell r="D202" t="str">
            <v>БЕЗГЕРЦ Степан</v>
          </cell>
          <cell r="E202">
            <v>38311</v>
          </cell>
          <cell r="F202" t="str">
            <v>МС</v>
          </cell>
          <cell r="G202" t="str">
            <v>РЦОП по велосипедному спорту и ледовым видам спорта (Беларусь)</v>
          </cell>
        </row>
        <row r="203">
          <cell r="A203">
            <v>171</v>
          </cell>
          <cell r="B203">
            <v>40</v>
          </cell>
          <cell r="C203">
            <v>10083180514</v>
          </cell>
          <cell r="D203" t="str">
            <v>ОДИНЕЦ Вадим</v>
          </cell>
          <cell r="E203">
            <v>38373</v>
          </cell>
          <cell r="F203" t="str">
            <v>МС</v>
          </cell>
          <cell r="G203" t="str">
            <v>РЦОП по велосипедному спорту и ледовым видам спорта (Беларусь)</v>
          </cell>
        </row>
        <row r="204">
          <cell r="A204">
            <v>172</v>
          </cell>
          <cell r="B204">
            <v>72</v>
          </cell>
          <cell r="C204">
            <v>10113777344</v>
          </cell>
          <cell r="D204" t="str">
            <v>КУХАРЧИК Дарина</v>
          </cell>
          <cell r="E204">
            <v>38997</v>
          </cell>
          <cell r="F204" t="str">
            <v>МС</v>
          </cell>
          <cell r="G204" t="str">
            <v>РЦОП по велосипедному спорту и ледовым видам спорта (Беларусь)</v>
          </cell>
        </row>
        <row r="205">
          <cell r="A205">
            <v>173</v>
          </cell>
          <cell r="B205">
            <v>73</v>
          </cell>
          <cell r="C205">
            <v>10009049171</v>
          </cell>
          <cell r="D205" t="str">
            <v>НОСКОВИЧ Таисия</v>
          </cell>
          <cell r="E205">
            <v>34961</v>
          </cell>
          <cell r="F205" t="str">
            <v>МСМК</v>
          </cell>
          <cell r="G205" t="str">
            <v>РЦОП по велосипедному спорту и ледовым видам спорта (Беларусь)</v>
          </cell>
        </row>
        <row r="206">
          <cell r="A206">
            <v>174</v>
          </cell>
          <cell r="B206">
            <v>74</v>
          </cell>
          <cell r="C206">
            <v>10094470607</v>
          </cell>
          <cell r="D206" t="str">
            <v>САКУН Аделина</v>
          </cell>
          <cell r="E206">
            <v>39035</v>
          </cell>
          <cell r="F206" t="str">
            <v>МС</v>
          </cell>
          <cell r="G206" t="str">
            <v>РЦОП по велосипедному спорту и ледовым видам спорта (Беларусь)</v>
          </cell>
        </row>
        <row r="207">
          <cell r="A207">
            <v>175</v>
          </cell>
          <cell r="B207">
            <v>75</v>
          </cell>
          <cell r="C207">
            <v>10075689686</v>
          </cell>
          <cell r="D207" t="str">
            <v>БОСЯКОВА Варвара</v>
          </cell>
          <cell r="E207">
            <v>38310</v>
          </cell>
          <cell r="F207" t="str">
            <v>МСМК</v>
          </cell>
          <cell r="G207" t="str">
            <v>РЦОП по велосипедному спорту и ледовым видам спорта (Беларусь)</v>
          </cell>
        </row>
        <row r="208">
          <cell r="A208">
            <v>176</v>
          </cell>
          <cell r="B208">
            <v>76</v>
          </cell>
          <cell r="C208">
            <v>10076721122</v>
          </cell>
          <cell r="D208" t="str">
            <v>КОРОТКИНА Алина</v>
          </cell>
          <cell r="E208">
            <v>38089</v>
          </cell>
          <cell r="F208" t="str">
            <v>МС</v>
          </cell>
          <cell r="G208" t="str">
            <v>РЦОП по велосипедному спорту и ледовым видам спорта (Беларусь)</v>
          </cell>
        </row>
        <row r="209">
          <cell r="A209">
            <v>177</v>
          </cell>
          <cell r="B209">
            <v>120</v>
          </cell>
          <cell r="C209">
            <v>10125235266</v>
          </cell>
          <cell r="D209" t="str">
            <v>АРТЮШЕНКО Валерия</v>
          </cell>
          <cell r="E209">
            <v>39675</v>
          </cell>
          <cell r="F209" t="str">
            <v>КМС</v>
          </cell>
          <cell r="G209" t="str">
            <v>РЦОП по велосипедному спорту и ледовым видам спорта (Беларусь)</v>
          </cell>
        </row>
        <row r="210">
          <cell r="A210">
            <v>178</v>
          </cell>
          <cell r="B210">
            <v>121</v>
          </cell>
          <cell r="C210">
            <v>10141258353</v>
          </cell>
          <cell r="D210" t="str">
            <v>ДАНИЛЮК Яна</v>
          </cell>
          <cell r="E210">
            <v>39360</v>
          </cell>
          <cell r="F210" t="str">
            <v>МС</v>
          </cell>
          <cell r="G210" t="str">
            <v>РЦОП по велосипедному спорту и ледовым видам спорта (Беларусь)</v>
          </cell>
        </row>
        <row r="211">
          <cell r="A211">
            <v>179</v>
          </cell>
          <cell r="B211">
            <v>122</v>
          </cell>
          <cell r="C211">
            <v>10114893450</v>
          </cell>
          <cell r="D211" t="str">
            <v>ГАВРИЛЬЧИК Ольга</v>
          </cell>
          <cell r="E211">
            <v>39421</v>
          </cell>
          <cell r="F211" t="str">
            <v>КМС</v>
          </cell>
          <cell r="G211" t="str">
            <v>РЦОП по велосипедному спорту и ледовым видам спорта (Беларусь)</v>
          </cell>
        </row>
        <row r="212">
          <cell r="A212">
            <v>180</v>
          </cell>
          <cell r="B212">
            <v>165</v>
          </cell>
          <cell r="C212">
            <v>10090698822</v>
          </cell>
          <cell r="D212" t="str">
            <v>СЛЕСАРЕНКО Илья</v>
          </cell>
          <cell r="E212">
            <v>39135</v>
          </cell>
          <cell r="F212" t="str">
            <v>КМС</v>
          </cell>
          <cell r="G212" t="str">
            <v>РЦОП по велосипедному спорту и ледовым видам спорта (Беларусь)</v>
          </cell>
        </row>
        <row r="213">
          <cell r="A213">
            <v>181</v>
          </cell>
          <cell r="B213">
            <v>166</v>
          </cell>
          <cell r="C213">
            <v>10095658249</v>
          </cell>
          <cell r="D213" t="str">
            <v>БОРУШКОВ Артем</v>
          </cell>
          <cell r="E213">
            <v>39134</v>
          </cell>
          <cell r="F213" t="str">
            <v>МС</v>
          </cell>
          <cell r="G213" t="str">
            <v>РЦОП по велосипедному спорту и ледовым видам спорта (Беларусь)</v>
          </cell>
        </row>
        <row r="214">
          <cell r="A214">
            <v>182</v>
          </cell>
          <cell r="B214">
            <v>167</v>
          </cell>
          <cell r="C214">
            <v>10113857469</v>
          </cell>
          <cell r="D214" t="str">
            <v>ВИТЬКО Иван</v>
          </cell>
          <cell r="E214">
            <v>39395</v>
          </cell>
          <cell r="F214" t="str">
            <v>КМС</v>
          </cell>
          <cell r="G214" t="str">
            <v>РЦОП по велосипедному спорту и ледовым видам спорта (Беларусь)</v>
          </cell>
        </row>
        <row r="215">
          <cell r="A215">
            <v>183</v>
          </cell>
          <cell r="B215">
            <v>168</v>
          </cell>
          <cell r="C215">
            <v>10116520020</v>
          </cell>
          <cell r="D215" t="str">
            <v>АЛЬХОВИК Илья</v>
          </cell>
          <cell r="E215">
            <v>39102</v>
          </cell>
          <cell r="F215" t="str">
            <v>МС</v>
          </cell>
          <cell r="G215" t="str">
            <v>РЦОП по велосипедному спорту и ледовым видам спорта (Беларусь)</v>
          </cell>
        </row>
        <row r="216">
          <cell r="A216">
            <v>184</v>
          </cell>
          <cell r="B216">
            <v>169</v>
          </cell>
          <cell r="C216">
            <v>10128196901</v>
          </cell>
          <cell r="D216" t="str">
            <v>КОШЕВОЙ Арсений</v>
          </cell>
          <cell r="E216">
            <v>39408</v>
          </cell>
          <cell r="F216" t="str">
            <v>КМС</v>
          </cell>
          <cell r="G216" t="str">
            <v>РЦОП по велосипедному спорту и ледовым видам спорта (Беларусь)</v>
          </cell>
        </row>
        <row r="217">
          <cell r="A217">
            <v>185</v>
          </cell>
          <cell r="B217">
            <v>176</v>
          </cell>
          <cell r="C217">
            <v>10107354227</v>
          </cell>
          <cell r="D217" t="str">
            <v>БАБОВИЧ Никита</v>
          </cell>
          <cell r="E217">
            <v>39191</v>
          </cell>
          <cell r="F217" t="str">
            <v>МС</v>
          </cell>
          <cell r="G217" t="str">
            <v>РЦОП по велосипедному спорту и ледовым видам спорта (Беларусь)</v>
          </cell>
        </row>
        <row r="218">
          <cell r="B218" t="str">
            <v>Представитель: Шаракова Т.-10002669605,Вершинин Я.-10077354753</v>
          </cell>
        </row>
        <row r="220">
          <cell r="B220" t="str">
            <v>Республика Казахстан</v>
          </cell>
        </row>
        <row r="221">
          <cell r="A221">
            <v>186</v>
          </cell>
          <cell r="B221">
            <v>41</v>
          </cell>
          <cell r="C221">
            <v>10036103683</v>
          </cell>
          <cell r="D221" t="str">
            <v>РЕЗАНОВ Дмитрий</v>
          </cell>
          <cell r="E221">
            <v>36528</v>
          </cell>
          <cell r="F221" t="str">
            <v>МСМК</v>
          </cell>
          <cell r="G221" t="str">
            <v>Республика Казахстан</v>
          </cell>
        </row>
        <row r="222">
          <cell r="A222">
            <v>187</v>
          </cell>
          <cell r="B222">
            <v>42</v>
          </cell>
          <cell r="C222">
            <v>10036104289</v>
          </cell>
          <cell r="D222" t="str">
            <v>ГОЛОВ Виктор</v>
          </cell>
          <cell r="E222">
            <v>36553</v>
          </cell>
          <cell r="F222" t="str">
            <v>МС</v>
          </cell>
          <cell r="G222" t="str">
            <v>Республика Казахстан</v>
          </cell>
        </row>
        <row r="223">
          <cell r="A223">
            <v>188</v>
          </cell>
          <cell r="B223">
            <v>43</v>
          </cell>
          <cell r="C223">
            <v>10103653574</v>
          </cell>
          <cell r="D223" t="str">
            <v>БЕЛУГИН Вадим</v>
          </cell>
          <cell r="E223">
            <v>38408</v>
          </cell>
          <cell r="F223" t="str">
            <v>МСМК</v>
          </cell>
          <cell r="G223" t="str">
            <v>Республика Казахстан</v>
          </cell>
        </row>
        <row r="224">
          <cell r="A224">
            <v>189</v>
          </cell>
          <cell r="B224">
            <v>44</v>
          </cell>
          <cell r="C224">
            <v>10139599653</v>
          </cell>
          <cell r="D224" t="str">
            <v>СКИБИН Владислав</v>
          </cell>
          <cell r="E224">
            <v>39029</v>
          </cell>
          <cell r="F224" t="str">
            <v>МС</v>
          </cell>
          <cell r="G224" t="str">
            <v>Республика Казахстан</v>
          </cell>
        </row>
        <row r="225">
          <cell r="A225">
            <v>190</v>
          </cell>
          <cell r="B225">
            <v>45</v>
          </cell>
          <cell r="C225">
            <v>10084783270</v>
          </cell>
          <cell r="D225" t="str">
            <v>НОСКОВ Дмитрий</v>
          </cell>
          <cell r="E225">
            <v>37266</v>
          </cell>
          <cell r="F225" t="str">
            <v>МСМК</v>
          </cell>
          <cell r="G225" t="str">
            <v>Республика Казахстан</v>
          </cell>
        </row>
        <row r="226">
          <cell r="A226">
            <v>191</v>
          </cell>
          <cell r="B226">
            <v>46</v>
          </cell>
          <cell r="C226">
            <v>10070377423</v>
          </cell>
          <cell r="D226" t="str">
            <v>КАРМАЖАКОВ Сергей</v>
          </cell>
          <cell r="E226">
            <v>37064</v>
          </cell>
          <cell r="F226" t="str">
            <v>МСМК</v>
          </cell>
          <cell r="G226" t="str">
            <v>Республика Казахстан</v>
          </cell>
        </row>
        <row r="227">
          <cell r="B227" t="str">
            <v>Представитель: Ярославцев А.А.-(10164516125),Кочетков М.А.-(10007218804)</v>
          </cell>
        </row>
      </sheetData>
      <sheetData sheetId="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70</v>
          </cell>
          <cell r="D24">
            <v>10089461161</v>
          </cell>
          <cell r="E24" t="str">
            <v>НОВИКОВА Софья</v>
          </cell>
          <cell r="F24">
            <v>38988</v>
          </cell>
          <cell r="G24" t="str">
            <v>МС</v>
          </cell>
          <cell r="H24" t="str">
            <v>Москва</v>
          </cell>
        </row>
        <row r="25">
          <cell r="C25">
            <v>68</v>
          </cell>
          <cell r="D25">
            <v>10094917312</v>
          </cell>
          <cell r="E25" t="str">
            <v>СОЛОЗОБОВА Елизавета</v>
          </cell>
          <cell r="F25">
            <v>38671</v>
          </cell>
          <cell r="G25" t="str">
            <v>МС</v>
          </cell>
          <cell r="H25" t="str">
            <v>Москва</v>
          </cell>
        </row>
        <row r="26">
          <cell r="C26">
            <v>71</v>
          </cell>
          <cell r="D26">
            <v>10094893363</v>
          </cell>
          <cell r="E26" t="str">
            <v>СЕМЕНЮК Яна</v>
          </cell>
          <cell r="F26">
            <v>38783</v>
          </cell>
          <cell r="G26" t="str">
            <v>МС</v>
          </cell>
          <cell r="H26" t="str">
            <v>Москва</v>
          </cell>
          <cell r="K26">
            <v>37</v>
          </cell>
        </row>
        <row r="27">
          <cell r="A27">
            <v>2</v>
          </cell>
          <cell r="C27">
            <v>66</v>
          </cell>
          <cell r="D27">
            <v>10115496163</v>
          </cell>
          <cell r="E27" t="str">
            <v>ЕФИМОВА Виктория</v>
          </cell>
          <cell r="F27">
            <v>38895</v>
          </cell>
          <cell r="G27" t="str">
            <v>МС</v>
          </cell>
          <cell r="H27" t="str">
            <v>Санкт-Петербург</v>
          </cell>
        </row>
        <row r="28">
          <cell r="C28">
            <v>58</v>
          </cell>
          <cell r="D28">
            <v>10128589850</v>
          </cell>
          <cell r="E28" t="str">
            <v>БЕЛЯЕВА Анна</v>
          </cell>
          <cell r="F28">
            <v>38965</v>
          </cell>
          <cell r="G28" t="str">
            <v>МС</v>
          </cell>
          <cell r="H28" t="str">
            <v>Санкт-Петербург</v>
          </cell>
        </row>
        <row r="29">
          <cell r="C29">
            <v>60</v>
          </cell>
          <cell r="D29">
            <v>10090420653</v>
          </cell>
          <cell r="E29" t="str">
            <v>ИМИНОВА Камила</v>
          </cell>
          <cell r="F29">
            <v>38763</v>
          </cell>
          <cell r="G29" t="str">
            <v>МС</v>
          </cell>
          <cell r="H29" t="str">
            <v>Санкт-Петербург</v>
          </cell>
        </row>
        <row r="30">
          <cell r="A30">
            <v>3</v>
          </cell>
          <cell r="C30">
            <v>72</v>
          </cell>
          <cell r="D30">
            <v>10113777344</v>
          </cell>
          <cell r="E30" t="str">
            <v>КУХАРЧИК Дарина</v>
          </cell>
          <cell r="F30">
            <v>38997</v>
          </cell>
          <cell r="G30" t="str">
            <v>МС</v>
          </cell>
          <cell r="H30" t="str">
            <v>Республика Беларусь</v>
          </cell>
        </row>
        <row r="31">
          <cell r="C31">
            <v>75</v>
          </cell>
          <cell r="D31">
            <v>10075689686</v>
          </cell>
          <cell r="E31" t="str">
            <v>БОСЯКОВА Варвара</v>
          </cell>
          <cell r="F31">
            <v>38310</v>
          </cell>
          <cell r="G31" t="str">
            <v>МСМК</v>
          </cell>
          <cell r="H31" t="str">
            <v>Республика Беларусь</v>
          </cell>
        </row>
        <row r="32">
          <cell r="C32">
            <v>59</v>
          </cell>
          <cell r="D32">
            <v>10091971239</v>
          </cell>
          <cell r="E32" t="str">
            <v>ГУЦА Дарья</v>
          </cell>
          <cell r="F32">
            <v>38975</v>
          </cell>
          <cell r="G32" t="str">
            <v>МС</v>
          </cell>
          <cell r="H32" t="str">
            <v>Санкт-Петербург</v>
          </cell>
        </row>
        <row r="33">
          <cell r="A33">
            <v>4</v>
          </cell>
          <cell r="C33">
            <v>57</v>
          </cell>
          <cell r="D33">
            <v>10009045636</v>
          </cell>
          <cell r="E33" t="str">
            <v>АНТОНОВА Наталия</v>
          </cell>
          <cell r="F33">
            <v>34844</v>
          </cell>
          <cell r="G33" t="str">
            <v>ЗМС</v>
          </cell>
          <cell r="H33" t="str">
            <v>Санкт-Петербург</v>
          </cell>
        </row>
        <row r="34">
          <cell r="C34">
            <v>67</v>
          </cell>
          <cell r="D34">
            <v>10007272455</v>
          </cell>
          <cell r="E34" t="str">
            <v>ШМЕЛЕВА Дарья</v>
          </cell>
          <cell r="F34">
            <v>34633</v>
          </cell>
          <cell r="G34" t="str">
            <v>ЗМС</v>
          </cell>
          <cell r="H34" t="str">
            <v>Москва</v>
          </cell>
        </row>
        <row r="35">
          <cell r="C35">
            <v>69</v>
          </cell>
          <cell r="D35">
            <v>10014630109</v>
          </cell>
          <cell r="E35" t="str">
            <v>ВАЩЕНКО Полина</v>
          </cell>
          <cell r="F35">
            <v>36529</v>
          </cell>
          <cell r="G35" t="str">
            <v>МСМК</v>
          </cell>
          <cell r="H35" t="str">
            <v>Москва</v>
          </cell>
        </row>
        <row r="36">
          <cell r="A36">
            <v>7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8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9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10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</sheetData>
      <sheetData sheetId="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15ч 00м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15ч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57</v>
          </cell>
          <cell r="C24">
            <v>10009045636</v>
          </cell>
          <cell r="D24" t="str">
            <v>АНТОНОВА Наталия</v>
          </cell>
          <cell r="E24">
            <v>34844</v>
          </cell>
          <cell r="F24" t="str">
            <v>ЗМС</v>
          </cell>
          <cell r="G24" t="str">
            <v>Санкт-Петербург</v>
          </cell>
          <cell r="H24">
            <v>2.1671296296296296E-4</v>
          </cell>
          <cell r="I24">
            <v>3.7793981481481484E-4</v>
          </cell>
          <cell r="J24">
            <v>5.4843749999999999E-4</v>
          </cell>
          <cell r="K24">
            <v>56.980056980056979</v>
          </cell>
        </row>
        <row r="25">
          <cell r="B25">
            <v>67</v>
          </cell>
          <cell r="C25">
            <v>10007272455</v>
          </cell>
          <cell r="D25" t="str">
            <v>ШМЕЛЕВА Дарья</v>
          </cell>
          <cell r="E25">
            <v>34633</v>
          </cell>
          <cell r="F25" t="str">
            <v>ЗМС</v>
          </cell>
          <cell r="G25" t="str">
            <v>Москва</v>
          </cell>
          <cell r="I25">
            <v>1.6122685185185188E-4</v>
          </cell>
          <cell r="J25">
            <v>1.7049768518518515E-4</v>
          </cell>
          <cell r="K25">
            <v>56.980056980056979</v>
          </cell>
        </row>
        <row r="26">
          <cell r="B26">
            <v>69</v>
          </cell>
          <cell r="C26">
            <v>10014630109</v>
          </cell>
          <cell r="D26" t="str">
            <v>ВАЩЕНКО Полина</v>
          </cell>
          <cell r="E26">
            <v>36529</v>
          </cell>
          <cell r="F26" t="str">
            <v>МСМК</v>
          </cell>
          <cell r="G26" t="str">
            <v>Москва</v>
          </cell>
          <cell r="K26">
            <v>56.980056980056979</v>
          </cell>
        </row>
        <row r="27">
          <cell r="A27">
            <v>2</v>
          </cell>
          <cell r="B27">
            <v>70</v>
          </cell>
          <cell r="C27">
            <v>10089461161</v>
          </cell>
          <cell r="D27" t="str">
            <v>НОВИКОВА Софья</v>
          </cell>
          <cell r="E27">
            <v>38988</v>
          </cell>
          <cell r="F27" t="str">
            <v>МС</v>
          </cell>
          <cell r="G27" t="str">
            <v>Москва</v>
          </cell>
          <cell r="H27">
            <v>2.2585648148148148E-4</v>
          </cell>
          <cell r="I27">
            <v>3.9175925925925923E-4</v>
          </cell>
          <cell r="J27">
            <v>5.6074074074074077E-4</v>
          </cell>
          <cell r="K27">
            <v>55.729854689564064</v>
          </cell>
        </row>
        <row r="28">
          <cell r="B28">
            <v>68</v>
          </cell>
          <cell r="C28">
            <v>10094917312</v>
          </cell>
          <cell r="D28" t="str">
            <v>СОЛОЗОБОВА Елизавета</v>
          </cell>
          <cell r="E28">
            <v>38671</v>
          </cell>
          <cell r="F28" t="str">
            <v>МС</v>
          </cell>
          <cell r="G28" t="str">
            <v>Москва</v>
          </cell>
          <cell r="I28">
            <v>1.6590277777777776E-4</v>
          </cell>
          <cell r="J28">
            <v>1.6898148148148154E-4</v>
          </cell>
          <cell r="K28">
            <v>55.729854689564064</v>
          </cell>
        </row>
        <row r="29">
          <cell r="B29">
            <v>71</v>
          </cell>
          <cell r="C29">
            <v>10094893363</v>
          </cell>
          <cell r="D29" t="str">
            <v>СЕМЕНЮК Яна</v>
          </cell>
          <cell r="E29">
            <v>38783</v>
          </cell>
          <cell r="F29" t="str">
            <v>МС</v>
          </cell>
          <cell r="G29" t="str">
            <v>Москва</v>
          </cell>
          <cell r="K29">
            <v>55.729854689564064</v>
          </cell>
        </row>
        <row r="30">
          <cell r="A30">
            <v>3</v>
          </cell>
          <cell r="B30">
            <v>66</v>
          </cell>
          <cell r="C30">
            <v>10115496163</v>
          </cell>
          <cell r="D30" t="str">
            <v>ЕФИМОВА Виктория</v>
          </cell>
          <cell r="E30">
            <v>38895</v>
          </cell>
          <cell r="F30" t="str">
            <v>МС</v>
          </cell>
          <cell r="G30" t="str">
            <v>Санкт-Петербург</v>
          </cell>
          <cell r="H30">
            <v>2.3012731481481482E-4</v>
          </cell>
          <cell r="I30">
            <v>4.0418981481481474E-4</v>
          </cell>
          <cell r="J30">
            <v>5.8195601851851843E-4</v>
          </cell>
          <cell r="K30">
            <v>53.698216025934258</v>
          </cell>
        </row>
        <row r="31">
          <cell r="B31">
            <v>58</v>
          </cell>
          <cell r="C31">
            <v>10128589850</v>
          </cell>
          <cell r="D31" t="str">
            <v>БЕЛЯЕВА Анна</v>
          </cell>
          <cell r="E31">
            <v>38965</v>
          </cell>
          <cell r="F31" t="str">
            <v>МС</v>
          </cell>
          <cell r="G31" t="str">
            <v>Санкт-Петербург</v>
          </cell>
          <cell r="I31">
            <v>1.7406249999999993E-4</v>
          </cell>
          <cell r="J31">
            <v>1.7776620370370369E-4</v>
          </cell>
          <cell r="K31">
            <v>53.698216025934258</v>
          </cell>
        </row>
        <row r="32">
          <cell r="B32">
            <v>60</v>
          </cell>
          <cell r="C32">
            <v>10090420653</v>
          </cell>
          <cell r="D32" t="str">
            <v>ИМИНОВА Камила</v>
          </cell>
          <cell r="E32">
            <v>38763</v>
          </cell>
          <cell r="F32" t="str">
            <v>МС</v>
          </cell>
          <cell r="G32" t="str">
            <v>Санкт-Петербург</v>
          </cell>
          <cell r="K32">
            <v>53.698216025934258</v>
          </cell>
        </row>
        <row r="33">
          <cell r="A33">
            <v>4</v>
          </cell>
          <cell r="B33">
            <v>72</v>
          </cell>
          <cell r="C33">
            <v>10113777344</v>
          </cell>
          <cell r="D33" t="str">
            <v>КУХАРЧИК Дарина</v>
          </cell>
          <cell r="E33">
            <v>38997</v>
          </cell>
          <cell r="F33" t="str">
            <v>МС</v>
          </cell>
          <cell r="G33" t="str">
            <v>Республика Беларусь</v>
          </cell>
          <cell r="H33">
            <v>2.5283564814814814E-4</v>
          </cell>
          <cell r="I33">
            <v>4.2381944444444449E-4</v>
          </cell>
          <cell r="J33">
            <v>6.0321759259259259E-4</v>
          </cell>
          <cell r="K33">
            <v>51.805518247054763</v>
          </cell>
        </row>
        <row r="34">
          <cell r="B34">
            <v>75</v>
          </cell>
          <cell r="C34">
            <v>10075689686</v>
          </cell>
          <cell r="D34" t="str">
            <v>БОСЯКОВА Варвара</v>
          </cell>
          <cell r="E34">
            <v>38310</v>
          </cell>
          <cell r="F34" t="str">
            <v>МСМК</v>
          </cell>
          <cell r="G34" t="str">
            <v>Республика Беларусь</v>
          </cell>
          <cell r="I34">
            <v>1.7098379629629636E-4</v>
          </cell>
          <cell r="J34">
            <v>1.7939814814814809E-4</v>
          </cell>
          <cell r="K34">
            <v>51.805518247054763</v>
          </cell>
        </row>
        <row r="35">
          <cell r="B35">
            <v>59</v>
          </cell>
          <cell r="C35">
            <v>10091971239</v>
          </cell>
          <cell r="D35" t="str">
            <v>ГУЦА Дарья</v>
          </cell>
          <cell r="E35">
            <v>38975</v>
          </cell>
          <cell r="F35" t="str">
            <v>МС</v>
          </cell>
          <cell r="G35" t="str">
            <v>Санкт-Петербург</v>
          </cell>
          <cell r="K35">
            <v>51.805518247054763</v>
          </cell>
        </row>
        <row r="36">
          <cell r="A36" t="str">
            <v>ПОГОДНЫЕ УСЛОВИЯ</v>
          </cell>
          <cell r="H36" t="str">
            <v>СТАТИСТИКА ГОНКИ</v>
          </cell>
        </row>
        <row r="37">
          <cell r="A37" t="str">
            <v>Температура: +26</v>
          </cell>
          <cell r="G37" t="str">
            <v>Субъектов РФ</v>
          </cell>
          <cell r="H37">
            <v>3</v>
          </cell>
          <cell r="L37" t="str">
            <v>ЗМС</v>
          </cell>
          <cell r="M37">
            <v>2</v>
          </cell>
        </row>
        <row r="38">
          <cell r="A38" t="str">
            <v>Влажность: 47 %</v>
          </cell>
          <cell r="G38" t="str">
            <v>Заявлено</v>
          </cell>
          <cell r="H38">
            <v>4</v>
          </cell>
          <cell r="L38" t="str">
            <v>МСМК</v>
          </cell>
          <cell r="M38">
            <v>2</v>
          </cell>
        </row>
        <row r="39">
          <cell r="G39" t="str">
            <v>Стартовало</v>
          </cell>
          <cell r="H39">
            <v>4</v>
          </cell>
          <cell r="L39" t="str">
            <v>МС</v>
          </cell>
          <cell r="M39">
            <v>8</v>
          </cell>
        </row>
        <row r="40">
          <cell r="G40" t="str">
            <v>Финишировало</v>
          </cell>
          <cell r="H40">
            <v>4</v>
          </cell>
          <cell r="L40" t="str">
            <v>КМС</v>
          </cell>
          <cell r="M40">
            <v>0</v>
          </cell>
        </row>
        <row r="41">
          <cell r="G41" t="str">
            <v>Н. финишировало</v>
          </cell>
          <cell r="H41">
            <v>0</v>
          </cell>
          <cell r="L41" t="str">
            <v>1 СР</v>
          </cell>
          <cell r="M41">
            <v>0</v>
          </cell>
        </row>
        <row r="42">
          <cell r="G42" t="str">
            <v>Дисквалифицировано</v>
          </cell>
          <cell r="H42">
            <v>0</v>
          </cell>
          <cell r="L42" t="str">
            <v>2 СР</v>
          </cell>
          <cell r="M42">
            <v>0</v>
          </cell>
        </row>
        <row r="43">
          <cell r="G43" t="str">
            <v>Н. стартовало</v>
          </cell>
          <cell r="H43">
            <v>0</v>
          </cell>
          <cell r="L43" t="str">
            <v>3 СР</v>
          </cell>
          <cell r="M43">
            <v>0</v>
          </cell>
        </row>
        <row r="45">
          <cell r="A45" t="str">
            <v>ТЕХНИЧЕСКИЙ ДЕЛЕГАТ ФВСР:</v>
          </cell>
          <cell r="D45" t="str">
            <v>ГЛАВНЫЙ СУДЬЯ:</v>
          </cell>
          <cell r="G45" t="str">
            <v>ГЛАВНЫЙ СЕКРЕТАРЬ:</v>
          </cell>
          <cell r="I45" t="str">
            <v>СУДЬЯ НА ФИНИШЕ:</v>
          </cell>
        </row>
        <row r="51">
          <cell r="D51" t="str">
            <v>СОЛОВЬЁВ Г.Н. (ВК,г. САНКТ-ПЕТЕРБУРГ)</v>
          </cell>
          <cell r="G51" t="str">
            <v xml:space="preserve">СЛАБКОВСКАЯ В.Н. (ВК, г. ОМСК) </v>
          </cell>
          <cell r="I51" t="str">
            <v xml:space="preserve">ВАЛОВА А.С. (ВК,г. САНКТ-ПЕТЕРБУРГ) </v>
          </cell>
        </row>
      </sheetData>
      <sheetData sheetId="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66</v>
          </cell>
          <cell r="C25">
            <v>10115496163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58</v>
          </cell>
          <cell r="C26">
            <v>10128589850</v>
          </cell>
          <cell r="D26" t="str">
            <v>БЕЛЯЕВА Анна</v>
          </cell>
          <cell r="E26">
            <v>38965</v>
          </cell>
          <cell r="F26" t="str">
            <v>МС</v>
          </cell>
          <cell r="G26" t="str">
            <v>Санкт-Петербург</v>
          </cell>
        </row>
        <row r="27">
          <cell r="B27">
            <v>60</v>
          </cell>
          <cell r="C27">
            <v>10090420653</v>
          </cell>
          <cell r="D27" t="str">
            <v>ИМИНОВА Камила</v>
          </cell>
          <cell r="E27">
            <v>38763</v>
          </cell>
          <cell r="F27" t="str">
            <v>МС</v>
          </cell>
          <cell r="G27" t="str">
            <v>Санкт-Петербург</v>
          </cell>
        </row>
        <row r="28">
          <cell r="A28" t="str">
            <v>В</v>
          </cell>
          <cell r="B28">
            <v>72</v>
          </cell>
          <cell r="C28">
            <v>10113777344</v>
          </cell>
          <cell r="D28" t="str">
            <v>КУХАРЧИК Дарина</v>
          </cell>
          <cell r="E28">
            <v>38997</v>
          </cell>
          <cell r="F28" t="str">
            <v>МС</v>
          </cell>
          <cell r="G28" t="str">
            <v>Республика Беларусь</v>
          </cell>
        </row>
        <row r="29">
          <cell r="B29">
            <v>75</v>
          </cell>
          <cell r="C29">
            <v>10075689686</v>
          </cell>
          <cell r="D29" t="str">
            <v>БОСЯКОВА Варвара</v>
          </cell>
          <cell r="E29">
            <v>38310</v>
          </cell>
          <cell r="F29" t="str">
            <v>МСМК</v>
          </cell>
          <cell r="G29" t="str">
            <v>Республика Беларусь</v>
          </cell>
        </row>
        <row r="30">
          <cell r="B30">
            <v>59</v>
          </cell>
          <cell r="C30">
            <v>10091971239</v>
          </cell>
          <cell r="D30" t="str">
            <v>ГУЦА Дарья</v>
          </cell>
          <cell r="E30">
            <v>38975</v>
          </cell>
          <cell r="F30" t="str">
            <v>МС</v>
          </cell>
          <cell r="G30" t="str">
            <v>Санкт-Петербург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57</v>
          </cell>
          <cell r="C32">
            <v>10009045636</v>
          </cell>
          <cell r="D32" t="str">
            <v>АНТОНОВА Наталия</v>
          </cell>
          <cell r="E32">
            <v>34844</v>
          </cell>
          <cell r="F32" t="str">
            <v>ЗМС</v>
          </cell>
          <cell r="G32" t="str">
            <v>Санкт-Петербург</v>
          </cell>
        </row>
        <row r="33">
          <cell r="B33">
            <v>67</v>
          </cell>
          <cell r="C33">
            <v>10007272455</v>
          </cell>
          <cell r="D33" t="str">
            <v>ШМЕЛЕВА Дарья</v>
          </cell>
          <cell r="E33">
            <v>34633</v>
          </cell>
          <cell r="F33" t="str">
            <v>ЗМС</v>
          </cell>
          <cell r="G33" t="str">
            <v>Москва</v>
          </cell>
        </row>
        <row r="34">
          <cell r="B34">
            <v>69</v>
          </cell>
          <cell r="C34">
            <v>10014630109</v>
          </cell>
          <cell r="D34" t="str">
            <v>ВАЩЕНКО Полина</v>
          </cell>
          <cell r="E34">
            <v>36529</v>
          </cell>
          <cell r="F34" t="str">
            <v>МСМК</v>
          </cell>
          <cell r="G34" t="str">
            <v>Москва</v>
          </cell>
        </row>
        <row r="35">
          <cell r="A35" t="str">
            <v>В</v>
          </cell>
          <cell r="B35">
            <v>70</v>
          </cell>
          <cell r="C35">
            <v>10089461161</v>
          </cell>
          <cell r="D35" t="str">
            <v>НОВИКОВА Софья</v>
          </cell>
          <cell r="E35">
            <v>38988</v>
          </cell>
          <cell r="F35" t="str">
            <v>МС</v>
          </cell>
          <cell r="G35" t="str">
            <v>Москва</v>
          </cell>
        </row>
        <row r="36">
          <cell r="B36">
            <v>68</v>
          </cell>
          <cell r="C36">
            <v>10094917312</v>
          </cell>
          <cell r="D36" t="str">
            <v>СОЛОЗОБОВА Елизавета</v>
          </cell>
          <cell r="E36">
            <v>38671</v>
          </cell>
          <cell r="F36" t="str">
            <v>МС</v>
          </cell>
          <cell r="G36" t="str">
            <v>Москва</v>
          </cell>
        </row>
        <row r="37">
          <cell r="B37">
            <v>71</v>
          </cell>
          <cell r="C37">
            <v>10094893363</v>
          </cell>
          <cell r="D37" t="str">
            <v>СЕМЕНЮК Яна</v>
          </cell>
          <cell r="E37">
            <v>38783</v>
          </cell>
          <cell r="F37" t="str">
            <v>МС</v>
          </cell>
          <cell r="G37" t="str">
            <v>Москва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50м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17ч 55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57</v>
          </cell>
          <cell r="C24">
            <v>10009045636</v>
          </cell>
          <cell r="D24" t="str">
            <v>АНТОНОВА Наталия</v>
          </cell>
          <cell r="E24">
            <v>34844</v>
          </cell>
          <cell r="F24" t="str">
            <v>ЗМС</v>
          </cell>
          <cell r="G24" t="str">
            <v>Санкт-Петербург</v>
          </cell>
          <cell r="H24">
            <v>2.1774305555555555E-4</v>
          </cell>
          <cell r="I24">
            <v>3.7663194444444441E-4</v>
          </cell>
          <cell r="J24">
            <v>5.4890046296296295E-4</v>
          </cell>
          <cell r="K24">
            <v>56.931997891407484</v>
          </cell>
        </row>
        <row r="25">
          <cell r="B25">
            <v>67</v>
          </cell>
          <cell r="C25">
            <v>10007272455</v>
          </cell>
          <cell r="D25" t="str">
            <v>ШМЕЛЕВА Дарья</v>
          </cell>
          <cell r="E25">
            <v>34633</v>
          </cell>
          <cell r="F25" t="str">
            <v>ЗМС</v>
          </cell>
          <cell r="G25" t="str">
            <v>Москва</v>
          </cell>
          <cell r="I25">
            <v>1.5888888888888886E-4</v>
          </cell>
          <cell r="J25">
            <v>1.7226851851851854E-4</v>
          </cell>
          <cell r="K25">
            <v>56.931997891407484</v>
          </cell>
        </row>
        <row r="26">
          <cell r="B26">
            <v>69</v>
          </cell>
          <cell r="C26">
            <v>10014630109</v>
          </cell>
          <cell r="D26" t="str">
            <v>ВАЩЕНКО Полина</v>
          </cell>
          <cell r="E26">
            <v>36529</v>
          </cell>
          <cell r="F26" t="str">
            <v>МСМК</v>
          </cell>
          <cell r="G26" t="str">
            <v>Москва</v>
          </cell>
          <cell r="K26">
            <v>56.931997891407484</v>
          </cell>
        </row>
        <row r="27">
          <cell r="A27">
            <v>2</v>
          </cell>
          <cell r="B27">
            <v>70</v>
          </cell>
          <cell r="C27">
            <v>10089461161</v>
          </cell>
          <cell r="D27" t="str">
            <v>НОВИКОВА Софья</v>
          </cell>
          <cell r="E27">
            <v>38988</v>
          </cell>
          <cell r="F27" t="str">
            <v>МС</v>
          </cell>
          <cell r="G27" t="str">
            <v>Москва</v>
          </cell>
          <cell r="H27">
            <v>2.256134259259259E-4</v>
          </cell>
          <cell r="I27">
            <v>3.9399305555555547E-4</v>
          </cell>
          <cell r="J27">
            <v>5.6121527777777778E-4</v>
          </cell>
          <cell r="K27">
            <v>55.68273216605828</v>
          </cell>
        </row>
        <row r="28">
          <cell r="B28">
            <v>68</v>
          </cell>
          <cell r="C28">
            <v>10094917312</v>
          </cell>
          <cell r="D28" t="str">
            <v>СОЛОЗОБОВА Елизавета</v>
          </cell>
          <cell r="E28">
            <v>38671</v>
          </cell>
          <cell r="F28" t="str">
            <v>МС</v>
          </cell>
          <cell r="G28" t="str">
            <v>Москва</v>
          </cell>
          <cell r="I28">
            <v>1.6837962962962957E-4</v>
          </cell>
          <cell r="J28">
            <v>1.6722222222222231E-4</v>
          </cell>
          <cell r="K28">
            <v>55.68273216605828</v>
          </cell>
        </row>
        <row r="29">
          <cell r="B29">
            <v>71</v>
          </cell>
          <cell r="C29">
            <v>10094893363</v>
          </cell>
          <cell r="D29" t="str">
            <v>СЕМЕНЮК Яна</v>
          </cell>
          <cell r="E29">
            <v>38783</v>
          </cell>
          <cell r="F29" t="str">
            <v>МС</v>
          </cell>
          <cell r="G29" t="str">
            <v>Москва</v>
          </cell>
          <cell r="K29">
            <v>55.68273216605828</v>
          </cell>
        </row>
        <row r="30">
          <cell r="A30">
            <v>3</v>
          </cell>
          <cell r="B30">
            <v>66</v>
          </cell>
          <cell r="C30">
            <v>10115496163</v>
          </cell>
          <cell r="D30" t="str">
            <v>ЕФИМОВА Виктория</v>
          </cell>
          <cell r="E30">
            <v>38895</v>
          </cell>
          <cell r="F30" t="str">
            <v>МС</v>
          </cell>
          <cell r="G30" t="str">
            <v>Санкт-Петербург</v>
          </cell>
          <cell r="H30">
            <v>2.3307870370370369E-4</v>
          </cell>
          <cell r="I30">
            <v>4.0863425925925919E-4</v>
          </cell>
          <cell r="J30">
            <v>5.8399305555555559E-4</v>
          </cell>
          <cell r="K30">
            <v>53.510910280040427</v>
          </cell>
        </row>
        <row r="31">
          <cell r="B31">
            <v>58</v>
          </cell>
          <cell r="C31">
            <v>10128589850</v>
          </cell>
          <cell r="D31" t="str">
            <v>БЕЛЯЕВА Анна</v>
          </cell>
          <cell r="E31">
            <v>38965</v>
          </cell>
          <cell r="F31" t="str">
            <v>МС</v>
          </cell>
          <cell r="G31" t="str">
            <v>Санкт-Петербург</v>
          </cell>
          <cell r="I31">
            <v>1.7555555555555551E-4</v>
          </cell>
          <cell r="J31">
            <v>1.753587962962964E-4</v>
          </cell>
          <cell r="K31">
            <v>53.510910280040427</v>
          </cell>
        </row>
        <row r="32">
          <cell r="B32">
            <v>60</v>
          </cell>
          <cell r="C32">
            <v>10090420653</v>
          </cell>
          <cell r="D32" t="str">
            <v>ИМИНОВА Камила</v>
          </cell>
          <cell r="E32">
            <v>38763</v>
          </cell>
          <cell r="F32" t="str">
            <v>МС</v>
          </cell>
          <cell r="G32" t="str">
            <v>Санкт-Петербург</v>
          </cell>
          <cell r="K32">
            <v>53.510910280040427</v>
          </cell>
        </row>
        <row r="33">
          <cell r="A33">
            <v>4</v>
          </cell>
          <cell r="B33">
            <v>72</v>
          </cell>
          <cell r="C33">
            <v>10113777344</v>
          </cell>
          <cell r="D33" t="str">
            <v>КУХАРЧИК Дарина</v>
          </cell>
          <cell r="E33">
            <v>38997</v>
          </cell>
          <cell r="F33" t="str">
            <v>МС</v>
          </cell>
          <cell r="G33" t="str">
            <v>Республика Беларусь</v>
          </cell>
          <cell r="H33">
            <v>2.4641203703703701E-4</v>
          </cell>
          <cell r="I33">
            <v>4.1577546296296301E-4</v>
          </cell>
          <cell r="J33">
            <v>5.9474537037037037E-4</v>
          </cell>
          <cell r="K33">
            <v>52.543494336978945</v>
          </cell>
        </row>
        <row r="34">
          <cell r="B34">
            <v>75</v>
          </cell>
          <cell r="C34">
            <v>10075689686</v>
          </cell>
          <cell r="D34" t="str">
            <v>БОСЯКОВА Варвара</v>
          </cell>
          <cell r="E34">
            <v>38310</v>
          </cell>
          <cell r="F34" t="str">
            <v>МСМК</v>
          </cell>
          <cell r="G34" t="str">
            <v>Республика Беларусь</v>
          </cell>
          <cell r="I34">
            <v>1.69363425925926E-4</v>
          </cell>
          <cell r="J34">
            <v>1.7896990740740737E-4</v>
          </cell>
          <cell r="K34">
            <v>52.543494336978945</v>
          </cell>
        </row>
        <row r="35">
          <cell r="B35">
            <v>59</v>
          </cell>
          <cell r="C35">
            <v>10091971239</v>
          </cell>
          <cell r="D35" t="str">
            <v>ГУЦА Дарья</v>
          </cell>
          <cell r="E35">
            <v>38975</v>
          </cell>
          <cell r="F35" t="str">
            <v>МС</v>
          </cell>
          <cell r="G35" t="str">
            <v>Санкт-Петербург</v>
          </cell>
          <cell r="K35">
            <v>52.543494336978945</v>
          </cell>
        </row>
        <row r="36">
          <cell r="A36" t="str">
            <v>ПОГОДНЫЕ УСЛОВИЯ</v>
          </cell>
          <cell r="H36" t="str">
            <v>СТАТИСТИКА ГОНКИ</v>
          </cell>
        </row>
        <row r="37">
          <cell r="A37" t="str">
            <v>Температура: +26</v>
          </cell>
          <cell r="G37" t="str">
            <v>Субъектов РФ</v>
          </cell>
          <cell r="H37">
            <v>3</v>
          </cell>
          <cell r="L37" t="str">
            <v>ЗМС</v>
          </cell>
          <cell r="M37">
            <v>2</v>
          </cell>
        </row>
        <row r="38">
          <cell r="A38" t="str">
            <v>Влажность: 47 %</v>
          </cell>
          <cell r="G38" t="str">
            <v>Заявлено</v>
          </cell>
          <cell r="H38">
            <v>4</v>
          </cell>
          <cell r="L38" t="str">
            <v>МСМК</v>
          </cell>
          <cell r="M38">
            <v>2</v>
          </cell>
        </row>
        <row r="39">
          <cell r="G39" t="str">
            <v>Стартовало</v>
          </cell>
          <cell r="H39">
            <v>4</v>
          </cell>
          <cell r="L39" t="str">
            <v>МС</v>
          </cell>
          <cell r="M39">
            <v>8</v>
          </cell>
        </row>
        <row r="40">
          <cell r="G40" t="str">
            <v>Финишировало</v>
          </cell>
          <cell r="H40">
            <v>4</v>
          </cell>
          <cell r="L40" t="str">
            <v>КМС</v>
          </cell>
          <cell r="M40">
            <v>0</v>
          </cell>
        </row>
        <row r="41">
          <cell r="G41" t="str">
            <v>Н. финишировало</v>
          </cell>
          <cell r="H41">
            <v>0</v>
          </cell>
          <cell r="L41" t="str">
            <v>1 СР</v>
          </cell>
          <cell r="M41">
            <v>0</v>
          </cell>
        </row>
        <row r="42">
          <cell r="G42" t="str">
            <v>Дисквалифицировано</v>
          </cell>
          <cell r="H42">
            <v>0</v>
          </cell>
          <cell r="L42" t="str">
            <v>2 СР</v>
          </cell>
          <cell r="M42">
            <v>0</v>
          </cell>
        </row>
        <row r="43">
          <cell r="G43" t="str">
            <v>Н. стартовало</v>
          </cell>
          <cell r="H43">
            <v>0</v>
          </cell>
          <cell r="L43" t="str">
            <v>3 СР</v>
          </cell>
          <cell r="M43">
            <v>0</v>
          </cell>
        </row>
        <row r="45">
          <cell r="A45" t="str">
            <v>ТЕХНИЧЕСКИЙ ДЕЛЕГАТ ФВСР:</v>
          </cell>
          <cell r="D45" t="str">
            <v>ГЛАВНЫЙ СУДЬЯ:</v>
          </cell>
          <cell r="G45" t="str">
            <v>ГЛАВНЫЙ СЕКРЕТАРЬ:</v>
          </cell>
          <cell r="I45" t="str">
            <v>СУДЬЯ НА ФИНИШЕ:</v>
          </cell>
        </row>
        <row r="51">
          <cell r="D51" t="str">
            <v>СОЛОВЬЁВ Г.Н. (ВК,г. САНКТ-ПЕТЕРБУРГ)</v>
          </cell>
          <cell r="G51" t="str">
            <v xml:space="preserve">СЛАБКОВСКАЯ В.Н. (ВК, г. ОМСК) </v>
          </cell>
          <cell r="I51" t="str">
            <v xml:space="preserve">ВАЛОВА А.С. (ВК,г. САНКТ-ПЕТЕРБУРГ) </v>
          </cell>
        </row>
      </sheetData>
      <sheetData sheetId="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36</v>
          </cell>
          <cell r="D24">
            <v>10015977803</v>
          </cell>
          <cell r="E24" t="str">
            <v>ГЛОВА Александр</v>
          </cell>
          <cell r="F24">
            <v>36700</v>
          </cell>
          <cell r="G24" t="str">
            <v>МСМК</v>
          </cell>
          <cell r="H24" t="str">
            <v>Республика Беларусь</v>
          </cell>
        </row>
        <row r="25">
          <cell r="C25">
            <v>30</v>
          </cell>
          <cell r="D25">
            <v>10077952416</v>
          </cell>
          <cell r="E25" t="str">
            <v>ЗАЛИПЯТСКИЙ Иван</v>
          </cell>
          <cell r="F25">
            <v>37631</v>
          </cell>
          <cell r="G25" t="str">
            <v>МС</v>
          </cell>
          <cell r="H25" t="str">
            <v>Омская обл., Респ. Крым</v>
          </cell>
        </row>
        <row r="26">
          <cell r="C26">
            <v>29</v>
          </cell>
          <cell r="D26">
            <v>10091885555</v>
          </cell>
          <cell r="E26" t="str">
            <v>ПРОКУРАТОВ Александр</v>
          </cell>
          <cell r="F26">
            <v>38571</v>
          </cell>
          <cell r="G26" t="str">
            <v>МС</v>
          </cell>
          <cell r="H26" t="str">
            <v>Омская обл.</v>
          </cell>
          <cell r="K26">
            <v>37</v>
          </cell>
        </row>
        <row r="27">
          <cell r="A27">
            <v>2</v>
          </cell>
          <cell r="C27">
            <v>26</v>
          </cell>
          <cell r="D27">
            <v>10130335345</v>
          </cell>
          <cell r="E27" t="str">
            <v>МЕРЕМЕРЕНКО Дмитрий</v>
          </cell>
          <cell r="F27">
            <v>38821</v>
          </cell>
          <cell r="G27" t="str">
            <v>КМС</v>
          </cell>
          <cell r="H27" t="str">
            <v>Москва</v>
          </cell>
          <cell r="K27">
            <v>50</v>
          </cell>
        </row>
        <row r="28">
          <cell r="C28">
            <v>21</v>
          </cell>
          <cell r="D28">
            <v>10076948161</v>
          </cell>
          <cell r="E28" t="str">
            <v>ЯВЕНКОВ Александр</v>
          </cell>
          <cell r="F28">
            <v>38092</v>
          </cell>
          <cell r="G28" t="str">
            <v>МС</v>
          </cell>
          <cell r="H28" t="str">
            <v>Москва</v>
          </cell>
        </row>
        <row r="29">
          <cell r="C29">
            <v>25</v>
          </cell>
          <cell r="D29">
            <v>10036078728</v>
          </cell>
          <cell r="E29" t="str">
            <v>КАЛАЧНИК Никита</v>
          </cell>
          <cell r="F29">
            <v>37795</v>
          </cell>
          <cell r="G29" t="str">
            <v>МСМК</v>
          </cell>
          <cell r="H29" t="str">
            <v>Москва</v>
          </cell>
        </row>
        <row r="30">
          <cell r="A30">
            <v>3</v>
          </cell>
          <cell r="C30">
            <v>27</v>
          </cell>
          <cell r="D30">
            <v>10100511986</v>
          </cell>
          <cell r="E30" t="str">
            <v>АФАНАСЬЕВ Никита</v>
          </cell>
          <cell r="F30">
            <v>38756</v>
          </cell>
          <cell r="G30" t="str">
            <v>КМС</v>
          </cell>
          <cell r="H30" t="str">
            <v>Москва</v>
          </cell>
        </row>
        <row r="31">
          <cell r="C31">
            <v>22</v>
          </cell>
          <cell r="D31">
            <v>10034956154</v>
          </cell>
          <cell r="E31" t="str">
            <v>БУРЛАКОВ Данила</v>
          </cell>
          <cell r="F31">
            <v>36828</v>
          </cell>
          <cell r="G31" t="str">
            <v>МСМК</v>
          </cell>
          <cell r="H31" t="str">
            <v>Москва</v>
          </cell>
        </row>
        <row r="32">
          <cell r="C32">
            <v>35</v>
          </cell>
          <cell r="D32">
            <v>10009017243</v>
          </cell>
          <cell r="E32" t="str">
            <v>ЗАЙЦЕВ Артем</v>
          </cell>
          <cell r="F32">
            <v>34832</v>
          </cell>
          <cell r="G32" t="str">
            <v>МСМК</v>
          </cell>
          <cell r="H32" t="str">
            <v>Республика Беларусь</v>
          </cell>
        </row>
        <row r="33">
          <cell r="A33">
            <v>4</v>
          </cell>
          <cell r="C33">
            <v>23</v>
          </cell>
          <cell r="D33">
            <v>10092179383</v>
          </cell>
          <cell r="E33" t="str">
            <v>АМЕЛИН Даниил</v>
          </cell>
          <cell r="F33">
            <v>38819</v>
          </cell>
          <cell r="G33" t="str">
            <v>МС</v>
          </cell>
          <cell r="H33" t="str">
            <v>Москва</v>
          </cell>
        </row>
        <row r="34">
          <cell r="C34">
            <v>24</v>
          </cell>
          <cell r="D34">
            <v>10112134711</v>
          </cell>
          <cell r="E34" t="str">
            <v>САМУСЕВ Иван</v>
          </cell>
          <cell r="F34">
            <v>38958</v>
          </cell>
          <cell r="G34" t="str">
            <v>МС</v>
          </cell>
          <cell r="H34" t="str">
            <v>Москва</v>
          </cell>
        </row>
        <row r="35">
          <cell r="C35">
            <v>28</v>
          </cell>
          <cell r="D35">
            <v>10053869942</v>
          </cell>
          <cell r="E35" t="str">
            <v>БИРЮКОВ Никита</v>
          </cell>
          <cell r="F35">
            <v>37988</v>
          </cell>
          <cell r="G35" t="str">
            <v>МСМК</v>
          </cell>
          <cell r="H35" t="str">
            <v>Москва</v>
          </cell>
        </row>
        <row r="36">
          <cell r="A36">
            <v>5</v>
          </cell>
          <cell r="C36">
            <v>140</v>
          </cell>
          <cell r="D36">
            <v>10133902723</v>
          </cell>
          <cell r="E36" t="str">
            <v>ПУШКАРЕВ Ярослав</v>
          </cell>
          <cell r="F36">
            <v>39552</v>
          </cell>
          <cell r="G36" t="str">
            <v>КМС</v>
          </cell>
          <cell r="H36" t="str">
            <v>Санкт-Петербург</v>
          </cell>
        </row>
        <row r="37">
          <cell r="C37">
            <v>2</v>
          </cell>
          <cell r="D37">
            <v>10063781322</v>
          </cell>
          <cell r="E37" t="str">
            <v>ШЕКЕЛАШВИЛИ Давид</v>
          </cell>
          <cell r="F37">
            <v>37834</v>
          </cell>
          <cell r="G37" t="str">
            <v>МС</v>
          </cell>
          <cell r="H37" t="str">
            <v>Санкт-Петербург</v>
          </cell>
        </row>
        <row r="38">
          <cell r="C38">
            <v>1</v>
          </cell>
          <cell r="D38">
            <v>10103577792</v>
          </cell>
          <cell r="E38" t="str">
            <v>АЛЕКСЕЕВ Лаврентий</v>
          </cell>
          <cell r="F38">
            <v>37602</v>
          </cell>
          <cell r="G38" t="str">
            <v>МСМК</v>
          </cell>
          <cell r="H38" t="str">
            <v>Санкт-Петербург</v>
          </cell>
        </row>
        <row r="39">
          <cell r="C39">
            <v>4</v>
          </cell>
          <cell r="D39">
            <v>10090420148</v>
          </cell>
          <cell r="E39" t="str">
            <v>ГАЛИХАНОВ Денис</v>
          </cell>
          <cell r="F39">
            <v>38909</v>
          </cell>
          <cell r="G39" t="str">
            <v>МС</v>
          </cell>
          <cell r="H39" t="str">
            <v>Санкт-Петербург</v>
          </cell>
        </row>
        <row r="40">
          <cell r="A40">
            <v>6</v>
          </cell>
          <cell r="C40">
            <v>42</v>
          </cell>
          <cell r="D40">
            <v>10036104289</v>
          </cell>
          <cell r="E40" t="str">
            <v>ГОЛОВ Виктор</v>
          </cell>
          <cell r="F40">
            <v>36553</v>
          </cell>
          <cell r="G40" t="str">
            <v>МС</v>
          </cell>
          <cell r="H40" t="str">
            <v>Республика Казахстан</v>
          </cell>
        </row>
        <row r="41">
          <cell r="C41">
            <v>41</v>
          </cell>
          <cell r="D41">
            <v>10036103683</v>
          </cell>
          <cell r="E41" t="str">
            <v>РЕЗАНОВ Дмитрий</v>
          </cell>
          <cell r="F41">
            <v>36528</v>
          </cell>
          <cell r="G41" t="str">
            <v>МСМК</v>
          </cell>
          <cell r="H41" t="str">
            <v>Республика Казахстан</v>
          </cell>
        </row>
        <row r="42">
          <cell r="C42">
            <v>3</v>
          </cell>
          <cell r="D42">
            <v>10110374361</v>
          </cell>
          <cell r="E42" t="str">
            <v>ГОЛКОВ Михаил</v>
          </cell>
          <cell r="F42">
            <v>38749</v>
          </cell>
          <cell r="G42" t="str">
            <v>МС</v>
          </cell>
          <cell r="H42" t="str">
            <v>Санкт-Петербург</v>
          </cell>
        </row>
        <row r="43">
          <cell r="A43">
            <v>7</v>
          </cell>
          <cell r="C43">
            <v>48</v>
          </cell>
          <cell r="D43">
            <v>10082411180</v>
          </cell>
          <cell r="E43" t="str">
            <v>МЕДЕНЕЦ Богдан</v>
          </cell>
          <cell r="F43">
            <v>38034</v>
          </cell>
          <cell r="G43" t="str">
            <v>МС</v>
          </cell>
          <cell r="H43" t="str">
            <v>Тульская обл.</v>
          </cell>
        </row>
        <row r="44">
          <cell r="C44">
            <v>56</v>
          </cell>
          <cell r="D44">
            <v>10034934431</v>
          </cell>
          <cell r="E44" t="str">
            <v>НАУМОВ Максим</v>
          </cell>
          <cell r="F44">
            <v>36630</v>
          </cell>
          <cell r="G44" t="str">
            <v>МС</v>
          </cell>
          <cell r="H44" t="str">
            <v>Тульская обл.,Свердловская обл.</v>
          </cell>
        </row>
        <row r="45">
          <cell r="C45">
            <v>50</v>
          </cell>
          <cell r="D45">
            <v>10007772108</v>
          </cell>
          <cell r="E45" t="str">
            <v>ДУБЧЕНКО Александр</v>
          </cell>
          <cell r="F45">
            <v>34749</v>
          </cell>
          <cell r="G45" t="str">
            <v>МСМК</v>
          </cell>
          <cell r="H45" t="str">
            <v>Тульская обл.</v>
          </cell>
        </row>
        <row r="46">
          <cell r="A46">
            <v>8</v>
          </cell>
          <cell r="C46">
            <v>47</v>
          </cell>
          <cell r="D46">
            <v>10083104530</v>
          </cell>
          <cell r="E46" t="str">
            <v>ГИРИЛОВИЧ Игорь</v>
          </cell>
          <cell r="F46">
            <v>38427</v>
          </cell>
          <cell r="G46" t="str">
            <v>МСМК</v>
          </cell>
          <cell r="H46" t="str">
            <v>Тульская обл.</v>
          </cell>
        </row>
        <row r="47">
          <cell r="C47">
            <v>49</v>
          </cell>
          <cell r="D47">
            <v>10015266972</v>
          </cell>
          <cell r="E47" t="str">
            <v>НЕСТЕРОВ Дмитрий</v>
          </cell>
          <cell r="F47">
            <v>36202</v>
          </cell>
          <cell r="G47" t="str">
            <v>МСМК</v>
          </cell>
          <cell r="H47" t="str">
            <v>Тульская обл.</v>
          </cell>
        </row>
        <row r="48">
          <cell r="C48">
            <v>54</v>
          </cell>
          <cell r="D48">
            <v>10094923271</v>
          </cell>
          <cell r="E48" t="str">
            <v>БЫКОВСКИЙ Никита</v>
          </cell>
          <cell r="F48">
            <v>38917</v>
          </cell>
          <cell r="G48" t="str">
            <v>МС</v>
          </cell>
          <cell r="H48" t="str">
            <v>Тульская обл.</v>
          </cell>
        </row>
        <row r="49">
          <cell r="A49">
            <v>9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10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</sheetData>
      <sheetData sheetId="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50м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17ч 10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27</v>
          </cell>
          <cell r="C24">
            <v>10100511986</v>
          </cell>
          <cell r="D24" t="str">
            <v>АФАНАСЬЕВ Никита</v>
          </cell>
          <cell r="E24">
            <v>38756</v>
          </cell>
          <cell r="F24" t="str">
            <v>КМС</v>
          </cell>
          <cell r="G24" t="str">
            <v>Москва</v>
          </cell>
          <cell r="H24">
            <v>2.0732638888888886E-4</v>
          </cell>
          <cell r="I24">
            <v>3.5401620370370377E-4</v>
          </cell>
          <cell r="J24">
            <v>5.0394675925925921E-4</v>
          </cell>
          <cell r="K24">
            <v>62.01051882134081</v>
          </cell>
        </row>
        <row r="25">
          <cell r="B25">
            <v>22</v>
          </cell>
          <cell r="C25">
            <v>10034956154</v>
          </cell>
          <cell r="D25" t="str">
            <v>БУРЛАКОВ Данила</v>
          </cell>
          <cell r="E25">
            <v>36828</v>
          </cell>
          <cell r="F25" t="str">
            <v>МСМК</v>
          </cell>
          <cell r="G25" t="str">
            <v>Москва</v>
          </cell>
          <cell r="I25">
            <v>1.4668981481481491E-4</v>
          </cell>
          <cell r="J25">
            <v>1.4993055555555544E-4</v>
          </cell>
          <cell r="K25">
            <v>62.01051882134081</v>
          </cell>
        </row>
        <row r="26">
          <cell r="B26">
            <v>35</v>
          </cell>
          <cell r="C26">
            <v>10009017243</v>
          </cell>
          <cell r="D26" t="str">
            <v>ЗАЙЦЕВ Артем</v>
          </cell>
          <cell r="E26">
            <v>34832</v>
          </cell>
          <cell r="F26" t="str">
            <v>МСМК</v>
          </cell>
          <cell r="G26" t="str">
            <v>Республика Беларусь</v>
          </cell>
          <cell r="K26">
            <v>62.01051882134081</v>
          </cell>
        </row>
        <row r="27">
          <cell r="A27">
            <v>2</v>
          </cell>
          <cell r="B27">
            <v>47</v>
          </cell>
          <cell r="C27">
            <v>10083104530</v>
          </cell>
          <cell r="D27" t="str">
            <v>ГИРИЛОВИЧ Игорь</v>
          </cell>
          <cell r="E27">
            <v>38427</v>
          </cell>
          <cell r="F27" t="str">
            <v>МСМК</v>
          </cell>
          <cell r="G27" t="str">
            <v>Тульская обл.</v>
          </cell>
          <cell r="H27">
            <v>2.0674768518518522E-4</v>
          </cell>
          <cell r="I27">
            <v>3.5782407407407404E-4</v>
          </cell>
          <cell r="J27">
            <v>5.1381944444444446E-4</v>
          </cell>
          <cell r="K27">
            <v>60.819029598594405</v>
          </cell>
        </row>
        <row r="28">
          <cell r="B28">
            <v>49</v>
          </cell>
          <cell r="C28">
            <v>10015266972</v>
          </cell>
          <cell r="D28" t="str">
            <v>НЕСТЕРОВ Дмитрий</v>
          </cell>
          <cell r="E28">
            <v>36202</v>
          </cell>
          <cell r="F28" t="str">
            <v>МСМК</v>
          </cell>
          <cell r="G28" t="str">
            <v>Тульская обл.</v>
          </cell>
          <cell r="I28">
            <v>1.5107638888888883E-4</v>
          </cell>
          <cell r="J28">
            <v>1.5599537037037041E-4</v>
          </cell>
          <cell r="K28">
            <v>60.819029598594405</v>
          </cell>
        </row>
        <row r="29">
          <cell r="B29">
            <v>54</v>
          </cell>
          <cell r="C29">
            <v>10094923271</v>
          </cell>
          <cell r="D29" t="str">
            <v>БЫКОВСКИЙ Никита</v>
          </cell>
          <cell r="E29">
            <v>38917</v>
          </cell>
          <cell r="F29" t="str">
            <v>МС</v>
          </cell>
          <cell r="G29" t="str">
            <v>Тульская обл.</v>
          </cell>
          <cell r="K29">
            <v>60.819029598594405</v>
          </cell>
        </row>
        <row r="30">
          <cell r="A30">
            <v>3</v>
          </cell>
          <cell r="B30">
            <v>26</v>
          </cell>
          <cell r="C30">
            <v>10130335345</v>
          </cell>
          <cell r="D30" t="str">
            <v>МЕРЕМЕРЕНКО Дмитрий</v>
          </cell>
          <cell r="E30">
            <v>38821</v>
          </cell>
          <cell r="F30" t="str">
            <v>КМС</v>
          </cell>
          <cell r="G30" t="str">
            <v>Москва</v>
          </cell>
          <cell r="H30">
            <v>2.0756944444444444E-4</v>
          </cell>
          <cell r="I30">
            <v>3.588888888888889E-4</v>
          </cell>
          <cell r="J30">
            <v>5.149884259259259E-4</v>
          </cell>
          <cell r="K30">
            <v>60.680975390493316</v>
          </cell>
        </row>
        <row r="31">
          <cell r="B31">
            <v>21</v>
          </cell>
          <cell r="C31">
            <v>10076948161</v>
          </cell>
          <cell r="D31" t="str">
            <v>ЯВЕНКОВ Александр</v>
          </cell>
          <cell r="E31">
            <v>38092</v>
          </cell>
          <cell r="F31" t="str">
            <v>МС</v>
          </cell>
          <cell r="G31" t="str">
            <v>Москва</v>
          </cell>
          <cell r="I31">
            <v>1.5131944444444446E-4</v>
          </cell>
          <cell r="J31">
            <v>1.56099537037037E-4</v>
          </cell>
          <cell r="K31">
            <v>60.680975390493316</v>
          </cell>
        </row>
        <row r="32">
          <cell r="B32">
            <v>25</v>
          </cell>
          <cell r="C32">
            <v>10036078728</v>
          </cell>
          <cell r="D32" t="str">
            <v>КАЛАЧНИК Никита</v>
          </cell>
          <cell r="E32">
            <v>37795</v>
          </cell>
          <cell r="F32" t="str">
            <v>МСМК</v>
          </cell>
          <cell r="G32" t="str">
            <v>Москва</v>
          </cell>
          <cell r="K32">
            <v>60.680975390493316</v>
          </cell>
        </row>
        <row r="33">
          <cell r="A33">
            <v>4</v>
          </cell>
          <cell r="B33">
            <v>48</v>
          </cell>
          <cell r="C33">
            <v>10082411180</v>
          </cell>
          <cell r="D33" t="str">
            <v>МЕДЕНЕЦ Богдан</v>
          </cell>
          <cell r="E33">
            <v>38034</v>
          </cell>
          <cell r="F33" t="str">
            <v>МС</v>
          </cell>
          <cell r="G33" t="str">
            <v>Тульская обл.</v>
          </cell>
          <cell r="H33">
            <v>2.1180555555555555E-4</v>
          </cell>
          <cell r="I33">
            <v>3.634143518518518E-4</v>
          </cell>
          <cell r="J33">
            <v>5.1559027777777768E-4</v>
          </cell>
          <cell r="K33">
            <v>60.610142097110931</v>
          </cell>
        </row>
        <row r="34">
          <cell r="B34">
            <v>56</v>
          </cell>
          <cell r="C34">
            <v>10034934431</v>
          </cell>
          <cell r="D34" t="str">
            <v>НАУМОВ Максим</v>
          </cell>
          <cell r="E34">
            <v>36630</v>
          </cell>
          <cell r="F34" t="str">
            <v>МС</v>
          </cell>
          <cell r="G34" t="str">
            <v>Тульская обл.,Свердловская обл.</v>
          </cell>
          <cell r="I34">
            <v>1.5160879629629625E-4</v>
          </cell>
          <cell r="J34">
            <v>1.5217592592592588E-4</v>
          </cell>
          <cell r="K34">
            <v>60.610142097110931</v>
          </cell>
        </row>
        <row r="35">
          <cell r="B35">
            <v>50</v>
          </cell>
          <cell r="C35">
            <v>10007772108</v>
          </cell>
          <cell r="D35" t="str">
            <v>ДУБЧЕНКО Александр</v>
          </cell>
          <cell r="E35">
            <v>34749</v>
          </cell>
          <cell r="F35" t="str">
            <v>МСМК</v>
          </cell>
          <cell r="G35" t="str">
            <v>Тульская обл.</v>
          </cell>
          <cell r="K35">
            <v>60.610142097110931</v>
          </cell>
        </row>
        <row r="36">
          <cell r="A36">
            <v>5</v>
          </cell>
          <cell r="B36">
            <v>23</v>
          </cell>
          <cell r="C36">
            <v>10092179383</v>
          </cell>
          <cell r="D36" t="str">
            <v>АМЕЛИН Даниил</v>
          </cell>
          <cell r="E36">
            <v>38819</v>
          </cell>
          <cell r="F36" t="str">
            <v>МС</v>
          </cell>
          <cell r="G36" t="str">
            <v>Москва</v>
          </cell>
          <cell r="H36">
            <v>2.117013888888889E-4</v>
          </cell>
          <cell r="I36">
            <v>3.6277777777777778E-4</v>
          </cell>
          <cell r="J36">
            <v>5.1650462962962956E-4</v>
          </cell>
          <cell r="K36">
            <v>60.502845874602258</v>
          </cell>
        </row>
        <row r="37">
          <cell r="B37">
            <v>24</v>
          </cell>
          <cell r="C37">
            <v>10112134711</v>
          </cell>
          <cell r="D37" t="str">
            <v>САМУСЕВ Иван</v>
          </cell>
          <cell r="E37">
            <v>38958</v>
          </cell>
          <cell r="F37" t="str">
            <v>МС</v>
          </cell>
          <cell r="G37" t="str">
            <v>Москва</v>
          </cell>
          <cell r="I37">
            <v>1.5107638888888888E-4</v>
          </cell>
          <cell r="J37">
            <v>1.5372685185185178E-4</v>
          </cell>
          <cell r="K37">
            <v>60.502845874602258</v>
          </cell>
        </row>
        <row r="38">
          <cell r="B38">
            <v>28</v>
          </cell>
          <cell r="C38">
            <v>10053869942</v>
          </cell>
          <cell r="D38" t="str">
            <v>БИРЮКОВ Никита</v>
          </cell>
          <cell r="E38">
            <v>37988</v>
          </cell>
          <cell r="F38" t="str">
            <v>МСМК</v>
          </cell>
          <cell r="G38" t="str">
            <v>Москва</v>
          </cell>
          <cell r="K38">
            <v>60.502845874602258</v>
          </cell>
        </row>
        <row r="39">
          <cell r="A39">
            <v>6</v>
          </cell>
          <cell r="B39">
            <v>140</v>
          </cell>
          <cell r="C39">
            <v>10133902723</v>
          </cell>
          <cell r="D39" t="str">
            <v>ПУШКАРЕВ Ярослав</v>
          </cell>
          <cell r="E39">
            <v>39552</v>
          </cell>
          <cell r="F39" t="str">
            <v>КМС</v>
          </cell>
          <cell r="G39" t="str">
            <v>Санкт-Петербург</v>
          </cell>
          <cell r="H39">
            <v>2.1394675925925924E-4</v>
          </cell>
          <cell r="I39">
            <v>3.6480324074074068E-4</v>
          </cell>
          <cell r="J39">
            <v>5.2005787037037038E-4</v>
          </cell>
          <cell r="K39">
            <v>60.089466539069278</v>
          </cell>
        </row>
        <row r="40">
          <cell r="B40">
            <v>2</v>
          </cell>
          <cell r="C40">
            <v>10063781322</v>
          </cell>
          <cell r="D40" t="str">
            <v>ШЕКЕЛАШВИЛИ Давид</v>
          </cell>
          <cell r="E40">
            <v>37834</v>
          </cell>
          <cell r="F40" t="str">
            <v>МС</v>
          </cell>
          <cell r="G40" t="str">
            <v>Санкт-Петербург</v>
          </cell>
          <cell r="I40">
            <v>1.5085648148148144E-4</v>
          </cell>
          <cell r="J40">
            <v>1.552546296296297E-4</v>
          </cell>
          <cell r="K40">
            <v>60.089466539069278</v>
          </cell>
        </row>
        <row r="41">
          <cell r="B41">
            <v>1</v>
          </cell>
          <cell r="C41">
            <v>10103577792</v>
          </cell>
          <cell r="D41" t="str">
            <v>АЛЕКСЕЕВ Лаврентий</v>
          </cell>
          <cell r="E41">
            <v>37602</v>
          </cell>
          <cell r="F41" t="str">
            <v>МСМК</v>
          </cell>
          <cell r="G41" t="str">
            <v>Санкт-Петербург</v>
          </cell>
          <cell r="K41">
            <v>60.089466539069278</v>
          </cell>
        </row>
        <row r="42">
          <cell r="A42">
            <v>7</v>
          </cell>
          <cell r="B42">
            <v>42</v>
          </cell>
          <cell r="C42">
            <v>10036104289</v>
          </cell>
          <cell r="D42" t="str">
            <v>ГОЛОВ Виктор</v>
          </cell>
          <cell r="E42">
            <v>36553</v>
          </cell>
          <cell r="F42" t="str">
            <v>МС</v>
          </cell>
          <cell r="G42" t="str">
            <v>Республика Казахстан</v>
          </cell>
          <cell r="H42">
            <v>2.1521990740740743E-4</v>
          </cell>
          <cell r="I42">
            <v>3.6976851851851846E-4</v>
          </cell>
          <cell r="J42">
            <v>5.3434027777777779E-4</v>
          </cell>
          <cell r="K42">
            <v>58.483332250308663</v>
          </cell>
        </row>
        <row r="43">
          <cell r="B43">
            <v>41</v>
          </cell>
          <cell r="C43">
            <v>10036103683</v>
          </cell>
          <cell r="D43" t="str">
            <v>РЕЗАНОВ Дмитрий</v>
          </cell>
          <cell r="E43">
            <v>36528</v>
          </cell>
          <cell r="F43" t="str">
            <v>МСМК</v>
          </cell>
          <cell r="G43" t="str">
            <v>Республика Казахстан</v>
          </cell>
          <cell r="I43">
            <v>1.5454861111111103E-4</v>
          </cell>
          <cell r="J43">
            <v>1.6457175925925933E-4</v>
          </cell>
          <cell r="K43">
            <v>58.483332250308663</v>
          </cell>
        </row>
        <row r="44">
          <cell r="B44">
            <v>3</v>
          </cell>
          <cell r="C44">
            <v>10110374361</v>
          </cell>
          <cell r="D44" t="str">
            <v>ГОЛКОВ Михаил</v>
          </cell>
          <cell r="E44">
            <v>38749</v>
          </cell>
          <cell r="F44" t="str">
            <v>МС</v>
          </cell>
          <cell r="G44" t="str">
            <v>Санкт-Петербург</v>
          </cell>
          <cell r="K44">
            <v>58.483332250308663</v>
          </cell>
        </row>
        <row r="45">
          <cell r="A45">
            <v>8</v>
          </cell>
          <cell r="B45">
            <v>36</v>
          </cell>
          <cell r="C45">
            <v>10015977803</v>
          </cell>
          <cell r="D45" t="str">
            <v>ГЛОВА Александр</v>
          </cell>
          <cell r="E45">
            <v>36700</v>
          </cell>
          <cell r="F45" t="str">
            <v>МСМК</v>
          </cell>
          <cell r="G45" t="str">
            <v>Республика Беларусь</v>
          </cell>
          <cell r="H45">
            <v>2.0996527777777775E-4</v>
          </cell>
          <cell r="I45">
            <v>3.693171296296296E-4</v>
          </cell>
          <cell r="J45">
            <v>5.3609953703703708E-4</v>
          </cell>
          <cell r="K45">
            <v>58.291413890628029</v>
          </cell>
        </row>
        <row r="46">
          <cell r="B46">
            <v>30</v>
          </cell>
          <cell r="C46">
            <v>10077952416</v>
          </cell>
          <cell r="D46" t="str">
            <v>ЗАЛИПЯТСКИЙ Иван</v>
          </cell>
          <cell r="E46">
            <v>37631</v>
          </cell>
          <cell r="F46" t="str">
            <v>МС</v>
          </cell>
          <cell r="G46" t="str">
            <v>Омская обл., Респ. Крым</v>
          </cell>
          <cell r="I46">
            <v>1.5935185185185185E-4</v>
          </cell>
          <cell r="J46">
            <v>1.6678240740740748E-4</v>
          </cell>
          <cell r="K46">
            <v>58.291413890628029</v>
          </cell>
        </row>
        <row r="47">
          <cell r="B47">
            <v>29</v>
          </cell>
          <cell r="C47">
            <v>10091885555</v>
          </cell>
          <cell r="D47" t="str">
            <v>ПРОКУРАТОВ Александр</v>
          </cell>
          <cell r="E47">
            <v>38571</v>
          </cell>
          <cell r="F47" t="str">
            <v>МС</v>
          </cell>
          <cell r="G47" t="str">
            <v>Омская обл.</v>
          </cell>
          <cell r="K47">
            <v>58.291413890628029</v>
          </cell>
        </row>
        <row r="48">
          <cell r="A48" t="str">
            <v>ПОГОДНЫЕ УСЛОВИЯ</v>
          </cell>
          <cell r="H48" t="str">
            <v>СТАТИСТИКА ГОНКИ</v>
          </cell>
        </row>
        <row r="49">
          <cell r="A49" t="str">
            <v>Температура: +26</v>
          </cell>
          <cell r="G49" t="str">
            <v>Субъектов РФ</v>
          </cell>
          <cell r="H49">
            <v>6</v>
          </cell>
          <cell r="L49" t="str">
            <v>ЗМС</v>
          </cell>
          <cell r="M49">
            <v>0</v>
          </cell>
        </row>
        <row r="50">
          <cell r="A50" t="str">
            <v>Влажность: 47 %</v>
          </cell>
          <cell r="G50" t="str">
            <v>Заявлено</v>
          </cell>
          <cell r="H50">
            <v>8</v>
          </cell>
          <cell r="L50" t="str">
            <v>МСМК</v>
          </cell>
          <cell r="M50">
            <v>10</v>
          </cell>
        </row>
        <row r="51">
          <cell r="G51" t="str">
            <v>Стартовало</v>
          </cell>
          <cell r="H51">
            <v>8</v>
          </cell>
          <cell r="L51" t="str">
            <v>МС</v>
          </cell>
          <cell r="M51">
            <v>11</v>
          </cell>
        </row>
        <row r="52">
          <cell r="G52" t="str">
            <v>Финишировало</v>
          </cell>
          <cell r="H52">
            <v>8</v>
          </cell>
          <cell r="L52" t="str">
            <v>КМС</v>
          </cell>
          <cell r="M52">
            <v>3</v>
          </cell>
        </row>
        <row r="53">
          <cell r="G53" t="str">
            <v>Н. финишировало</v>
          </cell>
          <cell r="H53">
            <v>0</v>
          </cell>
          <cell r="L53" t="str">
            <v>1 СР</v>
          </cell>
          <cell r="M53">
            <v>0</v>
          </cell>
        </row>
        <row r="54">
          <cell r="G54" t="str">
            <v>Дисквалифицировано</v>
          </cell>
          <cell r="H54">
            <v>0</v>
          </cell>
          <cell r="L54" t="str">
            <v>2 СР</v>
          </cell>
          <cell r="M54">
            <v>0</v>
          </cell>
        </row>
        <row r="55">
          <cell r="G55" t="str">
            <v>Н. стартовало</v>
          </cell>
          <cell r="H55">
            <v>0</v>
          </cell>
          <cell r="L55" t="str">
            <v>3 СР</v>
          </cell>
          <cell r="M55">
            <v>0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G57" t="str">
            <v>ГЛАВНЫЙ СЕКРЕТАРЬ:</v>
          </cell>
          <cell r="I57" t="str">
            <v>СУДЬЯ НА ФИНИШЕ:</v>
          </cell>
        </row>
        <row r="63">
          <cell r="D63" t="str">
            <v>СОЛОВЬЁВ Г.Н. (ВК,г. САНКТ-ПЕТЕРБУРГ)</v>
          </cell>
          <cell r="G63" t="str">
            <v xml:space="preserve">СЛАБКОВСКАЯ В.Н. (ВК, г. ОМСК) </v>
          </cell>
          <cell r="I63" t="str">
            <v xml:space="preserve">ВАЛОВА А.С. (ВК,г. САНКТ-ПЕТЕРБУРГ) </v>
          </cell>
        </row>
      </sheetData>
      <sheetData sheetId="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26</v>
          </cell>
          <cell r="C25">
            <v>10130335345</v>
          </cell>
          <cell r="D25" t="str">
            <v>МЕРЕМЕРЕНКО Дмитрий</v>
          </cell>
          <cell r="E25">
            <v>38821</v>
          </cell>
          <cell r="F25" t="str">
            <v>КМС</v>
          </cell>
          <cell r="G25" t="str">
            <v>Москва</v>
          </cell>
        </row>
        <row r="26">
          <cell r="B26">
            <v>21</v>
          </cell>
          <cell r="C26">
            <v>10076948161</v>
          </cell>
          <cell r="D26" t="str">
            <v>ЯВЕНКОВ Александр</v>
          </cell>
          <cell r="E26">
            <v>38092</v>
          </cell>
          <cell r="F26" t="str">
            <v>МС</v>
          </cell>
          <cell r="G26" t="str">
            <v>Москва</v>
          </cell>
        </row>
        <row r="27">
          <cell r="B27">
            <v>25</v>
          </cell>
          <cell r="C27">
            <v>10036078728</v>
          </cell>
          <cell r="D27" t="str">
            <v>КАЛАЧНИК Никита</v>
          </cell>
          <cell r="E27">
            <v>37795</v>
          </cell>
          <cell r="F27" t="str">
            <v>МСМК</v>
          </cell>
          <cell r="G27" t="str">
            <v>Москва</v>
          </cell>
        </row>
        <row r="28">
          <cell r="A28" t="str">
            <v>В</v>
          </cell>
          <cell r="B28">
            <v>48</v>
          </cell>
          <cell r="C28">
            <v>10082411180</v>
          </cell>
          <cell r="D28" t="str">
            <v>МЕДЕНЕЦ Богдан</v>
          </cell>
          <cell r="E28">
            <v>38034</v>
          </cell>
          <cell r="F28" t="str">
            <v>МС</v>
          </cell>
          <cell r="G28" t="str">
            <v>Тульская обл.</v>
          </cell>
        </row>
        <row r="29">
          <cell r="B29">
            <v>56</v>
          </cell>
          <cell r="C29">
            <v>10034934431</v>
          </cell>
          <cell r="D29" t="str">
            <v>НАУМОВ Максим</v>
          </cell>
          <cell r="E29">
            <v>36630</v>
          </cell>
          <cell r="F29" t="str">
            <v>МС</v>
          </cell>
          <cell r="G29" t="str">
            <v>Тульская обл.,Свердловская обл.</v>
          </cell>
        </row>
        <row r="30">
          <cell r="B30">
            <v>50</v>
          </cell>
          <cell r="C30">
            <v>10007772108</v>
          </cell>
          <cell r="D30" t="str">
            <v>ДУБЧЕНКО Александр</v>
          </cell>
          <cell r="E30">
            <v>34749</v>
          </cell>
          <cell r="F30" t="str">
            <v>МСМК</v>
          </cell>
          <cell r="G30" t="str">
            <v>Тульская обл.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27</v>
          </cell>
          <cell r="C32">
            <v>10100511986</v>
          </cell>
          <cell r="D32" t="str">
            <v>АФАНАСЬЕВ Никита</v>
          </cell>
          <cell r="E32">
            <v>38756</v>
          </cell>
          <cell r="F32" t="str">
            <v>КМС</v>
          </cell>
          <cell r="G32" t="str">
            <v>Москва</v>
          </cell>
        </row>
        <row r="33">
          <cell r="B33">
            <v>22</v>
          </cell>
          <cell r="C33">
            <v>10034956154</v>
          </cell>
          <cell r="D33" t="str">
            <v>БУРЛАКОВ Данила</v>
          </cell>
          <cell r="E33">
            <v>36828</v>
          </cell>
          <cell r="F33" t="str">
            <v>МСМК</v>
          </cell>
          <cell r="G33" t="str">
            <v>Москва</v>
          </cell>
        </row>
        <row r="34">
          <cell r="B34">
            <v>35</v>
          </cell>
          <cell r="C34">
            <v>10009017243</v>
          </cell>
          <cell r="D34" t="str">
            <v>ЗАЙЦЕВ Артем</v>
          </cell>
          <cell r="E34">
            <v>34832</v>
          </cell>
          <cell r="F34" t="str">
            <v>МСМК</v>
          </cell>
          <cell r="G34" t="str">
            <v>Республика Беларусь</v>
          </cell>
        </row>
        <row r="35">
          <cell r="A35" t="str">
            <v>В</v>
          </cell>
          <cell r="B35">
            <v>47</v>
          </cell>
          <cell r="C35">
            <v>10083104530</v>
          </cell>
          <cell r="D35" t="str">
            <v>ГИРИЛОВИЧ Игорь</v>
          </cell>
          <cell r="E35">
            <v>38427</v>
          </cell>
          <cell r="F35" t="str">
            <v>МСМК</v>
          </cell>
          <cell r="G35" t="str">
            <v>Тульская обл.</v>
          </cell>
        </row>
        <row r="36">
          <cell r="B36">
            <v>49</v>
          </cell>
          <cell r="C36">
            <v>10015266972</v>
          </cell>
          <cell r="D36" t="str">
            <v>НЕСТЕРОВ Дмитрий</v>
          </cell>
          <cell r="E36">
            <v>36202</v>
          </cell>
          <cell r="F36" t="str">
            <v>МСМК</v>
          </cell>
          <cell r="G36" t="str">
            <v>Тульская обл.</v>
          </cell>
        </row>
        <row r="37">
          <cell r="B37">
            <v>54</v>
          </cell>
          <cell r="C37">
            <v>10094923271</v>
          </cell>
          <cell r="D37" t="str">
            <v>БЫКОВСКИЙ Никита</v>
          </cell>
          <cell r="E37">
            <v>38917</v>
          </cell>
          <cell r="F37" t="str">
            <v>МС</v>
          </cell>
          <cell r="G37" t="str">
            <v>Тульская обл.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18ч 00м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18ч 10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27</v>
          </cell>
          <cell r="C24">
            <v>10100511986</v>
          </cell>
          <cell r="D24" t="str">
            <v>АФАНАСЬЕВ Никита</v>
          </cell>
          <cell r="E24">
            <v>38756</v>
          </cell>
          <cell r="F24" t="str">
            <v>КМС</v>
          </cell>
          <cell r="G24" t="str">
            <v>Москва</v>
          </cell>
          <cell r="H24">
            <v>2.0509259259259257E-4</v>
          </cell>
          <cell r="I24">
            <v>3.4870370370370372E-4</v>
          </cell>
          <cell r="J24">
            <v>4.9883101851851846E-4</v>
          </cell>
          <cell r="K24">
            <v>62.646465115199895</v>
          </cell>
        </row>
        <row r="25">
          <cell r="B25">
            <v>22</v>
          </cell>
          <cell r="C25">
            <v>10034956154</v>
          </cell>
          <cell r="D25" t="str">
            <v>БУРЛАКОВ Данила</v>
          </cell>
          <cell r="E25">
            <v>36828</v>
          </cell>
          <cell r="F25" t="str">
            <v>МСМК</v>
          </cell>
          <cell r="G25" t="str">
            <v>Москва</v>
          </cell>
          <cell r="I25">
            <v>1.4361111111111115E-4</v>
          </cell>
          <cell r="J25">
            <v>1.5012731481481474E-4</v>
          </cell>
          <cell r="K25">
            <v>62.646465115199895</v>
          </cell>
        </row>
        <row r="26">
          <cell r="B26">
            <v>35</v>
          </cell>
          <cell r="C26">
            <v>10009017243</v>
          </cell>
          <cell r="D26" t="str">
            <v>ЗАЙЦЕВ Артем</v>
          </cell>
          <cell r="E26">
            <v>34832</v>
          </cell>
          <cell r="F26" t="str">
            <v>МСМК</v>
          </cell>
          <cell r="G26" t="str">
            <v>Республика Беларусь</v>
          </cell>
          <cell r="K26">
            <v>62.646465115199895</v>
          </cell>
        </row>
        <row r="27">
          <cell r="A27">
            <v>2</v>
          </cell>
          <cell r="B27">
            <v>47</v>
          </cell>
          <cell r="C27">
            <v>10083104530</v>
          </cell>
          <cell r="D27" t="str">
            <v>ГИРИЛОВИЧ Игорь</v>
          </cell>
          <cell r="E27">
            <v>38427</v>
          </cell>
          <cell r="F27" t="str">
            <v>МСМК</v>
          </cell>
          <cell r="G27" t="str">
            <v>Тульская обл.</v>
          </cell>
          <cell r="H27">
            <v>2.052430555555556E-4</v>
          </cell>
          <cell r="I27">
            <v>3.5432870370370371E-4</v>
          </cell>
          <cell r="J27">
            <v>5.0761574074074066E-4</v>
          </cell>
          <cell r="K27">
            <v>61.562314743034349</v>
          </cell>
        </row>
        <row r="28">
          <cell r="B28">
            <v>49</v>
          </cell>
          <cell r="C28">
            <v>10015266972</v>
          </cell>
          <cell r="D28" t="str">
            <v>НЕСТЕРОВ Дмитрий</v>
          </cell>
          <cell r="E28">
            <v>36202</v>
          </cell>
          <cell r="F28" t="str">
            <v>МСМК</v>
          </cell>
          <cell r="G28" t="str">
            <v>Тульская обл.</v>
          </cell>
          <cell r="I28">
            <v>1.4908564814814811E-4</v>
          </cell>
          <cell r="J28">
            <v>1.5328703703703696E-4</v>
          </cell>
          <cell r="K28">
            <v>61.562314743034349</v>
          </cell>
        </row>
        <row r="29">
          <cell r="B29">
            <v>54</v>
          </cell>
          <cell r="C29">
            <v>10094923271</v>
          </cell>
          <cell r="D29" t="str">
            <v>БЫКОВСКИЙ Никита</v>
          </cell>
          <cell r="E29">
            <v>38917</v>
          </cell>
          <cell r="F29" t="str">
            <v>МС</v>
          </cell>
          <cell r="G29" t="str">
            <v>Тульская обл.</v>
          </cell>
          <cell r="K29">
            <v>61.562314743034349</v>
          </cell>
        </row>
        <row r="30">
          <cell r="A30">
            <v>3</v>
          </cell>
          <cell r="B30">
            <v>48</v>
          </cell>
          <cell r="C30">
            <v>10082411180</v>
          </cell>
          <cell r="D30" t="str">
            <v>МЕДЕНЕЦ Богдан</v>
          </cell>
          <cell r="E30">
            <v>38034</v>
          </cell>
          <cell r="F30" t="str">
            <v>МС</v>
          </cell>
          <cell r="G30" t="str">
            <v>Тульская обл.</v>
          </cell>
          <cell r="H30">
            <v>2.0903935185185186E-4</v>
          </cell>
          <cell r="I30">
            <v>3.5913194444444447E-4</v>
          </cell>
          <cell r="J30">
            <v>5.0935185185185187E-4</v>
          </cell>
          <cell r="K30">
            <v>61.352481367024176</v>
          </cell>
        </row>
        <row r="31">
          <cell r="B31">
            <v>56</v>
          </cell>
          <cell r="C31">
            <v>10034934431</v>
          </cell>
          <cell r="D31" t="str">
            <v>НАУМОВ Максим</v>
          </cell>
          <cell r="E31">
            <v>36630</v>
          </cell>
          <cell r="F31" t="str">
            <v>МС</v>
          </cell>
          <cell r="G31" t="str">
            <v>Тульская обл.,Свердловская обл.</v>
          </cell>
          <cell r="I31">
            <v>1.5009259259259262E-4</v>
          </cell>
          <cell r="J31">
            <v>1.502199074074074E-4</v>
          </cell>
          <cell r="K31">
            <v>61.352481367024176</v>
          </cell>
        </row>
        <row r="32">
          <cell r="B32">
            <v>50</v>
          </cell>
          <cell r="C32">
            <v>10007772108</v>
          </cell>
          <cell r="D32" t="str">
            <v>ДУБЧЕНКО Александр</v>
          </cell>
          <cell r="E32">
            <v>34749</v>
          </cell>
          <cell r="F32" t="str">
            <v>МСМК</v>
          </cell>
          <cell r="G32" t="str">
            <v>Тульская обл.</v>
          </cell>
          <cell r="K32">
            <v>61.352481367024176</v>
          </cell>
        </row>
        <row r="33">
          <cell r="A33">
            <v>4</v>
          </cell>
          <cell r="B33">
            <v>26</v>
          </cell>
          <cell r="C33">
            <v>10130335345</v>
          </cell>
          <cell r="D33" t="str">
            <v>МЕРЕМЕРЕНКО Дмитрий</v>
          </cell>
          <cell r="E33">
            <v>38821</v>
          </cell>
          <cell r="F33" t="str">
            <v>КМС</v>
          </cell>
          <cell r="G33" t="str">
            <v>Москва</v>
          </cell>
          <cell r="H33">
            <v>2.0862268518518517E-4</v>
          </cell>
          <cell r="I33">
            <v>3.576273148148148E-4</v>
          </cell>
          <cell r="J33">
            <v>5.0973379629629622E-4</v>
          </cell>
          <cell r="K33">
            <v>61.306509843100756</v>
          </cell>
        </row>
        <row r="34">
          <cell r="B34">
            <v>21</v>
          </cell>
          <cell r="C34">
            <v>10076948161</v>
          </cell>
          <cell r="D34" t="str">
            <v>ЯВЕНКОВ Александр</v>
          </cell>
          <cell r="E34">
            <v>38092</v>
          </cell>
          <cell r="F34" t="str">
            <v>МС</v>
          </cell>
          <cell r="G34" t="str">
            <v>Москва</v>
          </cell>
          <cell r="I34">
            <v>1.4900462962962963E-4</v>
          </cell>
          <cell r="J34">
            <v>1.5210648148148142E-4</v>
          </cell>
          <cell r="K34">
            <v>61.306509843100756</v>
          </cell>
        </row>
        <row r="35">
          <cell r="B35">
            <v>25</v>
          </cell>
          <cell r="C35">
            <v>10036078728</v>
          </cell>
          <cell r="D35" t="str">
            <v>КАЛАЧНИК Никита</v>
          </cell>
          <cell r="E35">
            <v>37795</v>
          </cell>
          <cell r="F35" t="str">
            <v>МСМК</v>
          </cell>
          <cell r="G35" t="str">
            <v>Москва</v>
          </cell>
          <cell r="K35">
            <v>61.306509843100756</v>
          </cell>
        </row>
        <row r="36">
          <cell r="A36">
            <v>5</v>
          </cell>
          <cell r="B36">
            <v>23</v>
          </cell>
          <cell r="C36">
            <v>10092179383</v>
          </cell>
          <cell r="D36" t="str">
            <v>АМЕЛИН Даниил</v>
          </cell>
          <cell r="E36">
            <v>38819</v>
          </cell>
          <cell r="F36" t="str">
            <v>МС</v>
          </cell>
          <cell r="G36" t="str">
            <v>Москва</v>
          </cell>
        </row>
        <row r="37">
          <cell r="B37">
            <v>24</v>
          </cell>
          <cell r="C37">
            <v>10112134711</v>
          </cell>
          <cell r="D37" t="str">
            <v>САМУСЕВ Иван</v>
          </cell>
          <cell r="E37">
            <v>38958</v>
          </cell>
          <cell r="F37" t="str">
            <v>МС</v>
          </cell>
          <cell r="G37" t="str">
            <v>Москва</v>
          </cell>
        </row>
        <row r="38">
          <cell r="B38">
            <v>28</v>
          </cell>
          <cell r="C38">
            <v>10053869942</v>
          </cell>
          <cell r="D38" t="str">
            <v>БИРЮКОВ Никита</v>
          </cell>
          <cell r="E38">
            <v>37988</v>
          </cell>
          <cell r="F38" t="str">
            <v>МСМК</v>
          </cell>
          <cell r="G38" t="str">
            <v>Москва</v>
          </cell>
        </row>
        <row r="39">
          <cell r="A39">
            <v>6</v>
          </cell>
          <cell r="B39">
            <v>140</v>
          </cell>
          <cell r="C39">
            <v>10133902723</v>
          </cell>
          <cell r="D39" t="str">
            <v>ПУШКАРЕВ Ярослав</v>
          </cell>
          <cell r="E39">
            <v>39552</v>
          </cell>
          <cell r="F39" t="str">
            <v>КМС</v>
          </cell>
          <cell r="G39" t="str">
            <v>Санкт-Петербург</v>
          </cell>
        </row>
        <row r="40">
          <cell r="B40">
            <v>2</v>
          </cell>
          <cell r="C40">
            <v>10063781322</v>
          </cell>
          <cell r="D40" t="str">
            <v>ШЕКЕЛАШВИЛИ Давид</v>
          </cell>
          <cell r="E40">
            <v>37834</v>
          </cell>
          <cell r="F40" t="str">
            <v>МС</v>
          </cell>
          <cell r="G40" t="str">
            <v>Санкт-Петербург</v>
          </cell>
        </row>
        <row r="41">
          <cell r="B41">
            <v>1</v>
          </cell>
          <cell r="C41">
            <v>10103577792</v>
          </cell>
          <cell r="D41" t="str">
            <v>АЛЕКСЕЕВ Лаврентий</v>
          </cell>
          <cell r="E41">
            <v>37602</v>
          </cell>
          <cell r="F41" t="str">
            <v>МСМК</v>
          </cell>
          <cell r="G41" t="str">
            <v>Санкт-Петербург</v>
          </cell>
        </row>
        <row r="42">
          <cell r="A42">
            <v>7</v>
          </cell>
          <cell r="B42">
            <v>42</v>
          </cell>
          <cell r="C42">
            <v>10036104289</v>
          </cell>
          <cell r="D42" t="str">
            <v>ГОЛОВ Виктор</v>
          </cell>
          <cell r="E42">
            <v>36553</v>
          </cell>
          <cell r="F42" t="str">
            <v>МС</v>
          </cell>
          <cell r="G42" t="str">
            <v>Республика Казахстан</v>
          </cell>
        </row>
        <row r="43">
          <cell r="B43">
            <v>41</v>
          </cell>
          <cell r="C43">
            <v>10036103683</v>
          </cell>
          <cell r="D43" t="str">
            <v>РЕЗАНОВ Дмитрий</v>
          </cell>
          <cell r="E43">
            <v>36528</v>
          </cell>
          <cell r="F43" t="str">
            <v>МСМК</v>
          </cell>
          <cell r="G43" t="str">
            <v>Республика Казахстан</v>
          </cell>
        </row>
        <row r="44">
          <cell r="B44">
            <v>3</v>
          </cell>
          <cell r="C44">
            <v>10110374361</v>
          </cell>
          <cell r="D44" t="str">
            <v>ГОЛКОВ Михаил</v>
          </cell>
          <cell r="E44">
            <v>38749</v>
          </cell>
          <cell r="F44" t="str">
            <v>МС</v>
          </cell>
          <cell r="G44" t="str">
            <v>Санкт-Петербург</v>
          </cell>
        </row>
        <row r="45">
          <cell r="A45">
            <v>8</v>
          </cell>
          <cell r="B45">
            <v>36</v>
          </cell>
          <cell r="C45">
            <v>10015977803</v>
          </cell>
          <cell r="D45" t="str">
            <v>ГЛОВА Александр</v>
          </cell>
          <cell r="E45">
            <v>36700</v>
          </cell>
          <cell r="F45" t="str">
            <v>МСМК</v>
          </cell>
          <cell r="G45" t="str">
            <v>Республика Беларусь</v>
          </cell>
        </row>
        <row r="46">
          <cell r="B46">
            <v>30</v>
          </cell>
          <cell r="C46">
            <v>10077952416</v>
          </cell>
          <cell r="D46" t="str">
            <v>ЗАЛИПЯТСКИЙ Иван</v>
          </cell>
          <cell r="E46">
            <v>37631</v>
          </cell>
          <cell r="F46" t="str">
            <v>МС</v>
          </cell>
          <cell r="G46" t="str">
            <v>Омская обл., Респ. Крым</v>
          </cell>
        </row>
        <row r="47">
          <cell r="B47">
            <v>29</v>
          </cell>
          <cell r="C47">
            <v>10091885555</v>
          </cell>
          <cell r="D47" t="str">
            <v>ПРОКУРАТОВ Александр</v>
          </cell>
          <cell r="E47">
            <v>38571</v>
          </cell>
          <cell r="F47" t="str">
            <v>МС</v>
          </cell>
          <cell r="G47" t="str">
            <v>Омская обл.</v>
          </cell>
        </row>
        <row r="48">
          <cell r="A48" t="str">
            <v>ПОГОДНЫЕ УСЛОВИЯ</v>
          </cell>
          <cell r="H48" t="str">
            <v>СТАТИСТИКА ГОНКИ</v>
          </cell>
        </row>
        <row r="49">
          <cell r="A49" t="str">
            <v>Температура: +26</v>
          </cell>
          <cell r="G49" t="str">
            <v>Субъектов РФ</v>
          </cell>
          <cell r="H49">
            <v>6</v>
          </cell>
          <cell r="L49" t="str">
            <v>ЗМС</v>
          </cell>
          <cell r="M49">
            <v>0</v>
          </cell>
        </row>
        <row r="50">
          <cell r="A50" t="str">
            <v>Влажность: 47 %</v>
          </cell>
          <cell r="G50" t="str">
            <v>Заявлено</v>
          </cell>
          <cell r="H50">
            <v>8</v>
          </cell>
          <cell r="L50" t="str">
            <v>МСМК</v>
          </cell>
          <cell r="M50">
            <v>10</v>
          </cell>
        </row>
        <row r="51">
          <cell r="G51" t="str">
            <v>Стартовало</v>
          </cell>
          <cell r="H51">
            <v>8</v>
          </cell>
          <cell r="L51" t="str">
            <v>МС</v>
          </cell>
          <cell r="M51">
            <v>11</v>
          </cell>
        </row>
        <row r="52">
          <cell r="G52" t="str">
            <v>Финишировало</v>
          </cell>
          <cell r="H52">
            <v>8</v>
          </cell>
          <cell r="L52" t="str">
            <v>КМС</v>
          </cell>
          <cell r="M52">
            <v>3</v>
          </cell>
        </row>
        <row r="53">
          <cell r="G53" t="str">
            <v>Н. финишировало</v>
          </cell>
          <cell r="H53">
            <v>0</v>
          </cell>
          <cell r="L53" t="str">
            <v>1 СР</v>
          </cell>
          <cell r="M53">
            <v>0</v>
          </cell>
        </row>
        <row r="54">
          <cell r="G54" t="str">
            <v>Дисквалифицировано</v>
          </cell>
          <cell r="H54">
            <v>0</v>
          </cell>
          <cell r="L54" t="str">
            <v>2 СР</v>
          </cell>
          <cell r="M54">
            <v>0</v>
          </cell>
        </row>
        <row r="55">
          <cell r="G55" t="str">
            <v>Н. стартовало</v>
          </cell>
          <cell r="H55">
            <v>0</v>
          </cell>
          <cell r="L55" t="str">
            <v>3 СР</v>
          </cell>
          <cell r="M55">
            <v>0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G57" t="str">
            <v>ГЛАВНЫЙ СЕКРЕТАРЬ:</v>
          </cell>
          <cell r="I57" t="str">
            <v>СУДЬЯ НА ФИНИШЕ:</v>
          </cell>
        </row>
        <row r="63">
          <cell r="D63" t="str">
            <v>СОЛОВЬЁВ Г.Н. (ВК,г. САНКТ-ПЕТЕРБУРГ)</v>
          </cell>
          <cell r="G63" t="str">
            <v xml:space="preserve">СЛАБКОВСКАЯ В.Н. (ВК, г. ОМСК) </v>
          </cell>
          <cell r="I63" t="str">
            <v xml:space="preserve">ВАЛОВА А.С. (ВК,г. САНКТ-ПЕТЕРБУРГ) </v>
          </cell>
        </row>
      </sheetData>
      <sheetData sheetId="1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137</v>
          </cell>
          <cell r="D24">
            <v>10129677664</v>
          </cell>
          <cell r="E24" t="str">
            <v>КУНИН Андрей</v>
          </cell>
          <cell r="F24">
            <v>39402</v>
          </cell>
          <cell r="G24" t="str">
            <v>КМС</v>
          </cell>
          <cell r="H24" t="str">
            <v>Санкт-Петербург</v>
          </cell>
        </row>
        <row r="25">
          <cell r="C25">
            <v>135</v>
          </cell>
          <cell r="D25">
            <v>10137982379</v>
          </cell>
          <cell r="E25" t="str">
            <v>ГУСЕЙНОВ Тимур</v>
          </cell>
          <cell r="F25">
            <v>40208</v>
          </cell>
          <cell r="G25" t="str">
            <v>КМС</v>
          </cell>
          <cell r="H25" t="str">
            <v>Санкт-Петербург</v>
          </cell>
        </row>
        <row r="26">
          <cell r="C26">
            <v>144</v>
          </cell>
          <cell r="D26">
            <v>10126386738</v>
          </cell>
          <cell r="E26" t="str">
            <v>БУТЕНКО Никита</v>
          </cell>
          <cell r="F26">
            <v>39793</v>
          </cell>
          <cell r="G26" t="str">
            <v>КМС</v>
          </cell>
          <cell r="H26" t="str">
            <v>Санкт-Петербург</v>
          </cell>
        </row>
        <row r="27">
          <cell r="A27">
            <v>2</v>
          </cell>
          <cell r="C27">
            <v>174</v>
          </cell>
          <cell r="D27">
            <v>10101388222</v>
          </cell>
          <cell r="E27" t="str">
            <v>СМИРНОВ Роман</v>
          </cell>
          <cell r="F27">
            <v>39390</v>
          </cell>
          <cell r="G27" t="str">
            <v>КМС</v>
          </cell>
          <cell r="H27" t="str">
            <v>Тульская обл.</v>
          </cell>
          <cell r="K27">
            <v>50</v>
          </cell>
        </row>
        <row r="28">
          <cell r="C28">
            <v>172</v>
          </cell>
          <cell r="D28">
            <v>10100863008</v>
          </cell>
          <cell r="E28" t="str">
            <v>ПУЧЕНКИН Артем</v>
          </cell>
          <cell r="F28">
            <v>39432</v>
          </cell>
          <cell r="G28" t="str">
            <v>КМС</v>
          </cell>
          <cell r="H28" t="str">
            <v>Тульская обл.</v>
          </cell>
        </row>
        <row r="29">
          <cell r="C29">
            <v>173</v>
          </cell>
          <cell r="D29">
            <v>10131028691</v>
          </cell>
          <cell r="E29" t="str">
            <v>ЗЫБИН Артем</v>
          </cell>
          <cell r="F29">
            <v>39747</v>
          </cell>
          <cell r="G29" t="str">
            <v>КМС</v>
          </cell>
          <cell r="H29" t="str">
            <v>Тульская обл.</v>
          </cell>
        </row>
        <row r="30">
          <cell r="C30">
            <v>175</v>
          </cell>
          <cell r="D30">
            <v>10132853810</v>
          </cell>
          <cell r="E30" t="str">
            <v>НИКИШИН Александр</v>
          </cell>
          <cell r="F30">
            <v>39671</v>
          </cell>
          <cell r="G30" t="str">
            <v>КМС</v>
          </cell>
          <cell r="H30" t="str">
            <v>Тульская обл.</v>
          </cell>
        </row>
        <row r="31">
          <cell r="A31">
            <v>3</v>
          </cell>
          <cell r="C31">
            <v>146</v>
          </cell>
          <cell r="D31">
            <v>10127315514</v>
          </cell>
          <cell r="E31" t="str">
            <v>ШЕКЕЛАШВИЛИ Александр</v>
          </cell>
          <cell r="F31">
            <v>39949</v>
          </cell>
          <cell r="G31" t="str">
            <v>КМС</v>
          </cell>
          <cell r="H31" t="str">
            <v>Санкт-Петербург</v>
          </cell>
        </row>
        <row r="32">
          <cell r="C32">
            <v>134</v>
          </cell>
          <cell r="D32">
            <v>10116167079</v>
          </cell>
          <cell r="E32" t="str">
            <v>КОРОБОВ Степан</v>
          </cell>
          <cell r="F32">
            <v>39199</v>
          </cell>
          <cell r="G32" t="str">
            <v>МС</v>
          </cell>
          <cell r="H32" t="str">
            <v>Санкт-Петербург</v>
          </cell>
        </row>
        <row r="33">
          <cell r="C33">
            <v>145</v>
          </cell>
          <cell r="D33">
            <v>10132137121</v>
          </cell>
          <cell r="E33" t="str">
            <v>ГИЧКИН Артем</v>
          </cell>
          <cell r="F33">
            <v>39697</v>
          </cell>
          <cell r="G33" t="str">
            <v>КМС</v>
          </cell>
          <cell r="H33" t="str">
            <v>Санкт-Петербург</v>
          </cell>
        </row>
        <row r="34">
          <cell r="A34">
            <v>4</v>
          </cell>
          <cell r="C34">
            <v>164</v>
          </cell>
          <cell r="D34">
            <v>10132956163</v>
          </cell>
          <cell r="E34" t="str">
            <v>САВОСТИКОВ Никита</v>
          </cell>
          <cell r="F34">
            <v>39675</v>
          </cell>
          <cell r="G34" t="str">
            <v>КМС</v>
          </cell>
          <cell r="H34" t="str">
            <v>Москва</v>
          </cell>
        </row>
        <row r="35">
          <cell r="C35">
            <v>161</v>
          </cell>
          <cell r="D35">
            <v>10107322194</v>
          </cell>
          <cell r="E35" t="str">
            <v>КИМАКОВСКИЙ Захар</v>
          </cell>
          <cell r="F35">
            <v>39113</v>
          </cell>
          <cell r="G35" t="str">
            <v>МС</v>
          </cell>
          <cell r="H35" t="str">
            <v>Москва</v>
          </cell>
        </row>
        <row r="36">
          <cell r="C36">
            <v>162</v>
          </cell>
          <cell r="D36">
            <v>10115982577</v>
          </cell>
          <cell r="E36" t="str">
            <v>СЕРГЕЕВ Федор</v>
          </cell>
          <cell r="F36">
            <v>39313</v>
          </cell>
          <cell r="G36" t="str">
            <v>КМС</v>
          </cell>
          <cell r="H36" t="str">
            <v>Москва</v>
          </cell>
        </row>
        <row r="37">
          <cell r="C37">
            <v>163</v>
          </cell>
          <cell r="D37">
            <v>10139061608</v>
          </cell>
          <cell r="E37" t="str">
            <v>СОКОЛОВСКИЙ Кирилл</v>
          </cell>
          <cell r="F37">
            <v>39562</v>
          </cell>
          <cell r="G37" t="str">
            <v>КМС</v>
          </cell>
          <cell r="H37" t="str">
            <v>Москва</v>
          </cell>
        </row>
        <row r="38">
          <cell r="A38">
            <v>5</v>
          </cell>
          <cell r="C38">
            <v>142</v>
          </cell>
          <cell r="D38">
            <v>10142219636</v>
          </cell>
          <cell r="E38" t="str">
            <v>МОКЕЕВ Захар</v>
          </cell>
          <cell r="F38">
            <v>39466</v>
          </cell>
          <cell r="G38" t="str">
            <v>КМС</v>
          </cell>
          <cell r="H38" t="str">
            <v>Санкт-Петербург</v>
          </cell>
        </row>
        <row r="39">
          <cell r="C39">
            <v>136</v>
          </cell>
          <cell r="D39">
            <v>10111626065</v>
          </cell>
          <cell r="E39" t="str">
            <v>ПАВЛОВСКИЙ Дмитрий</v>
          </cell>
          <cell r="F39">
            <v>39347</v>
          </cell>
          <cell r="G39" t="str">
            <v>КМС</v>
          </cell>
          <cell r="H39" t="str">
            <v>Санкт-Петербург</v>
          </cell>
        </row>
        <row r="40">
          <cell r="C40">
            <v>143</v>
          </cell>
          <cell r="D40">
            <v>10126302973</v>
          </cell>
          <cell r="E40" t="str">
            <v>ДЕМИШ Михаил</v>
          </cell>
          <cell r="F40">
            <v>39472</v>
          </cell>
          <cell r="G40" t="str">
            <v>КМС</v>
          </cell>
          <cell r="H40" t="str">
            <v>Санкт-Петербург</v>
          </cell>
        </row>
        <row r="41">
          <cell r="A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9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10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</sheetData>
      <sheetData sheetId="1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16ч 50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142</v>
          </cell>
          <cell r="C24">
            <v>10142219636</v>
          </cell>
          <cell r="D24" t="str">
            <v>МОКЕЕВ Захар</v>
          </cell>
          <cell r="E24">
            <v>39466</v>
          </cell>
          <cell r="F24" t="str">
            <v>КМС</v>
          </cell>
          <cell r="G24" t="str">
            <v>Санкт-Петербург</v>
          </cell>
          <cell r="H24">
            <v>2.1143518518518519E-4</v>
          </cell>
          <cell r="I24">
            <v>3.6607638888888887E-4</v>
          </cell>
          <cell r="J24">
            <v>5.2395833333333342E-4</v>
          </cell>
          <cell r="K24">
            <v>59.642147117296211</v>
          </cell>
        </row>
        <row r="25">
          <cell r="B25">
            <v>136</v>
          </cell>
          <cell r="C25">
            <v>10111626065</v>
          </cell>
          <cell r="D25" t="str">
            <v>ПАВЛОВСКИЙ Дмитрий</v>
          </cell>
          <cell r="E25">
            <v>39347</v>
          </cell>
          <cell r="F25" t="str">
            <v>КМС</v>
          </cell>
          <cell r="G25" t="str">
            <v>Санкт-Петербург</v>
          </cell>
          <cell r="I25">
            <v>1.5464120370370368E-4</v>
          </cell>
          <cell r="J25">
            <v>1.5788194444444454E-4</v>
          </cell>
          <cell r="K25">
            <v>59.642147117296211</v>
          </cell>
        </row>
        <row r="26">
          <cell r="B26">
            <v>143</v>
          </cell>
          <cell r="C26">
            <v>10126302973</v>
          </cell>
          <cell r="D26" t="str">
            <v>ДЕМИШ Михаил</v>
          </cell>
          <cell r="E26">
            <v>39472</v>
          </cell>
          <cell r="F26" t="str">
            <v>КМС</v>
          </cell>
          <cell r="G26" t="str">
            <v>Санкт-Петербург</v>
          </cell>
          <cell r="K26">
            <v>59.642147117296211</v>
          </cell>
        </row>
        <row r="27">
          <cell r="A27">
            <v>2</v>
          </cell>
          <cell r="B27">
            <v>172</v>
          </cell>
          <cell r="C27">
            <v>10100863008</v>
          </cell>
          <cell r="D27" t="str">
            <v>ПУЧЕНКИН Артем</v>
          </cell>
          <cell r="E27">
            <v>39432</v>
          </cell>
          <cell r="F27" t="str">
            <v>КМС</v>
          </cell>
          <cell r="G27" t="str">
            <v>Тульская обл.</v>
          </cell>
          <cell r="H27">
            <v>2.1961805555555558E-4</v>
          </cell>
          <cell r="I27">
            <v>3.749189814814815E-4</v>
          </cell>
          <cell r="J27">
            <v>5.336342592592593E-4</v>
          </cell>
          <cell r="K27">
            <v>58.560707933891464</v>
          </cell>
        </row>
        <row r="28">
          <cell r="B28">
            <v>173</v>
          </cell>
          <cell r="C28">
            <v>10131028691</v>
          </cell>
          <cell r="D28" t="str">
            <v>ЗЫБИН Артем</v>
          </cell>
          <cell r="E28">
            <v>39747</v>
          </cell>
          <cell r="F28" t="str">
            <v>КМС</v>
          </cell>
          <cell r="G28" t="str">
            <v>Тульская обл.</v>
          </cell>
          <cell r="I28">
            <v>1.5530092592592592E-4</v>
          </cell>
          <cell r="J28">
            <v>1.587152777777778E-4</v>
          </cell>
          <cell r="K28">
            <v>58.560707933891464</v>
          </cell>
        </row>
        <row r="29">
          <cell r="B29">
            <v>174</v>
          </cell>
          <cell r="C29">
            <v>10101388222</v>
          </cell>
          <cell r="D29" t="str">
            <v>СМИРНОВ Роман</v>
          </cell>
          <cell r="E29">
            <v>39390</v>
          </cell>
          <cell r="F29" t="str">
            <v>КМС</v>
          </cell>
          <cell r="G29" t="str">
            <v>Тульская обл.</v>
          </cell>
          <cell r="K29">
            <v>58.560707933891464</v>
          </cell>
        </row>
        <row r="30">
          <cell r="A30">
            <v>3</v>
          </cell>
          <cell r="B30">
            <v>137</v>
          </cell>
          <cell r="C30">
            <v>10129677664</v>
          </cell>
          <cell r="D30" t="str">
            <v>КУНИН Андрей</v>
          </cell>
          <cell r="E30">
            <v>39402</v>
          </cell>
          <cell r="F30" t="str">
            <v>КМС</v>
          </cell>
          <cell r="G30" t="str">
            <v>Санкт-Петербург</v>
          </cell>
          <cell r="H30">
            <v>2.1414351851851849E-4</v>
          </cell>
          <cell r="I30">
            <v>3.7012731481481483E-4</v>
          </cell>
          <cell r="J30">
            <v>5.3458333333333342E-4</v>
          </cell>
          <cell r="K30">
            <v>58.456742010911917</v>
          </cell>
        </row>
        <row r="31">
          <cell r="B31">
            <v>135</v>
          </cell>
          <cell r="C31">
            <v>10137982379</v>
          </cell>
          <cell r="D31" t="str">
            <v>ГУСЕЙНОВ Тимур</v>
          </cell>
          <cell r="E31">
            <v>40208</v>
          </cell>
          <cell r="F31" t="str">
            <v>КМС</v>
          </cell>
          <cell r="G31" t="str">
            <v>Санкт-Петербург</v>
          </cell>
          <cell r="I31">
            <v>1.5598379629629634E-4</v>
          </cell>
          <cell r="J31">
            <v>1.6445601851851859E-4</v>
          </cell>
          <cell r="K31">
            <v>58.456742010911917</v>
          </cell>
        </row>
        <row r="32">
          <cell r="B32">
            <v>144</v>
          </cell>
          <cell r="C32">
            <v>10126386738</v>
          </cell>
          <cell r="D32" t="str">
            <v>БУТЕНКО Никита</v>
          </cell>
          <cell r="E32">
            <v>39793</v>
          </cell>
          <cell r="F32" t="str">
            <v>КМС</v>
          </cell>
          <cell r="G32" t="str">
            <v>Санкт-Петербург</v>
          </cell>
          <cell r="K32">
            <v>58.456742010911917</v>
          </cell>
        </row>
        <row r="33">
          <cell r="A33">
            <v>4</v>
          </cell>
          <cell r="B33">
            <v>164</v>
          </cell>
          <cell r="C33">
            <v>10132956163</v>
          </cell>
          <cell r="D33" t="str">
            <v>САВОСТИКОВ Никита</v>
          </cell>
          <cell r="E33">
            <v>39675</v>
          </cell>
          <cell r="F33" t="str">
            <v>КМС</v>
          </cell>
          <cell r="G33" t="str">
            <v>Москва</v>
          </cell>
          <cell r="H33">
            <v>2.231944444444444E-4</v>
          </cell>
          <cell r="I33">
            <v>3.8289351851851852E-4</v>
          </cell>
          <cell r="J33">
            <v>5.3748842592592596E-4</v>
          </cell>
          <cell r="K33">
            <v>58.140786838648545</v>
          </cell>
        </row>
        <row r="34">
          <cell r="B34">
            <v>162</v>
          </cell>
          <cell r="C34">
            <v>10115982577</v>
          </cell>
          <cell r="D34" t="str">
            <v>СЕРГЕЕВ Федор</v>
          </cell>
          <cell r="E34">
            <v>39313</v>
          </cell>
          <cell r="F34" t="str">
            <v>КМС</v>
          </cell>
          <cell r="G34" t="str">
            <v>Москва</v>
          </cell>
          <cell r="I34">
            <v>1.5969907407407412E-4</v>
          </cell>
          <cell r="J34">
            <v>1.5459490740740744E-4</v>
          </cell>
          <cell r="K34">
            <v>58.140786838648545</v>
          </cell>
        </row>
        <row r="35">
          <cell r="B35">
            <v>161</v>
          </cell>
          <cell r="C35">
            <v>10107322194</v>
          </cell>
          <cell r="D35" t="str">
            <v>КИМАКОВСКИЙ Захар</v>
          </cell>
          <cell r="E35">
            <v>39113</v>
          </cell>
          <cell r="F35" t="str">
            <v>МС</v>
          </cell>
          <cell r="G35" t="str">
            <v>Москва</v>
          </cell>
          <cell r="K35">
            <v>58.140786838648545</v>
          </cell>
        </row>
        <row r="36">
          <cell r="A36">
            <v>5</v>
          </cell>
          <cell r="B36">
            <v>146</v>
          </cell>
          <cell r="C36">
            <v>10127315514</v>
          </cell>
          <cell r="D36" t="str">
            <v>ШЕКЕЛАШВИЛИ Александр</v>
          </cell>
          <cell r="E36">
            <v>39949</v>
          </cell>
          <cell r="F36" t="str">
            <v>КМС</v>
          </cell>
          <cell r="G36" t="str">
            <v>Санкт-Петербург</v>
          </cell>
          <cell r="H36">
            <v>2.2056712962962961E-4</v>
          </cell>
          <cell r="I36">
            <v>3.8792824074074082E-4</v>
          </cell>
          <cell r="J36">
            <v>5.5761574074074068E-4</v>
          </cell>
          <cell r="K36">
            <v>56.042176927228198</v>
          </cell>
        </row>
        <row r="37">
          <cell r="B37">
            <v>134</v>
          </cell>
          <cell r="C37">
            <v>10116167079</v>
          </cell>
          <cell r="D37" t="str">
            <v>КОРОБОВ Степан</v>
          </cell>
          <cell r="E37">
            <v>39199</v>
          </cell>
          <cell r="F37" t="str">
            <v>МС</v>
          </cell>
          <cell r="G37" t="str">
            <v>Санкт-Петербург</v>
          </cell>
          <cell r="I37">
            <v>1.6736111111111121E-4</v>
          </cell>
          <cell r="J37">
            <v>1.6968749999999986E-4</v>
          </cell>
          <cell r="K37">
            <v>56.042176927228198</v>
          </cell>
        </row>
        <row r="38">
          <cell r="B38">
            <v>145</v>
          </cell>
          <cell r="C38">
            <v>10132137121</v>
          </cell>
          <cell r="D38" t="str">
            <v>ГИЧКИН Артем</v>
          </cell>
          <cell r="E38">
            <v>39697</v>
          </cell>
          <cell r="F38" t="str">
            <v>КМС</v>
          </cell>
          <cell r="G38" t="str">
            <v>Санкт-Петербург</v>
          </cell>
          <cell r="K38">
            <v>56.042176927228198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3</v>
          </cell>
          <cell r="L40" t="str">
            <v>ЗМС</v>
          </cell>
          <cell r="M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5</v>
          </cell>
          <cell r="L41" t="str">
            <v>МСМК</v>
          </cell>
          <cell r="M41">
            <v>0</v>
          </cell>
        </row>
        <row r="42">
          <cell r="G42" t="str">
            <v>Стартовало</v>
          </cell>
          <cell r="H42">
            <v>5</v>
          </cell>
          <cell r="L42" t="str">
            <v>МС</v>
          </cell>
          <cell r="M42">
            <v>2</v>
          </cell>
        </row>
        <row r="43">
          <cell r="G43" t="str">
            <v>Финишировало</v>
          </cell>
          <cell r="H43">
            <v>5</v>
          </cell>
          <cell r="L43" t="str">
            <v>КМС</v>
          </cell>
          <cell r="M43">
            <v>13</v>
          </cell>
        </row>
        <row r="44">
          <cell r="G44" t="str">
            <v>Н. финишировало</v>
          </cell>
          <cell r="H44">
            <v>0</v>
          </cell>
          <cell r="L44" t="str">
            <v>1 СР</v>
          </cell>
          <cell r="M44">
            <v>0</v>
          </cell>
        </row>
        <row r="45">
          <cell r="G45" t="str">
            <v>Дисквалифицировано</v>
          </cell>
          <cell r="H45">
            <v>0</v>
          </cell>
          <cell r="L45" t="str">
            <v>2 СР</v>
          </cell>
          <cell r="M45">
            <v>0</v>
          </cell>
        </row>
        <row r="46">
          <cell r="G46" t="str">
            <v>Н. стартовало</v>
          </cell>
          <cell r="H46">
            <v>0</v>
          </cell>
          <cell r="L46" t="str">
            <v>3 СР</v>
          </cell>
          <cell r="M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1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137</v>
          </cell>
          <cell r="C25">
            <v>10129677664</v>
          </cell>
          <cell r="D25" t="str">
            <v>КУНИН Андрей</v>
          </cell>
          <cell r="E25">
            <v>39402</v>
          </cell>
          <cell r="F25" t="str">
            <v>КМС</v>
          </cell>
          <cell r="G25" t="str">
            <v>Санкт-Петербург</v>
          </cell>
        </row>
        <row r="26">
          <cell r="B26">
            <v>135</v>
          </cell>
          <cell r="C26">
            <v>10137982379</v>
          </cell>
          <cell r="D26" t="str">
            <v>ГУСЕЙНОВ Тимур</v>
          </cell>
          <cell r="E26">
            <v>40208</v>
          </cell>
          <cell r="F26" t="str">
            <v>КМС</v>
          </cell>
          <cell r="G26" t="str">
            <v>Санкт-Петербург</v>
          </cell>
        </row>
        <row r="27">
          <cell r="B27">
            <v>144</v>
          </cell>
          <cell r="C27">
            <v>10126386738</v>
          </cell>
          <cell r="D27" t="str">
            <v>БУТЕНКО Никита</v>
          </cell>
          <cell r="E27">
            <v>39793</v>
          </cell>
          <cell r="F27" t="str">
            <v>КМС</v>
          </cell>
          <cell r="G27" t="str">
            <v>Санкт-Петербург</v>
          </cell>
        </row>
        <row r="28">
          <cell r="A28" t="str">
            <v>В</v>
          </cell>
          <cell r="B28">
            <v>164</v>
          </cell>
          <cell r="C28">
            <v>10132956163</v>
          </cell>
          <cell r="D28" t="str">
            <v>САВОСТИКОВ Никита</v>
          </cell>
          <cell r="E28">
            <v>39675</v>
          </cell>
          <cell r="F28" t="str">
            <v>КМС</v>
          </cell>
          <cell r="G28" t="str">
            <v>Москва</v>
          </cell>
        </row>
        <row r="29">
          <cell r="B29">
            <v>163</v>
          </cell>
          <cell r="C29">
            <v>10139061608</v>
          </cell>
          <cell r="D29" t="str">
            <v>СОКОЛОВСКИЙ Кирилл</v>
          </cell>
          <cell r="E29">
            <v>39562</v>
          </cell>
          <cell r="F29" t="str">
            <v>КМС</v>
          </cell>
          <cell r="G29" t="str">
            <v>Москва</v>
          </cell>
        </row>
        <row r="30">
          <cell r="B30">
            <v>162</v>
          </cell>
          <cell r="C30">
            <v>10115982577</v>
          </cell>
          <cell r="D30" t="str">
            <v>СЕРГЕЕВ Федор</v>
          </cell>
          <cell r="E30">
            <v>39313</v>
          </cell>
          <cell r="F30" t="str">
            <v>КМС</v>
          </cell>
          <cell r="G30" t="str">
            <v>Москва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142</v>
          </cell>
          <cell r="C32">
            <v>10142219636</v>
          </cell>
          <cell r="D32" t="str">
            <v>МОКЕЕВ Захар</v>
          </cell>
          <cell r="E32">
            <v>39466</v>
          </cell>
          <cell r="F32" t="str">
            <v>КМС</v>
          </cell>
          <cell r="G32" t="str">
            <v>Санкт-Петербург</v>
          </cell>
        </row>
        <row r="33">
          <cell r="B33">
            <v>136</v>
          </cell>
          <cell r="C33">
            <v>10111626065</v>
          </cell>
          <cell r="D33" t="str">
            <v>ПАВЛОВСКИЙ Дмитрий</v>
          </cell>
          <cell r="E33">
            <v>39347</v>
          </cell>
          <cell r="F33" t="str">
            <v>КМС</v>
          </cell>
          <cell r="G33" t="str">
            <v>Санкт-Петербург</v>
          </cell>
        </row>
        <row r="34">
          <cell r="B34">
            <v>143</v>
          </cell>
          <cell r="C34">
            <v>10126302973</v>
          </cell>
          <cell r="D34" t="str">
            <v>ДЕМИШ Михаил</v>
          </cell>
          <cell r="E34">
            <v>39472</v>
          </cell>
          <cell r="F34" t="str">
            <v>КМС</v>
          </cell>
          <cell r="G34" t="str">
            <v>Санкт-Петербург</v>
          </cell>
        </row>
        <row r="35">
          <cell r="A35" t="str">
            <v>В</v>
          </cell>
          <cell r="B35">
            <v>172</v>
          </cell>
          <cell r="C35">
            <v>10100863008</v>
          </cell>
          <cell r="D35" t="str">
            <v>ПУЧЕНКИН Артем</v>
          </cell>
          <cell r="E35">
            <v>39432</v>
          </cell>
          <cell r="F35" t="str">
            <v>КМС</v>
          </cell>
          <cell r="G35" t="str">
            <v>Тульская обл.</v>
          </cell>
        </row>
        <row r="36">
          <cell r="B36">
            <v>173</v>
          </cell>
          <cell r="C36">
            <v>10131028691</v>
          </cell>
          <cell r="D36" t="str">
            <v>ЗЫБИН Артем</v>
          </cell>
          <cell r="E36">
            <v>39747</v>
          </cell>
          <cell r="F36" t="str">
            <v>КМС</v>
          </cell>
          <cell r="G36" t="str">
            <v>Тульская обл.</v>
          </cell>
        </row>
        <row r="37">
          <cell r="B37">
            <v>175</v>
          </cell>
          <cell r="C37">
            <v>10132853810</v>
          </cell>
          <cell r="D37" t="str">
            <v>НИКИШИН Александр</v>
          </cell>
          <cell r="E37">
            <v>39671</v>
          </cell>
          <cell r="F37" t="str">
            <v>КМС</v>
          </cell>
          <cell r="G37" t="str">
            <v>Тульская обл.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1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55м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18ч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142</v>
          </cell>
          <cell r="C24">
            <v>10142219636</v>
          </cell>
          <cell r="D24" t="str">
            <v>МОКЕЕВ Захар</v>
          </cell>
          <cell r="E24">
            <v>39466</v>
          </cell>
          <cell r="F24" t="str">
            <v>КМС</v>
          </cell>
          <cell r="G24" t="str">
            <v>Санкт-Петербург</v>
          </cell>
          <cell r="H24">
            <v>2.1121527777777775E-4</v>
          </cell>
          <cell r="I24">
            <v>3.6383101851851854E-4</v>
          </cell>
          <cell r="J24">
            <v>5.2105324074074066E-4</v>
          </cell>
          <cell r="K24">
            <v>59.974677358448666</v>
          </cell>
        </row>
        <row r="25">
          <cell r="B25">
            <v>136</v>
          </cell>
          <cell r="C25">
            <v>10111626065</v>
          </cell>
          <cell r="D25" t="str">
            <v>ПАВЛОВСКИЙ Дмитрий</v>
          </cell>
          <cell r="E25">
            <v>39347</v>
          </cell>
          <cell r="F25" t="str">
            <v>КМС</v>
          </cell>
          <cell r="G25" t="str">
            <v>Санкт-Петербург</v>
          </cell>
          <cell r="I25">
            <v>1.5261574074074079E-4</v>
          </cell>
          <cell r="J25">
            <v>1.5722222222222212E-4</v>
          </cell>
          <cell r="K25">
            <v>59.974677358448666</v>
          </cell>
        </row>
        <row r="26">
          <cell r="B26">
            <v>143</v>
          </cell>
          <cell r="C26">
            <v>10126302973</v>
          </cell>
          <cell r="D26" t="str">
            <v>ДЕМИШ Михаил</v>
          </cell>
          <cell r="E26">
            <v>39472</v>
          </cell>
          <cell r="F26" t="str">
            <v>КМС</v>
          </cell>
          <cell r="G26" t="str">
            <v>Санкт-Петербург</v>
          </cell>
          <cell r="K26">
            <v>59.974677358448666</v>
          </cell>
        </row>
        <row r="27">
          <cell r="A27">
            <v>2</v>
          </cell>
          <cell r="B27">
            <v>172</v>
          </cell>
          <cell r="C27">
            <v>10100863008</v>
          </cell>
          <cell r="D27" t="str">
            <v>ПУЧЕНКИН Артем</v>
          </cell>
          <cell r="E27">
            <v>39432</v>
          </cell>
          <cell r="F27" t="str">
            <v>КМС</v>
          </cell>
          <cell r="G27" t="str">
            <v>Тульская обл.</v>
          </cell>
          <cell r="H27">
            <v>2.1608796296296298E-4</v>
          </cell>
          <cell r="I27">
            <v>3.6981481481481479E-4</v>
          </cell>
          <cell r="J27">
            <v>5.2700231481481489E-4</v>
          </cell>
          <cell r="K27">
            <v>59.297652252212671</v>
          </cell>
        </row>
        <row r="28">
          <cell r="B28">
            <v>173</v>
          </cell>
          <cell r="C28">
            <v>10131028691</v>
          </cell>
          <cell r="D28" t="str">
            <v>ЗЫБИН Артем</v>
          </cell>
          <cell r="E28">
            <v>39747</v>
          </cell>
          <cell r="F28" t="str">
            <v>КМС</v>
          </cell>
          <cell r="G28" t="str">
            <v>Тульская обл.</v>
          </cell>
          <cell r="I28">
            <v>1.5372685185185181E-4</v>
          </cell>
          <cell r="J28">
            <v>1.571875000000001E-4</v>
          </cell>
          <cell r="K28">
            <v>59.297652252212671</v>
          </cell>
        </row>
        <row r="29">
          <cell r="B29">
            <v>174</v>
          </cell>
          <cell r="C29">
            <v>10101388222</v>
          </cell>
          <cell r="D29" t="str">
            <v>СМИРНОВ Роман</v>
          </cell>
          <cell r="E29">
            <v>39390</v>
          </cell>
          <cell r="F29" t="str">
            <v>КМС</v>
          </cell>
          <cell r="G29" t="str">
            <v>Тульская обл.</v>
          </cell>
          <cell r="K29">
            <v>59.297652252212671</v>
          </cell>
        </row>
        <row r="30">
          <cell r="A30">
            <v>3</v>
          </cell>
          <cell r="B30">
            <v>137</v>
          </cell>
          <cell r="C30">
            <v>10129677664</v>
          </cell>
          <cell r="D30" t="str">
            <v>КУНИН Андрей</v>
          </cell>
          <cell r="E30">
            <v>39402</v>
          </cell>
          <cell r="F30" t="str">
            <v>КМС</v>
          </cell>
          <cell r="G30" t="str">
            <v>Санкт-Петербург</v>
          </cell>
          <cell r="H30">
            <v>2.1305555555555555E-4</v>
          </cell>
          <cell r="I30">
            <v>3.6855324074074069E-4</v>
          </cell>
          <cell r="J30">
            <v>5.3128472222222216E-4</v>
          </cell>
          <cell r="K30">
            <v>58.819684987909291</v>
          </cell>
        </row>
        <row r="31">
          <cell r="B31">
            <v>135</v>
          </cell>
          <cell r="C31">
            <v>10137982379</v>
          </cell>
          <cell r="D31" t="str">
            <v>ГУСЕЙНОВ Тимур</v>
          </cell>
          <cell r="E31">
            <v>40208</v>
          </cell>
          <cell r="F31" t="str">
            <v>КМС</v>
          </cell>
          <cell r="G31" t="str">
            <v>Санкт-Петербург</v>
          </cell>
          <cell r="I31">
            <v>1.5549768518518514E-4</v>
          </cell>
          <cell r="J31">
            <v>1.6273148148148147E-4</v>
          </cell>
          <cell r="K31">
            <v>58.819684987909291</v>
          </cell>
        </row>
        <row r="32">
          <cell r="B32">
            <v>144</v>
          </cell>
          <cell r="C32">
            <v>10126386738</v>
          </cell>
          <cell r="D32" t="str">
            <v>БУТЕНКО Никита</v>
          </cell>
          <cell r="E32">
            <v>39793</v>
          </cell>
          <cell r="F32" t="str">
            <v>КМС</v>
          </cell>
          <cell r="G32" t="str">
            <v>Санкт-Петербург</v>
          </cell>
          <cell r="K32">
            <v>58.819684987909291</v>
          </cell>
        </row>
        <row r="33">
          <cell r="A33">
            <v>4</v>
          </cell>
          <cell r="B33">
            <v>164</v>
          </cell>
          <cell r="C33">
            <v>10132956163</v>
          </cell>
          <cell r="D33" t="str">
            <v>САВОСТИКОВ Никита</v>
          </cell>
          <cell r="E33">
            <v>39675</v>
          </cell>
          <cell r="F33" t="str">
            <v>КМС</v>
          </cell>
          <cell r="G33" t="str">
            <v>Москва</v>
          </cell>
          <cell r="H33">
            <v>2.1877314814814814E-4</v>
          </cell>
          <cell r="I33">
            <v>3.7668981481481478E-4</v>
          </cell>
          <cell r="J33">
            <v>5.4332175925925924E-4</v>
          </cell>
          <cell r="K33">
            <v>57.516562639797201</v>
          </cell>
        </row>
        <row r="34">
          <cell r="B34">
            <v>162</v>
          </cell>
          <cell r="C34">
            <v>10115982577</v>
          </cell>
          <cell r="D34" t="str">
            <v>СЕРГЕЕВ Федор</v>
          </cell>
          <cell r="E34">
            <v>39313</v>
          </cell>
          <cell r="F34" t="str">
            <v>КМС</v>
          </cell>
          <cell r="G34" t="str">
            <v>Москва</v>
          </cell>
          <cell r="I34">
            <v>1.5791666666666664E-4</v>
          </cell>
          <cell r="J34">
            <v>1.6663194444444446E-4</v>
          </cell>
          <cell r="K34">
            <v>57.516562639797201</v>
          </cell>
        </row>
        <row r="35">
          <cell r="B35">
            <v>163</v>
          </cell>
          <cell r="C35">
            <v>10139061608</v>
          </cell>
          <cell r="D35" t="str">
            <v>СОКОЛОВСКИЙ Кирилл</v>
          </cell>
          <cell r="E35">
            <v>39562</v>
          </cell>
          <cell r="F35" t="str">
            <v>КМС</v>
          </cell>
          <cell r="G35" t="str">
            <v>Москва</v>
          </cell>
        </row>
        <row r="36">
          <cell r="B36">
            <v>161</v>
          </cell>
          <cell r="C36">
            <v>10107322194</v>
          </cell>
          <cell r="D36" t="str">
            <v>КИМАКОВСКИЙ Захар</v>
          </cell>
          <cell r="E36">
            <v>39113</v>
          </cell>
          <cell r="F36" t="str">
            <v>МС</v>
          </cell>
          <cell r="G36" t="str">
            <v>Москва</v>
          </cell>
          <cell r="K36">
            <v>57.516562639797201</v>
          </cell>
        </row>
        <row r="37">
          <cell r="A37">
            <v>5</v>
          </cell>
          <cell r="B37">
            <v>146</v>
          </cell>
          <cell r="C37">
            <v>10127315514</v>
          </cell>
          <cell r="D37" t="str">
            <v>ШЕКЕЛАШВИЛИ Александр</v>
          </cell>
          <cell r="E37">
            <v>39949</v>
          </cell>
          <cell r="F37" t="str">
            <v>КМС</v>
          </cell>
          <cell r="G37" t="str">
            <v>Санкт-Петербург</v>
          </cell>
        </row>
        <row r="38">
          <cell r="B38">
            <v>134</v>
          </cell>
          <cell r="C38">
            <v>10116167079</v>
          </cell>
          <cell r="D38" t="str">
            <v>КОРОБОВ Степан</v>
          </cell>
          <cell r="E38">
            <v>39199</v>
          </cell>
          <cell r="F38" t="str">
            <v>МС</v>
          </cell>
          <cell r="G38" t="str">
            <v>Санкт-Петербург</v>
          </cell>
        </row>
        <row r="39">
          <cell r="B39">
            <v>145</v>
          </cell>
          <cell r="C39">
            <v>10132137121</v>
          </cell>
          <cell r="D39" t="str">
            <v>ГИЧКИН Артем</v>
          </cell>
          <cell r="E39">
            <v>39697</v>
          </cell>
          <cell r="F39" t="str">
            <v>КМС</v>
          </cell>
          <cell r="G39" t="str">
            <v>Санкт-Петербург</v>
          </cell>
        </row>
        <row r="40">
          <cell r="A40" t="str">
            <v>ПОГОДНЫЕ УСЛОВИЯ</v>
          </cell>
          <cell r="H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3</v>
          </cell>
          <cell r="L41" t="str">
            <v>ЗМС</v>
          </cell>
          <cell r="M41">
            <v>0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5</v>
          </cell>
          <cell r="L42" t="str">
            <v>МСМК</v>
          </cell>
          <cell r="M42">
            <v>0</v>
          </cell>
        </row>
        <row r="43">
          <cell r="G43" t="str">
            <v>Стартовало</v>
          </cell>
          <cell r="H43">
            <v>5</v>
          </cell>
          <cell r="L43" t="str">
            <v>МС</v>
          </cell>
          <cell r="M43">
            <v>2</v>
          </cell>
        </row>
        <row r="44">
          <cell r="G44" t="str">
            <v>Финишировало</v>
          </cell>
          <cell r="H44">
            <v>5</v>
          </cell>
          <cell r="L44" t="str">
            <v>КМС</v>
          </cell>
          <cell r="M44">
            <v>14</v>
          </cell>
        </row>
        <row r="45">
          <cell r="G45" t="str">
            <v>Н. финишировало</v>
          </cell>
          <cell r="H45">
            <v>0</v>
          </cell>
          <cell r="L45" t="str">
            <v>1 СР</v>
          </cell>
          <cell r="M45">
            <v>0</v>
          </cell>
        </row>
        <row r="46">
          <cell r="G46" t="str">
            <v>Дисквалифицировано</v>
          </cell>
          <cell r="H46">
            <v>0</v>
          </cell>
          <cell r="L46" t="str">
            <v>2 СР</v>
          </cell>
          <cell r="M46">
            <v>0</v>
          </cell>
        </row>
        <row r="47">
          <cell r="G47" t="str">
            <v>Н. стартовало</v>
          </cell>
          <cell r="H47">
            <v>0</v>
          </cell>
          <cell r="L47" t="str">
            <v>3 СР</v>
          </cell>
          <cell r="M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5">
          <cell r="D55" t="str">
            <v>СОЛОВЬЁВ Г.Н. (ВК,г. САНКТ-ПЕТЕРБУРГ)</v>
          </cell>
          <cell r="G55" t="str">
            <v xml:space="preserve">СЛАБКОВСКАЯ В.Н. (ВК, г. ОМСК) </v>
          </cell>
          <cell r="I55" t="str">
            <v xml:space="preserve">ВАЛОВА А.С. (ВК,г. САНКТ-ПЕТЕРБУРГ) </v>
          </cell>
        </row>
      </sheetData>
      <sheetData sheetId="1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131</v>
          </cell>
          <cell r="D24">
            <v>10143149146</v>
          </cell>
          <cell r="E24" t="str">
            <v>СИБАЕВА Снежана</v>
          </cell>
          <cell r="F24">
            <v>39402</v>
          </cell>
          <cell r="G24" t="str">
            <v>КМС</v>
          </cell>
          <cell r="H24" t="str">
            <v>Тульская обл.</v>
          </cell>
        </row>
        <row r="25">
          <cell r="C25">
            <v>102</v>
          </cell>
          <cell r="D25">
            <v>10133870892</v>
          </cell>
          <cell r="E25" t="str">
            <v>РЕШЕТНИКОВА Вероника</v>
          </cell>
          <cell r="F25">
            <v>39912</v>
          </cell>
          <cell r="G25" t="str">
            <v>1 СР</v>
          </cell>
          <cell r="H25" t="str">
            <v>Санкт-Петербург</v>
          </cell>
        </row>
        <row r="26">
          <cell r="C26">
            <v>132</v>
          </cell>
          <cell r="D26">
            <v>10130345045</v>
          </cell>
          <cell r="E26" t="str">
            <v>СОКОЛОВА Софья</v>
          </cell>
          <cell r="F26">
            <v>39106</v>
          </cell>
          <cell r="G26" t="str">
            <v>КМС</v>
          </cell>
          <cell r="H26" t="str">
            <v>Тульская обл.</v>
          </cell>
        </row>
        <row r="27">
          <cell r="A27">
            <v>2</v>
          </cell>
          <cell r="C27">
            <v>103</v>
          </cell>
          <cell r="D27">
            <v>10144646380</v>
          </cell>
          <cell r="E27" t="str">
            <v>АВДЕЕВА Мария</v>
          </cell>
          <cell r="F27">
            <v>40348</v>
          </cell>
          <cell r="G27" t="str">
            <v>КМС</v>
          </cell>
          <cell r="H27" t="str">
            <v>Санкт-Петербург</v>
          </cell>
          <cell r="K27">
            <v>50</v>
          </cell>
        </row>
        <row r="28">
          <cell r="C28">
            <v>104</v>
          </cell>
          <cell r="D28">
            <v>10140508120</v>
          </cell>
          <cell r="E28" t="str">
            <v>ВОЛОБУЕВА Валерия</v>
          </cell>
          <cell r="F28">
            <v>40294</v>
          </cell>
          <cell r="G28" t="str">
            <v>КМС</v>
          </cell>
          <cell r="H28" t="str">
            <v>Санкт-Петербург</v>
          </cell>
        </row>
        <row r="29">
          <cell r="C29">
            <v>105</v>
          </cell>
          <cell r="D29">
            <v>10127613180</v>
          </cell>
          <cell r="E29" t="str">
            <v>ПЕРШИНА Анастасия</v>
          </cell>
          <cell r="F29">
            <v>39810</v>
          </cell>
          <cell r="G29" t="str">
            <v>КМС</v>
          </cell>
          <cell r="H29" t="str">
            <v>Санкт-Петербург</v>
          </cell>
        </row>
        <row r="30">
          <cell r="A30">
            <v>3</v>
          </cell>
          <cell r="C30">
            <v>98</v>
          </cell>
          <cell r="D30">
            <v>10090053164</v>
          </cell>
          <cell r="E30" t="str">
            <v>КЛИМЕНКО Эвелина</v>
          </cell>
          <cell r="F30">
            <v>39217</v>
          </cell>
          <cell r="G30" t="str">
            <v>КМС</v>
          </cell>
          <cell r="H30" t="str">
            <v>Санкт-Петербург</v>
          </cell>
        </row>
        <row r="31">
          <cell r="C31">
            <v>99</v>
          </cell>
          <cell r="D31">
            <v>10137422207</v>
          </cell>
          <cell r="E31" t="str">
            <v>БЕЛЯЕВА Мария</v>
          </cell>
          <cell r="F31">
            <v>39866</v>
          </cell>
          <cell r="G31" t="str">
            <v>КМС</v>
          </cell>
          <cell r="H31" t="str">
            <v>Санкт-Петербург</v>
          </cell>
        </row>
        <row r="32">
          <cell r="C32">
            <v>100</v>
          </cell>
          <cell r="D32">
            <v>10080748238</v>
          </cell>
          <cell r="E32" t="str">
            <v>ЧЕРТИХИНА Юлия</v>
          </cell>
          <cell r="F32">
            <v>39121</v>
          </cell>
          <cell r="G32" t="str">
            <v>МС</v>
          </cell>
          <cell r="H32" t="str">
            <v>Санкт-Петербург</v>
          </cell>
        </row>
        <row r="33">
          <cell r="A33">
            <v>4</v>
          </cell>
          <cell r="C33">
            <v>118</v>
          </cell>
          <cell r="D33">
            <v>10128419492</v>
          </cell>
          <cell r="E33" t="str">
            <v>СТУДЕННИКОВА Ярослава</v>
          </cell>
          <cell r="F33">
            <v>39785</v>
          </cell>
          <cell r="G33" t="str">
            <v>МС</v>
          </cell>
          <cell r="H33" t="str">
            <v>Москва</v>
          </cell>
        </row>
        <row r="34">
          <cell r="C34">
            <v>119</v>
          </cell>
          <cell r="D34">
            <v>10137270643</v>
          </cell>
          <cell r="E34" t="str">
            <v>АЛЕКСЕЕВА Васса</v>
          </cell>
          <cell r="F34">
            <v>39897</v>
          </cell>
          <cell r="G34" t="str">
            <v>КМС</v>
          </cell>
          <cell r="H34" t="str">
            <v>Москва</v>
          </cell>
        </row>
        <row r="35">
          <cell r="C35">
            <v>117</v>
          </cell>
          <cell r="D35">
            <v>10131543502</v>
          </cell>
          <cell r="E35" t="str">
            <v>СОЛОЗОБОВА Вероника</v>
          </cell>
          <cell r="F35">
            <v>39647</v>
          </cell>
          <cell r="G35" t="str">
            <v>МС</v>
          </cell>
          <cell r="H35" t="str">
            <v>Москва</v>
          </cell>
        </row>
        <row r="36">
          <cell r="A36">
            <v>5</v>
          </cell>
          <cell r="C36">
            <v>130</v>
          </cell>
          <cell r="D36">
            <v>10142335255</v>
          </cell>
          <cell r="E36" t="str">
            <v>ГВОЗДЕВА Диана</v>
          </cell>
          <cell r="F36">
            <v>39650</v>
          </cell>
          <cell r="G36" t="str">
            <v>КМС</v>
          </cell>
          <cell r="H36" t="str">
            <v>Тульская обл.</v>
          </cell>
        </row>
        <row r="37">
          <cell r="C37">
            <v>129</v>
          </cell>
          <cell r="D37">
            <v>10137919432</v>
          </cell>
          <cell r="E37" t="str">
            <v>ЕРМОЛОВА Мария</v>
          </cell>
          <cell r="F37">
            <v>39688</v>
          </cell>
          <cell r="G37" t="str">
            <v>КМС</v>
          </cell>
          <cell r="H37" t="str">
            <v>Тульская обл.</v>
          </cell>
        </row>
        <row r="38">
          <cell r="C38">
            <v>128</v>
          </cell>
          <cell r="D38">
            <v>10132790051</v>
          </cell>
          <cell r="E38" t="str">
            <v>ДРОЗДОВА Ольга</v>
          </cell>
          <cell r="F38">
            <v>39616</v>
          </cell>
          <cell r="G38" t="str">
            <v>КМС</v>
          </cell>
          <cell r="H38" t="str">
            <v>Тульская обл.</v>
          </cell>
        </row>
        <row r="39">
          <cell r="C39">
            <v>127</v>
          </cell>
          <cell r="D39">
            <v>10132789849</v>
          </cell>
          <cell r="E39" t="str">
            <v>ЛУЧИНА Виктория</v>
          </cell>
          <cell r="F39">
            <v>39558</v>
          </cell>
          <cell r="G39" t="str">
            <v>МС</v>
          </cell>
          <cell r="H39" t="str">
            <v>Тульская обл.</v>
          </cell>
        </row>
        <row r="40">
          <cell r="A40">
            <v>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8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9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10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</sheetData>
      <sheetData sheetId="1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10м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16ч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98</v>
          </cell>
          <cell r="C24">
            <v>10090053164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  <cell r="H24">
            <v>2.3303240740740741E-4</v>
          </cell>
          <cell r="I24">
            <v>4.1197916666666661E-4</v>
          </cell>
          <cell r="J24">
            <v>5.8682870370370367E-4</v>
          </cell>
          <cell r="K24">
            <v>53.25233718590983</v>
          </cell>
        </row>
        <row r="25">
          <cell r="B25">
            <v>99</v>
          </cell>
          <cell r="C25">
            <v>10137422207</v>
          </cell>
          <cell r="D25" t="str">
            <v>БЕЛЯЕВА Мария</v>
          </cell>
          <cell r="E25">
            <v>39866</v>
          </cell>
          <cell r="F25" t="str">
            <v>КМС</v>
          </cell>
          <cell r="G25" t="str">
            <v>Санкт-Петербург</v>
          </cell>
          <cell r="I25">
            <v>1.789467592592592E-4</v>
          </cell>
          <cell r="J25">
            <v>1.7484953703703705E-4</v>
          </cell>
          <cell r="K25">
            <v>53.25233718590983</v>
          </cell>
        </row>
        <row r="26">
          <cell r="B26">
            <v>100</v>
          </cell>
          <cell r="C26">
            <v>10080748238</v>
          </cell>
          <cell r="D26" t="str">
            <v>ЧЕРТИХИНА Юлия</v>
          </cell>
          <cell r="E26">
            <v>39121</v>
          </cell>
          <cell r="F26" t="str">
            <v>МС</v>
          </cell>
          <cell r="G26" t="str">
            <v>Санкт-Петербург</v>
          </cell>
          <cell r="K26">
            <v>53.25233718590983</v>
          </cell>
        </row>
        <row r="27">
          <cell r="A27">
            <v>2</v>
          </cell>
          <cell r="B27">
            <v>118</v>
          </cell>
          <cell r="C27">
            <v>10128419492</v>
          </cell>
          <cell r="D27" t="str">
            <v>СТУДЕННИКОВА Ярослава</v>
          </cell>
          <cell r="E27">
            <v>39785</v>
          </cell>
          <cell r="F27" t="str">
            <v>МС</v>
          </cell>
          <cell r="G27" t="str">
            <v>Москва</v>
          </cell>
          <cell r="H27">
            <v>2.4383101851851855E-4</v>
          </cell>
          <cell r="I27">
            <v>4.1246527777777771E-4</v>
          </cell>
          <cell r="J27">
            <v>5.8825231481481489E-4</v>
          </cell>
          <cell r="K27">
            <v>53.123462862764384</v>
          </cell>
        </row>
        <row r="28">
          <cell r="B28">
            <v>119</v>
          </cell>
          <cell r="C28">
            <v>10137270643</v>
          </cell>
          <cell r="D28" t="str">
            <v>АЛЕКСЕЕВА Васса</v>
          </cell>
          <cell r="E28">
            <v>39897</v>
          </cell>
          <cell r="F28" t="str">
            <v>КМС</v>
          </cell>
          <cell r="G28" t="str">
            <v>Москва</v>
          </cell>
          <cell r="I28">
            <v>1.6863425925925916E-4</v>
          </cell>
          <cell r="J28">
            <v>1.7578703703703718E-4</v>
          </cell>
          <cell r="K28">
            <v>53.123462862764384</v>
          </cell>
        </row>
        <row r="29">
          <cell r="B29">
            <v>117</v>
          </cell>
          <cell r="C29">
            <v>10131543502</v>
          </cell>
          <cell r="D29" t="str">
            <v>СОЛОЗОБОВА Вероника</v>
          </cell>
          <cell r="E29">
            <v>39647</v>
          </cell>
          <cell r="F29" t="str">
            <v>МС</v>
          </cell>
          <cell r="G29" t="str">
            <v>Москва</v>
          </cell>
          <cell r="K29">
            <v>53.123462862764384</v>
          </cell>
        </row>
        <row r="30">
          <cell r="A30">
            <v>3</v>
          </cell>
          <cell r="B30">
            <v>130</v>
          </cell>
          <cell r="C30">
            <v>10142335255</v>
          </cell>
          <cell r="D30" t="str">
            <v>ГВОЗДЕВА Диана</v>
          </cell>
          <cell r="E30">
            <v>39650</v>
          </cell>
          <cell r="F30" t="str">
            <v>КМС</v>
          </cell>
          <cell r="G30" t="str">
            <v>Тульская обл.</v>
          </cell>
          <cell r="H30">
            <v>2.3947916666666668E-4</v>
          </cell>
          <cell r="I30">
            <v>4.1799768518518515E-4</v>
          </cell>
          <cell r="J30">
            <v>5.9252314814814823E-4</v>
          </cell>
          <cell r="K30">
            <v>52.740555533851619</v>
          </cell>
        </row>
        <row r="31">
          <cell r="B31">
            <v>129</v>
          </cell>
          <cell r="C31">
            <v>10137919432</v>
          </cell>
          <cell r="D31" t="str">
            <v>ЕРМОЛОВА Мария</v>
          </cell>
          <cell r="E31">
            <v>39688</v>
          </cell>
          <cell r="F31" t="str">
            <v>КМС</v>
          </cell>
          <cell r="G31" t="str">
            <v>Тульская обл.</v>
          </cell>
          <cell r="I31">
            <v>1.7851851851851847E-4</v>
          </cell>
          <cell r="J31">
            <v>1.7452546296296308E-4</v>
          </cell>
          <cell r="K31">
            <v>52.740555533851619</v>
          </cell>
        </row>
        <row r="32">
          <cell r="B32">
            <v>127</v>
          </cell>
          <cell r="C32">
            <v>10132789849</v>
          </cell>
          <cell r="D32" t="str">
            <v>ЛУЧИНА Виктория</v>
          </cell>
          <cell r="E32">
            <v>39558</v>
          </cell>
          <cell r="F32" t="str">
            <v>МС</v>
          </cell>
          <cell r="G32" t="str">
            <v>Тульская обл.</v>
          </cell>
          <cell r="K32">
            <v>52.740555533851619</v>
          </cell>
        </row>
        <row r="33">
          <cell r="A33">
            <v>4</v>
          </cell>
          <cell r="B33">
            <v>103</v>
          </cell>
          <cell r="C33">
            <v>10144646380</v>
          </cell>
          <cell r="D33" t="str">
            <v>АВДЕЕВА Мария</v>
          </cell>
          <cell r="E33">
            <v>40348</v>
          </cell>
          <cell r="F33" t="str">
            <v>КМС</v>
          </cell>
          <cell r="G33" t="str">
            <v>Санкт-Петербург</v>
          </cell>
          <cell r="H33">
            <v>2.3531249999999998E-4</v>
          </cell>
          <cell r="I33">
            <v>4.1130787037037031E-4</v>
          </cell>
          <cell r="J33">
            <v>5.9631944444444446E-4</v>
          </cell>
          <cell r="K33">
            <v>52.404797950390126</v>
          </cell>
        </row>
        <row r="34">
          <cell r="B34">
            <v>104</v>
          </cell>
          <cell r="C34">
            <v>10140508120</v>
          </cell>
          <cell r="D34" t="str">
            <v>ВОЛОБУЕВА Валерия</v>
          </cell>
          <cell r="E34">
            <v>40294</v>
          </cell>
          <cell r="F34" t="str">
            <v>КМС</v>
          </cell>
          <cell r="G34" t="str">
            <v>Санкт-Петербург</v>
          </cell>
          <cell r="I34">
            <v>1.7599537037037033E-4</v>
          </cell>
          <cell r="J34">
            <v>1.8501157407407415E-4</v>
          </cell>
          <cell r="K34">
            <v>52.404797950390126</v>
          </cell>
        </row>
        <row r="35">
          <cell r="B35">
            <v>105</v>
          </cell>
          <cell r="C35">
            <v>10127613180</v>
          </cell>
          <cell r="D35" t="str">
            <v>ПЕРШИНА Анастасия</v>
          </cell>
          <cell r="E35">
            <v>39810</v>
          </cell>
          <cell r="F35" t="str">
            <v>КМС</v>
          </cell>
          <cell r="G35" t="str">
            <v>Санкт-Петербург</v>
          </cell>
          <cell r="K35">
            <v>52.404797950390126</v>
          </cell>
        </row>
        <row r="36">
          <cell r="A36">
            <v>5</v>
          </cell>
          <cell r="B36">
            <v>131</v>
          </cell>
          <cell r="C36">
            <v>10143149146</v>
          </cell>
          <cell r="D36" t="str">
            <v>СИБАЕВА Снежана</v>
          </cell>
          <cell r="E36">
            <v>39402</v>
          </cell>
          <cell r="F36" t="str">
            <v>КМС</v>
          </cell>
          <cell r="G36" t="str">
            <v>Тульская обл.</v>
          </cell>
          <cell r="H36">
            <v>2.4186342592592594E-4</v>
          </cell>
          <cell r="I36">
            <v>4.2818287037037027E-4</v>
          </cell>
          <cell r="J36">
            <v>6.3096064814814818E-4</v>
          </cell>
          <cell r="K36">
            <v>49.527652939557917</v>
          </cell>
        </row>
        <row r="37">
          <cell r="B37">
            <v>102</v>
          </cell>
          <cell r="C37">
            <v>10133870892</v>
          </cell>
          <cell r="D37" t="str">
            <v>РЕШЕТНИКОВА Вероника</v>
          </cell>
          <cell r="E37">
            <v>39912</v>
          </cell>
          <cell r="F37" t="str">
            <v>1 СР</v>
          </cell>
          <cell r="G37" t="str">
            <v>Санкт-Петербург</v>
          </cell>
          <cell r="I37">
            <v>1.8631944444444433E-4</v>
          </cell>
          <cell r="J37">
            <v>2.0277777777777791E-4</v>
          </cell>
          <cell r="K37">
            <v>49.527652939557917</v>
          </cell>
        </row>
        <row r="38">
          <cell r="B38">
            <v>132</v>
          </cell>
          <cell r="C38">
            <v>10130345045</v>
          </cell>
          <cell r="D38" t="str">
            <v>СОКОЛОВА Софья</v>
          </cell>
          <cell r="E38">
            <v>39106</v>
          </cell>
          <cell r="F38" t="str">
            <v>КМС</v>
          </cell>
          <cell r="G38" t="str">
            <v>Тульская обл.</v>
          </cell>
          <cell r="K38">
            <v>49.527652939557917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3</v>
          </cell>
          <cell r="L40" t="str">
            <v>ЗМС</v>
          </cell>
          <cell r="M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5</v>
          </cell>
          <cell r="L41" t="str">
            <v>МСМК</v>
          </cell>
          <cell r="M41">
            <v>0</v>
          </cell>
        </row>
        <row r="42">
          <cell r="G42" t="str">
            <v>Стартовало</v>
          </cell>
          <cell r="H42">
            <v>5</v>
          </cell>
          <cell r="L42" t="str">
            <v>МС</v>
          </cell>
          <cell r="M42">
            <v>4</v>
          </cell>
        </row>
        <row r="43">
          <cell r="G43" t="str">
            <v>Финишировало</v>
          </cell>
          <cell r="H43">
            <v>5</v>
          </cell>
          <cell r="L43" t="str">
            <v>КМС</v>
          </cell>
          <cell r="M43">
            <v>10</v>
          </cell>
        </row>
        <row r="44">
          <cell r="G44" t="str">
            <v>Н. финишировало</v>
          </cell>
          <cell r="H44">
            <v>0</v>
          </cell>
          <cell r="L44" t="str">
            <v>1 СР</v>
          </cell>
          <cell r="M44">
            <v>1</v>
          </cell>
        </row>
        <row r="45">
          <cell r="G45" t="str">
            <v>Дисквалифицировано</v>
          </cell>
          <cell r="H45">
            <v>0</v>
          </cell>
          <cell r="L45" t="str">
            <v>2 СР</v>
          </cell>
          <cell r="M45">
            <v>0</v>
          </cell>
        </row>
        <row r="46">
          <cell r="G46" t="str">
            <v>Н. стартовало</v>
          </cell>
          <cell r="H46">
            <v>0</v>
          </cell>
          <cell r="L46" t="str">
            <v>3 СР</v>
          </cell>
          <cell r="M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1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130</v>
          </cell>
          <cell r="C25">
            <v>10142335255</v>
          </cell>
          <cell r="D25" t="str">
            <v>ГВОЗДЕВА Диана</v>
          </cell>
          <cell r="E25">
            <v>39650</v>
          </cell>
          <cell r="F25" t="str">
            <v>КМС</v>
          </cell>
          <cell r="G25" t="str">
            <v>Тульская обл.</v>
          </cell>
        </row>
        <row r="26">
          <cell r="B26">
            <v>129</v>
          </cell>
          <cell r="C26">
            <v>10137919432</v>
          </cell>
          <cell r="D26" t="str">
            <v>ЕРМОЛОВА Мария</v>
          </cell>
          <cell r="E26">
            <v>39688</v>
          </cell>
          <cell r="F26" t="str">
            <v>КМС</v>
          </cell>
          <cell r="G26" t="str">
            <v>Тульская обл.</v>
          </cell>
        </row>
        <row r="27">
          <cell r="B27">
            <v>127</v>
          </cell>
          <cell r="C27">
            <v>10132789849</v>
          </cell>
          <cell r="D27" t="str">
            <v>ЛУЧИНА Виктория</v>
          </cell>
          <cell r="E27">
            <v>39558</v>
          </cell>
          <cell r="F27" t="str">
            <v>МС</v>
          </cell>
          <cell r="G27" t="str">
            <v>Тульская обл.</v>
          </cell>
        </row>
        <row r="28">
          <cell r="A28" t="str">
            <v>В</v>
          </cell>
          <cell r="B28">
            <v>103</v>
          </cell>
          <cell r="C28">
            <v>10144646380</v>
          </cell>
          <cell r="D28" t="str">
            <v>АВДЕЕВА Мария</v>
          </cell>
          <cell r="E28">
            <v>40348</v>
          </cell>
          <cell r="F28" t="str">
            <v>КМС</v>
          </cell>
          <cell r="G28" t="str">
            <v>Санкт-Петербург</v>
          </cell>
        </row>
        <row r="29">
          <cell r="B29">
            <v>104</v>
          </cell>
          <cell r="C29">
            <v>10140508120</v>
          </cell>
          <cell r="D29" t="str">
            <v>ВОЛОБУЕВА Валерия</v>
          </cell>
          <cell r="E29">
            <v>40294</v>
          </cell>
          <cell r="F29" t="str">
            <v>КМС</v>
          </cell>
          <cell r="G29" t="str">
            <v>Санкт-Петербург</v>
          </cell>
        </row>
        <row r="30">
          <cell r="B30">
            <v>105</v>
          </cell>
          <cell r="C30">
            <v>10127613180</v>
          </cell>
          <cell r="D30" t="str">
            <v>ПЕРШИНА Анастасия</v>
          </cell>
          <cell r="E30">
            <v>39810</v>
          </cell>
          <cell r="F30" t="str">
            <v>КМС</v>
          </cell>
          <cell r="G30" t="str">
            <v>Санкт-Петербург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98</v>
          </cell>
          <cell r="C32">
            <v>10090053164</v>
          </cell>
          <cell r="D32" t="str">
            <v>КЛИМЕНКО Эвелина</v>
          </cell>
          <cell r="E32">
            <v>39217</v>
          </cell>
          <cell r="F32" t="str">
            <v>КМС</v>
          </cell>
          <cell r="G32" t="str">
            <v>Санкт-Петербург</v>
          </cell>
        </row>
        <row r="33">
          <cell r="B33">
            <v>99</v>
          </cell>
          <cell r="C33">
            <v>10137422207</v>
          </cell>
          <cell r="D33" t="str">
            <v>БЕЛЯЕВА Мария</v>
          </cell>
          <cell r="E33">
            <v>39866</v>
          </cell>
          <cell r="F33" t="str">
            <v>КМС</v>
          </cell>
          <cell r="G33" t="str">
            <v>Санкт-Петербург</v>
          </cell>
        </row>
        <row r="34">
          <cell r="B34">
            <v>100</v>
          </cell>
          <cell r="C34">
            <v>10080748238</v>
          </cell>
          <cell r="D34" t="str">
            <v>ЧЕРТИХИНА Юлия</v>
          </cell>
          <cell r="E34">
            <v>39121</v>
          </cell>
          <cell r="F34" t="str">
            <v>МС</v>
          </cell>
          <cell r="G34" t="str">
            <v>Санкт-Петербург</v>
          </cell>
        </row>
        <row r="35">
          <cell r="A35" t="str">
            <v>В</v>
          </cell>
          <cell r="B35">
            <v>118</v>
          </cell>
          <cell r="C35">
            <v>10128419492</v>
          </cell>
          <cell r="D35" t="str">
            <v>СТУДЕННИКОВА Ярослава</v>
          </cell>
          <cell r="E35">
            <v>39785</v>
          </cell>
          <cell r="F35" t="str">
            <v>МС</v>
          </cell>
          <cell r="G35" t="str">
            <v>Москва</v>
          </cell>
        </row>
        <row r="36">
          <cell r="B36">
            <v>119</v>
          </cell>
          <cell r="C36">
            <v>10137270643</v>
          </cell>
          <cell r="D36" t="str">
            <v>АЛЕКСЕЕВА Васса</v>
          </cell>
          <cell r="E36">
            <v>39897</v>
          </cell>
          <cell r="F36" t="str">
            <v>КМС</v>
          </cell>
          <cell r="G36" t="str">
            <v>Москва</v>
          </cell>
        </row>
        <row r="37">
          <cell r="B37">
            <v>117</v>
          </cell>
          <cell r="C37">
            <v>10131543502</v>
          </cell>
          <cell r="D37" t="str">
            <v>СОЛОЗОБОВА Вероника</v>
          </cell>
          <cell r="E37">
            <v>39647</v>
          </cell>
          <cell r="F37" t="str">
            <v>МС</v>
          </cell>
          <cell r="G37" t="str">
            <v>Москва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1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40м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17ч 45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118</v>
          </cell>
          <cell r="C24">
            <v>10128419492</v>
          </cell>
          <cell r="D24" t="str">
            <v>СТУДЕННИКОВА Ярослава</v>
          </cell>
          <cell r="E24">
            <v>39785</v>
          </cell>
          <cell r="F24" t="str">
            <v>МС</v>
          </cell>
          <cell r="G24" t="str">
            <v>Москва</v>
          </cell>
          <cell r="H24">
            <v>2.4260416666666666E-4</v>
          </cell>
          <cell r="I24">
            <v>4.0905092592592593E-4</v>
          </cell>
          <cell r="J24">
            <v>5.8214120370370364E-4</v>
          </cell>
          <cell r="K24">
            <v>53.681134063661851</v>
          </cell>
        </row>
        <row r="25">
          <cell r="B25">
            <v>119</v>
          </cell>
          <cell r="C25">
            <v>10137270643</v>
          </cell>
          <cell r="D25" t="str">
            <v>АЛЕКСЕЕВА Васса</v>
          </cell>
          <cell r="E25">
            <v>39897</v>
          </cell>
          <cell r="F25" t="str">
            <v>КМС</v>
          </cell>
          <cell r="G25" t="str">
            <v>Москва</v>
          </cell>
          <cell r="I25">
            <v>1.6644675925925928E-4</v>
          </cell>
          <cell r="J25">
            <v>1.7309027777777771E-4</v>
          </cell>
          <cell r="K25">
            <v>53.681134063661851</v>
          </cell>
        </row>
        <row r="26">
          <cell r="B26">
            <v>117</v>
          </cell>
          <cell r="C26">
            <v>10131543502</v>
          </cell>
          <cell r="D26" t="str">
            <v>СОЛОЗОБОВА Вероника</v>
          </cell>
          <cell r="E26">
            <v>39647</v>
          </cell>
          <cell r="F26" t="str">
            <v>МС</v>
          </cell>
          <cell r="G26" t="str">
            <v>Москва</v>
          </cell>
          <cell r="K26">
            <v>53.681134063661851</v>
          </cell>
        </row>
        <row r="27">
          <cell r="A27">
            <v>2</v>
          </cell>
          <cell r="B27">
            <v>98</v>
          </cell>
          <cell r="C27">
            <v>10090053164</v>
          </cell>
          <cell r="D27" t="str">
            <v>КЛИМЕНКО Эвелина</v>
          </cell>
          <cell r="E27">
            <v>39217</v>
          </cell>
          <cell r="F27" t="str">
            <v>КМС</v>
          </cell>
          <cell r="G27" t="str">
            <v>Санкт-Петербург</v>
          </cell>
        </row>
        <row r="28">
          <cell r="B28">
            <v>99</v>
          </cell>
          <cell r="C28">
            <v>10137422207</v>
          </cell>
          <cell r="D28" t="str">
            <v>БЕЛЯЕВА Мария</v>
          </cell>
          <cell r="E28">
            <v>39866</v>
          </cell>
          <cell r="F28" t="str">
            <v>КМС</v>
          </cell>
          <cell r="G28" t="str">
            <v>Санкт-Петербург</v>
          </cell>
        </row>
        <row r="29">
          <cell r="B29">
            <v>100</v>
          </cell>
          <cell r="C29">
            <v>10080748238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A30">
            <v>3</v>
          </cell>
          <cell r="B30">
            <v>130</v>
          </cell>
          <cell r="C30">
            <v>10142335255</v>
          </cell>
          <cell r="D30" t="str">
            <v>ГВОЗДЕВА Диана</v>
          </cell>
          <cell r="E30">
            <v>39650</v>
          </cell>
          <cell r="F30" t="str">
            <v>КМС</v>
          </cell>
          <cell r="G30" t="str">
            <v>Тульская обл.</v>
          </cell>
          <cell r="H30">
            <v>2.4023148148148146E-4</v>
          </cell>
          <cell r="I30">
            <v>4.1730324074074071E-4</v>
          </cell>
          <cell r="J30">
            <v>5.8993055555555556E-4</v>
          </cell>
          <cell r="K30">
            <v>52.972336668628607</v>
          </cell>
        </row>
        <row r="31">
          <cell r="B31">
            <v>129</v>
          </cell>
          <cell r="C31">
            <v>10137919432</v>
          </cell>
          <cell r="D31" t="str">
            <v>ЕРМОЛОВА Мария</v>
          </cell>
          <cell r="E31">
            <v>39688</v>
          </cell>
          <cell r="F31" t="str">
            <v>КМС</v>
          </cell>
          <cell r="G31" t="str">
            <v>Тульская обл.</v>
          </cell>
          <cell r="I31">
            <v>1.7707175925925925E-4</v>
          </cell>
          <cell r="J31">
            <v>1.7262731481481485E-4</v>
          </cell>
          <cell r="K31">
            <v>52.972336668628607</v>
          </cell>
        </row>
        <row r="32">
          <cell r="B32">
            <v>127</v>
          </cell>
          <cell r="C32">
            <v>10132789849</v>
          </cell>
          <cell r="D32" t="str">
            <v>ЛУЧИНА Виктория</v>
          </cell>
          <cell r="E32">
            <v>39558</v>
          </cell>
          <cell r="F32" t="str">
            <v>МС</v>
          </cell>
          <cell r="G32" t="str">
            <v>Тульская обл.</v>
          </cell>
          <cell r="K32">
            <v>52.972336668628607</v>
          </cell>
        </row>
        <row r="33">
          <cell r="A33">
            <v>4</v>
          </cell>
          <cell r="B33">
            <v>103</v>
          </cell>
          <cell r="C33">
            <v>10144646380</v>
          </cell>
          <cell r="D33" t="str">
            <v>АВДЕЕВА Мария</v>
          </cell>
          <cell r="E33">
            <v>40348</v>
          </cell>
          <cell r="F33" t="str">
            <v>КМС</v>
          </cell>
          <cell r="G33" t="str">
            <v>Санкт-Петербург</v>
          </cell>
          <cell r="H33">
            <v>2.3614583333333332E-4</v>
          </cell>
          <cell r="I33">
            <v>4.088310185185185E-4</v>
          </cell>
          <cell r="J33">
            <v>5.9136574074074072E-4</v>
          </cell>
          <cell r="K33">
            <v>52.843778134418919</v>
          </cell>
        </row>
        <row r="34">
          <cell r="B34">
            <v>104</v>
          </cell>
          <cell r="C34">
            <v>10140508120</v>
          </cell>
          <cell r="D34" t="str">
            <v>ВОЛОБУЕВА Валерия</v>
          </cell>
          <cell r="E34">
            <v>40294</v>
          </cell>
          <cell r="F34" t="str">
            <v>КМС</v>
          </cell>
          <cell r="G34" t="str">
            <v>Санкт-Петербург</v>
          </cell>
          <cell r="I34">
            <v>1.7268518518518517E-4</v>
          </cell>
          <cell r="J34">
            <v>1.8253472222222222E-4</v>
          </cell>
          <cell r="K34">
            <v>52.843778134418919</v>
          </cell>
        </row>
        <row r="35">
          <cell r="B35">
            <v>105</v>
          </cell>
          <cell r="C35">
            <v>10127613180</v>
          </cell>
          <cell r="D35" t="str">
            <v>ПЕРШИНА Анастасия</v>
          </cell>
          <cell r="E35">
            <v>39810</v>
          </cell>
          <cell r="F35" t="str">
            <v>КМС</v>
          </cell>
          <cell r="G35" t="str">
            <v>Санкт-Петербург</v>
          </cell>
          <cell r="K35">
            <v>52.843778134418919</v>
          </cell>
        </row>
        <row r="36">
          <cell r="A36">
            <v>5</v>
          </cell>
          <cell r="B36">
            <v>131</v>
          </cell>
          <cell r="C36">
            <v>10143149146</v>
          </cell>
          <cell r="D36" t="str">
            <v>СИБАЕВА Снежана</v>
          </cell>
          <cell r="E36">
            <v>39402</v>
          </cell>
          <cell r="F36" t="str">
            <v>КМС</v>
          </cell>
          <cell r="G36" t="str">
            <v>Тульская обл.</v>
          </cell>
        </row>
        <row r="37">
          <cell r="B37">
            <v>102</v>
          </cell>
          <cell r="C37">
            <v>10133870892</v>
          </cell>
          <cell r="D37" t="str">
            <v>РЕШЕТНИКОВА Вероника</v>
          </cell>
          <cell r="E37">
            <v>39912</v>
          </cell>
          <cell r="F37" t="str">
            <v>1 СР</v>
          </cell>
          <cell r="G37" t="str">
            <v>Санкт-Петербург</v>
          </cell>
        </row>
        <row r="38">
          <cell r="B38">
            <v>132</v>
          </cell>
          <cell r="C38">
            <v>10130345045</v>
          </cell>
          <cell r="D38" t="str">
            <v>СОКОЛОВА Софья</v>
          </cell>
          <cell r="E38">
            <v>39106</v>
          </cell>
          <cell r="F38" t="str">
            <v>КМС</v>
          </cell>
          <cell r="G38" t="str">
            <v>Тульская обл.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3</v>
          </cell>
          <cell r="L40" t="str">
            <v>ЗМС</v>
          </cell>
          <cell r="M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5</v>
          </cell>
          <cell r="L41" t="str">
            <v>МСМК</v>
          </cell>
          <cell r="M41">
            <v>0</v>
          </cell>
        </row>
        <row r="42">
          <cell r="G42" t="str">
            <v>Стартовало</v>
          </cell>
          <cell r="H42">
            <v>5</v>
          </cell>
          <cell r="L42" t="str">
            <v>МС</v>
          </cell>
          <cell r="M42">
            <v>4</v>
          </cell>
        </row>
        <row r="43">
          <cell r="G43" t="str">
            <v>Финишировало</v>
          </cell>
          <cell r="H43">
            <v>5</v>
          </cell>
          <cell r="L43" t="str">
            <v>КМС</v>
          </cell>
          <cell r="M43">
            <v>10</v>
          </cell>
        </row>
        <row r="44">
          <cell r="G44" t="str">
            <v>Н. финишировало</v>
          </cell>
          <cell r="H44">
            <v>0</v>
          </cell>
          <cell r="L44" t="str">
            <v>1 СР</v>
          </cell>
          <cell r="M44">
            <v>1</v>
          </cell>
        </row>
        <row r="45">
          <cell r="G45" t="str">
            <v>Дисквалифицировано</v>
          </cell>
          <cell r="H45">
            <v>0</v>
          </cell>
          <cell r="L45" t="str">
            <v>2 СР</v>
          </cell>
          <cell r="M45">
            <v>0</v>
          </cell>
        </row>
        <row r="46">
          <cell r="G46" t="str">
            <v>Н. стартовало</v>
          </cell>
          <cell r="H46">
            <v>0</v>
          </cell>
          <cell r="L46" t="str">
            <v>3 СР</v>
          </cell>
          <cell r="M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1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18ч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2.2078703703703705E-4</v>
          </cell>
          <cell r="I24">
            <v>3.808101851851852E-4</v>
          </cell>
          <cell r="J24">
            <v>5.4954861111111111E-4</v>
          </cell>
          <cell r="K24">
            <v>56.864851203639347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1.6002314814814815E-4</v>
          </cell>
          <cell r="J25">
            <v>1.6873842592592591E-4</v>
          </cell>
          <cell r="K25">
            <v>56.864851203639347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K26">
            <v>56.864851203639347</v>
          </cell>
        </row>
        <row r="27">
          <cell r="A27">
            <v>2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K27" t="e">
            <v>#DIV/0!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I28">
            <v>0</v>
          </cell>
          <cell r="J28">
            <v>0</v>
          </cell>
          <cell r="K28" t="e">
            <v>#DIV/0!</v>
          </cell>
        </row>
        <row r="29"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K29" t="e">
            <v>#DIV/0!</v>
          </cell>
        </row>
        <row r="30">
          <cell r="A30">
            <v>3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K30" t="e">
            <v>#DIV/0!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I31">
            <v>0</v>
          </cell>
          <cell r="J31">
            <v>0</v>
          </cell>
          <cell r="K31" t="e">
            <v>#DIV/0!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K32" t="e">
            <v>#DIV/0!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K33" t="e">
            <v>#DIV/0!</v>
          </cell>
        </row>
        <row r="34">
          <cell r="A34">
            <v>4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K34" t="e">
            <v>#DIV/0!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>
            <v>0</v>
          </cell>
          <cell r="J35">
            <v>0</v>
          </cell>
          <cell r="K35" t="e">
            <v>#DIV/0!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K36" t="e">
            <v>#DIV/0!</v>
          </cell>
        </row>
        <row r="37">
          <cell r="A37">
            <v>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7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8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 t="str">
            <v>ПОГОДНЫЕ УСЛОВИЯ</v>
          </cell>
          <cell r="H49" t="str">
            <v>СТАТИСТИКА ГОНКИ</v>
          </cell>
        </row>
        <row r="50">
          <cell r="A50" t="str">
            <v>Температура: +26</v>
          </cell>
          <cell r="G50" t="str">
            <v>Субъектов РФ</v>
          </cell>
          <cell r="H50">
            <v>4</v>
          </cell>
          <cell r="L50" t="str">
            <v>ЗМС</v>
          </cell>
          <cell r="M50">
            <v>0</v>
          </cell>
        </row>
        <row r="51">
          <cell r="A51" t="str">
            <v>Влажность: 47 %</v>
          </cell>
          <cell r="G51" t="str">
            <v>Заявлено</v>
          </cell>
          <cell r="H51">
            <v>8</v>
          </cell>
          <cell r="L51" t="str">
            <v>МСМК</v>
          </cell>
          <cell r="M51">
            <v>0</v>
          </cell>
        </row>
        <row r="52">
          <cell r="G52" t="str">
            <v>Стартовало</v>
          </cell>
          <cell r="H52">
            <v>8</v>
          </cell>
          <cell r="L52" t="str">
            <v>МС</v>
          </cell>
          <cell r="M52">
            <v>0</v>
          </cell>
        </row>
        <row r="53">
          <cell r="G53" t="str">
            <v>Финишировало</v>
          </cell>
          <cell r="H53">
            <v>8</v>
          </cell>
          <cell r="L53" t="str">
            <v>КМС</v>
          </cell>
          <cell r="M53">
            <v>0</v>
          </cell>
        </row>
        <row r="54">
          <cell r="G54" t="str">
            <v>Н. финишировало</v>
          </cell>
          <cell r="H54">
            <v>0</v>
          </cell>
          <cell r="L54" t="str">
            <v>1 СР</v>
          </cell>
          <cell r="M54">
            <v>0</v>
          </cell>
        </row>
        <row r="55">
          <cell r="G55" t="str">
            <v>Дисквалифицировано</v>
          </cell>
          <cell r="H55">
            <v>0</v>
          </cell>
          <cell r="L55" t="str">
            <v>2 СР</v>
          </cell>
          <cell r="M55">
            <v>0</v>
          </cell>
        </row>
        <row r="56">
          <cell r="G56" t="str">
            <v>Н. стартовало</v>
          </cell>
          <cell r="H56">
            <v>0</v>
          </cell>
          <cell r="L56" t="str">
            <v>3 СР</v>
          </cell>
          <cell r="M56">
            <v>0</v>
          </cell>
        </row>
        <row r="58">
          <cell r="A58" t="str">
            <v>ТЕХНИЧЕСКИЙ ДЕЛЕГАТ ФВСР:</v>
          </cell>
          <cell r="D58" t="str">
            <v>ГЛАВНЫЙ СУДЬЯ:</v>
          </cell>
          <cell r="F58" t="str">
            <v>ГЛАВНЫЙ СЕКРЕТАРЬ:</v>
          </cell>
          <cell r="J58" t="str">
            <v>СУДЬЯ НА ФИНИШЕ:</v>
          </cell>
        </row>
        <row r="64">
          <cell r="D64" t="str">
            <v>СОЛОВЬЁВ Г.Н. (ВК,г. САНКТ-ПЕТЕРБУРГ)</v>
          </cell>
          <cell r="F64" t="str">
            <v xml:space="preserve">СЛАБКОВСКАЯ В.Н. (ВК, г. ОМСК) </v>
          </cell>
          <cell r="J64" t="str">
            <v xml:space="preserve">ВАЛОВА А.С. (ВК,г. САНКТ-ПЕТЕРБУРГ) </v>
          </cell>
        </row>
      </sheetData>
      <sheetData sheetId="19"/>
      <sheetData sheetId="2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64</v>
          </cell>
          <cell r="D24">
            <v>10111632836</v>
          </cell>
          <cell r="E24" t="str">
            <v>ДАНЬШИНА Полина</v>
          </cell>
          <cell r="F24">
            <v>39137</v>
          </cell>
          <cell r="G24" t="str">
            <v>МС</v>
          </cell>
          <cell r="H24" t="str">
            <v>Санкт-Петербург</v>
          </cell>
        </row>
        <row r="25">
          <cell r="C25">
            <v>61</v>
          </cell>
          <cell r="D25">
            <v>10124975083</v>
          </cell>
          <cell r="E25" t="str">
            <v>НОВОЛОДСКАЯ Ангелина</v>
          </cell>
          <cell r="F25">
            <v>40017</v>
          </cell>
          <cell r="G25" t="str">
            <v>КМС</v>
          </cell>
          <cell r="H25" t="str">
            <v>Санкт-Петербург</v>
          </cell>
        </row>
        <row r="26">
          <cell r="C26">
            <v>62</v>
          </cell>
          <cell r="D26">
            <v>10049916685</v>
          </cell>
          <cell r="E26" t="str">
            <v>ВАЛГОНЕН Валерия</v>
          </cell>
          <cell r="F26">
            <v>37678</v>
          </cell>
          <cell r="G26" t="str">
            <v>МСМК</v>
          </cell>
          <cell r="H26" t="str">
            <v>Санкт-Петербург</v>
          </cell>
          <cell r="K26">
            <v>48</v>
          </cell>
        </row>
        <row r="27">
          <cell r="C27">
            <v>65</v>
          </cell>
          <cell r="D27">
            <v>10111631927</v>
          </cell>
          <cell r="E27" t="str">
            <v>КОКАРЕВА Аглая</v>
          </cell>
          <cell r="F27">
            <v>39348</v>
          </cell>
          <cell r="G27" t="str">
            <v>МС</v>
          </cell>
          <cell r="H27" t="str">
            <v>Санкт-Петербург</v>
          </cell>
        </row>
        <row r="28">
          <cell r="C28">
            <v>63</v>
          </cell>
          <cell r="D28">
            <v>10094559422</v>
          </cell>
          <cell r="E28" t="str">
            <v>СМИРНОВА Диана</v>
          </cell>
          <cell r="F28">
            <v>38505</v>
          </cell>
          <cell r="G28" t="str">
            <v>МС</v>
          </cell>
          <cell r="H28" t="str">
            <v>Санкт-Петербург</v>
          </cell>
          <cell r="K28">
            <v>37</v>
          </cell>
        </row>
        <row r="29">
          <cell r="A29">
            <v>2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K29">
            <v>50</v>
          </cell>
        </row>
        <row r="30"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</row>
        <row r="34">
          <cell r="A34">
            <v>3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>
            <v>2</v>
          </cell>
        </row>
        <row r="35"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4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5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6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7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8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</sheetData>
      <sheetData sheetId="2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10ч 30м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10ч 35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64</v>
          </cell>
          <cell r="C24">
            <v>10111632836</v>
          </cell>
          <cell r="D24" t="str">
            <v>ДАНЬШИНА Полина</v>
          </cell>
          <cell r="E24">
            <v>39137</v>
          </cell>
          <cell r="F24" t="str">
            <v>МС</v>
          </cell>
          <cell r="G24" t="str">
            <v>Санкт-Петербург</v>
          </cell>
          <cell r="H24">
            <v>7.9774305555555544E-4</v>
          </cell>
          <cell r="I24">
            <v>1.5256944444444443E-3</v>
          </cell>
          <cell r="J24">
            <v>2.2613657407407404E-3</v>
          </cell>
          <cell r="K24">
            <v>3.0035995370370373E-3</v>
          </cell>
          <cell r="L24">
            <v>55.488422456080855</v>
          </cell>
          <cell r="N24" t="str">
            <v>Рекорд России</v>
          </cell>
        </row>
        <row r="25">
          <cell r="B25">
            <v>61</v>
          </cell>
          <cell r="C25">
            <v>10124975083</v>
          </cell>
          <cell r="D25" t="str">
            <v>НОВОЛОДСКАЯ Ангелина</v>
          </cell>
          <cell r="E25">
            <v>40017</v>
          </cell>
          <cell r="F25" t="str">
            <v>КМС</v>
          </cell>
          <cell r="G25" t="str">
            <v>Санкт-Петербург</v>
          </cell>
          <cell r="I25">
            <v>7.2795138888888888E-4</v>
          </cell>
          <cell r="J25">
            <v>7.3567129629629612E-4</v>
          </cell>
          <cell r="K25">
            <v>7.4223379629629683E-4</v>
          </cell>
          <cell r="L25">
            <v>55.488422456080855</v>
          </cell>
        </row>
        <row r="26">
          <cell r="B26">
            <v>62</v>
          </cell>
          <cell r="C26">
            <v>10049916685</v>
          </cell>
          <cell r="D26" t="str">
            <v>ВАЛГОНЕН Валерия</v>
          </cell>
          <cell r="E26">
            <v>37678</v>
          </cell>
          <cell r="F26" t="str">
            <v>МСМК</v>
          </cell>
          <cell r="G26" t="str">
            <v>Санкт-Петербург</v>
          </cell>
          <cell r="L26">
            <v>55.488422456080855</v>
          </cell>
        </row>
        <row r="27">
          <cell r="B27">
            <v>65</v>
          </cell>
          <cell r="C27">
            <v>10111631927</v>
          </cell>
          <cell r="D27" t="str">
            <v>КОКАРЕВА Аглая</v>
          </cell>
          <cell r="E27">
            <v>39348</v>
          </cell>
          <cell r="F27" t="str">
            <v>МС</v>
          </cell>
          <cell r="G27" t="str">
            <v>Санкт-Петербург</v>
          </cell>
          <cell r="L27">
            <v>55.488422456080855</v>
          </cell>
        </row>
        <row r="29">
          <cell r="A29" t="str">
            <v>ПОГОДНЫЕ УСЛОВИЯ</v>
          </cell>
          <cell r="H29" t="str">
            <v>СТАТИСТИКА ГОНКИ</v>
          </cell>
        </row>
        <row r="30">
          <cell r="A30" t="str">
            <v>Температура: +26</v>
          </cell>
          <cell r="G30" t="str">
            <v>Субъектов РФ</v>
          </cell>
          <cell r="H30">
            <v>1</v>
          </cell>
          <cell r="M30" t="str">
            <v>ЗМС</v>
          </cell>
          <cell r="N30">
            <v>0</v>
          </cell>
        </row>
        <row r="31">
          <cell r="A31" t="str">
            <v>Влажность: 47 %</v>
          </cell>
          <cell r="G31" t="str">
            <v>Заявлено</v>
          </cell>
          <cell r="H31">
            <v>1</v>
          </cell>
          <cell r="M31" t="str">
            <v>МСМК</v>
          </cell>
          <cell r="N31">
            <v>1</v>
          </cell>
        </row>
        <row r="32">
          <cell r="G32" t="str">
            <v>Стартовало</v>
          </cell>
          <cell r="H32">
            <v>1</v>
          </cell>
          <cell r="M32" t="str">
            <v>МС</v>
          </cell>
          <cell r="N32">
            <v>2</v>
          </cell>
        </row>
        <row r="33">
          <cell r="G33" t="str">
            <v>Финишировало</v>
          </cell>
          <cell r="H33">
            <v>1</v>
          </cell>
          <cell r="M33" t="str">
            <v>КМС</v>
          </cell>
          <cell r="N33">
            <v>1</v>
          </cell>
        </row>
        <row r="34">
          <cell r="G34" t="str">
            <v>Н. финишировало</v>
          </cell>
          <cell r="H34">
            <v>0</v>
          </cell>
          <cell r="M34" t="str">
            <v>1 СР</v>
          </cell>
          <cell r="N34">
            <v>0</v>
          </cell>
        </row>
        <row r="35">
          <cell r="G35" t="str">
            <v>Дисквалифицировано</v>
          </cell>
          <cell r="H35">
            <v>0</v>
          </cell>
          <cell r="M35" t="str">
            <v>2 СР</v>
          </cell>
          <cell r="N35">
            <v>0</v>
          </cell>
        </row>
        <row r="36">
          <cell r="G36" t="str">
            <v>Н. стартовало</v>
          </cell>
          <cell r="H36">
            <v>0</v>
          </cell>
          <cell r="M36" t="str">
            <v>3 СР</v>
          </cell>
          <cell r="N36">
            <v>0</v>
          </cell>
        </row>
        <row r="38">
          <cell r="A38" t="str">
            <v>ТЕХНИЧЕСКИЙ ДЕЛЕГАТ ФВСР:</v>
          </cell>
          <cell r="D38" t="str">
            <v>ГЛАВНЫЙ СУДЬЯ:</v>
          </cell>
          <cell r="G38" t="str">
            <v>ГЛАВНЫЙ СЕКРЕТАРЬ:</v>
          </cell>
          <cell r="I38" t="str">
            <v>СУДЬЯ НА ФИНИШЕ:</v>
          </cell>
        </row>
        <row r="44">
          <cell r="D44" t="str">
            <v>СОЛОВЬЁВ Г.Н. (ВК,г. САНКТ-ПЕТЕРБУРГ)</v>
          </cell>
          <cell r="G44" t="str">
            <v xml:space="preserve">СЛАБКОВСКАЯ В.Н. (ВК, г. ОМСК) </v>
          </cell>
          <cell r="I44" t="str">
            <v xml:space="preserve">ВАЛОВА А.С. (ВК,г. САНКТ-ПЕТЕРБУРГ) </v>
          </cell>
        </row>
      </sheetData>
      <sheetData sheetId="2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В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 t="str">
            <v>Финал 1 место</v>
          </cell>
        </row>
        <row r="34">
          <cell r="A34" t="str">
            <v>А</v>
          </cell>
          <cell r="B34">
            <v>64</v>
          </cell>
          <cell r="C34">
            <v>10111632836</v>
          </cell>
          <cell r="D34" t="str">
            <v>ДАНЬШИНА Полина</v>
          </cell>
          <cell r="E34">
            <v>39137</v>
          </cell>
          <cell r="F34" t="str">
            <v>МС</v>
          </cell>
          <cell r="G34" t="str">
            <v>Санкт-Петербург</v>
          </cell>
        </row>
        <row r="35">
          <cell r="B35">
            <v>61</v>
          </cell>
          <cell r="C35">
            <v>10124975083</v>
          </cell>
          <cell r="D35" t="str">
            <v>НОВОЛОДСКАЯ Ангелина</v>
          </cell>
          <cell r="E35">
            <v>40017</v>
          </cell>
          <cell r="F35" t="str">
            <v>КМС</v>
          </cell>
          <cell r="G35" t="str">
            <v>Санкт-Петербург</v>
          </cell>
        </row>
        <row r="36">
          <cell r="B36">
            <v>62</v>
          </cell>
          <cell r="C36">
            <v>10049916685</v>
          </cell>
          <cell r="D36" t="str">
            <v>ВАЛГОНЕН Валерия</v>
          </cell>
          <cell r="E36">
            <v>37678</v>
          </cell>
          <cell r="F36" t="str">
            <v>МСМК</v>
          </cell>
          <cell r="G36" t="str">
            <v>Санкт-Петербург</v>
          </cell>
        </row>
        <row r="37">
          <cell r="B37">
            <v>65</v>
          </cell>
          <cell r="C37">
            <v>10111631927</v>
          </cell>
          <cell r="D37" t="str">
            <v>КОКАРЕВА Аглая</v>
          </cell>
          <cell r="E37">
            <v>39348</v>
          </cell>
          <cell r="F37" t="str">
            <v>МС</v>
          </cell>
          <cell r="G37" t="str">
            <v>Санкт-Петербург</v>
          </cell>
        </row>
        <row r="38">
          <cell r="A38" t="str">
            <v>В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2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17ч 10м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17ч 15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64</v>
          </cell>
          <cell r="C24">
            <v>10111632836</v>
          </cell>
          <cell r="D24" t="str">
            <v>ДАНЬШИНА Полина</v>
          </cell>
          <cell r="E24">
            <v>39137</v>
          </cell>
          <cell r="F24" t="str">
            <v>МС</v>
          </cell>
          <cell r="G24" t="str">
            <v>Санкт-Петербург</v>
          </cell>
          <cell r="H24">
            <v>8.006481481481481E-4</v>
          </cell>
          <cell r="I24">
            <v>1.5172222222222221E-3</v>
          </cell>
          <cell r="J24">
            <v>2.2441666666666664E-3</v>
          </cell>
          <cell r="K24">
            <v>2.9692013888888888E-3</v>
          </cell>
          <cell r="L24">
            <v>56.131254896916261</v>
          </cell>
          <cell r="N24" t="str">
            <v>Рекорд России</v>
          </cell>
        </row>
        <row r="25">
          <cell r="B25">
            <v>61</v>
          </cell>
          <cell r="C25">
            <v>10124975083</v>
          </cell>
          <cell r="D25" t="str">
            <v>НОВОЛОДСКАЯ Ангелина</v>
          </cell>
          <cell r="E25">
            <v>40017</v>
          </cell>
          <cell r="F25" t="str">
            <v>КМС</v>
          </cell>
          <cell r="G25" t="str">
            <v>Санкт-Петербург</v>
          </cell>
          <cell r="I25">
            <v>7.1657407407407401E-4</v>
          </cell>
          <cell r="J25">
            <v>7.2694444444444434E-4</v>
          </cell>
          <cell r="K25">
            <v>7.250347222222224E-4</v>
          </cell>
          <cell r="L25">
            <v>56.131254896916261</v>
          </cell>
        </row>
        <row r="26">
          <cell r="B26">
            <v>62</v>
          </cell>
          <cell r="C26">
            <v>10049916685</v>
          </cell>
          <cell r="D26" t="str">
            <v>ВАЛГОНЕН Валерия</v>
          </cell>
          <cell r="E26">
            <v>37678</v>
          </cell>
          <cell r="F26" t="str">
            <v>МСМК</v>
          </cell>
          <cell r="G26" t="str">
            <v>Санкт-Петербург</v>
          </cell>
          <cell r="L26">
            <v>56.131254896916261</v>
          </cell>
        </row>
        <row r="27">
          <cell r="B27">
            <v>65</v>
          </cell>
          <cell r="C27">
            <v>10111631927</v>
          </cell>
          <cell r="D27" t="str">
            <v>КОКАРЕВА Аглая</v>
          </cell>
          <cell r="E27">
            <v>39348</v>
          </cell>
          <cell r="F27" t="str">
            <v>МС</v>
          </cell>
          <cell r="G27" t="str">
            <v>Санкт-Петербург</v>
          </cell>
          <cell r="L27">
            <v>56.131254896916261</v>
          </cell>
        </row>
        <row r="29">
          <cell r="A29" t="str">
            <v>ПОГОДНЫЕ УСЛОВИЯ</v>
          </cell>
          <cell r="H29" t="str">
            <v>СТАТИСТИКА ГОНКИ</v>
          </cell>
        </row>
        <row r="30">
          <cell r="A30" t="str">
            <v>Температура: +26</v>
          </cell>
          <cell r="G30" t="str">
            <v>Субъектов РФ</v>
          </cell>
          <cell r="H30">
            <v>1</v>
          </cell>
          <cell r="M30" t="str">
            <v>ЗМС</v>
          </cell>
          <cell r="N30">
            <v>0</v>
          </cell>
        </row>
        <row r="31">
          <cell r="A31" t="str">
            <v>Влажность: 47 %</v>
          </cell>
          <cell r="G31" t="str">
            <v>Заявлено</v>
          </cell>
          <cell r="H31">
            <v>1</v>
          </cell>
          <cell r="M31" t="str">
            <v>МСМК</v>
          </cell>
          <cell r="N31">
            <v>1</v>
          </cell>
        </row>
        <row r="32">
          <cell r="G32" t="str">
            <v>Стартовало</v>
          </cell>
          <cell r="H32">
            <v>1</v>
          </cell>
          <cell r="M32" t="str">
            <v>МС</v>
          </cell>
          <cell r="N32">
            <v>2</v>
          </cell>
        </row>
        <row r="33">
          <cell r="G33" t="str">
            <v>Финишировало</v>
          </cell>
          <cell r="H33">
            <v>1</v>
          </cell>
          <cell r="M33" t="str">
            <v>КМС</v>
          </cell>
          <cell r="N33">
            <v>1</v>
          </cell>
        </row>
        <row r="34">
          <cell r="G34" t="str">
            <v>Н. финишировало</v>
          </cell>
          <cell r="H34">
            <v>0</v>
          </cell>
          <cell r="M34" t="str">
            <v>1 СР</v>
          </cell>
          <cell r="N34">
            <v>0</v>
          </cell>
        </row>
        <row r="35">
          <cell r="G35" t="str">
            <v>Дисквалифицировано</v>
          </cell>
          <cell r="H35">
            <v>0</v>
          </cell>
          <cell r="M35" t="str">
            <v>2 СР</v>
          </cell>
          <cell r="N35">
            <v>0</v>
          </cell>
        </row>
        <row r="36">
          <cell r="G36" t="str">
            <v>Н. стартовало</v>
          </cell>
          <cell r="H36">
            <v>0</v>
          </cell>
          <cell r="M36" t="str">
            <v>3 СР</v>
          </cell>
          <cell r="N36">
            <v>0</v>
          </cell>
        </row>
        <row r="38">
          <cell r="A38" t="str">
            <v>ТЕХНИЧЕСКИЙ ДЕЛЕГАТ ФВСР:</v>
          </cell>
          <cell r="D38" t="str">
            <v>ГЛАВНЫЙ СУДЬЯ:</v>
          </cell>
          <cell r="G38" t="str">
            <v>ГЛАВНЫЙ СЕКРЕТАРЬ:</v>
          </cell>
          <cell r="I38" t="str">
            <v>СУДЬЯ НА ФИНИШЕ:</v>
          </cell>
        </row>
        <row r="44">
          <cell r="D44" t="str">
            <v>СОЛОВЬЁВ Г.Н. (ВК,г. САНКТ-ПЕТЕРБУРГ)</v>
          </cell>
          <cell r="G44" t="str">
            <v xml:space="preserve">СЛАБКОВСКАЯ В.Н. (ВК, г. ОМСК) </v>
          </cell>
          <cell r="I44" t="str">
            <v xml:space="preserve">ВАЛОВА А.С. (ВК,г. САНКТ-ПЕТЕРБУРГ) </v>
          </cell>
        </row>
      </sheetData>
      <sheetData sheetId="2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147</v>
          </cell>
          <cell r="D24">
            <v>10137271653</v>
          </cell>
          <cell r="E24" t="str">
            <v>ЯКОВЛЕВ Матвей</v>
          </cell>
          <cell r="F24">
            <v>39469</v>
          </cell>
          <cell r="G24" t="str">
            <v>МС</v>
          </cell>
          <cell r="H24" t="str">
            <v>Санкт-Петербург</v>
          </cell>
        </row>
        <row r="25">
          <cell r="C25">
            <v>149</v>
          </cell>
          <cell r="D25">
            <v>10137307322</v>
          </cell>
          <cell r="E25" t="str">
            <v>ВЕШНЯКОВ Даниил</v>
          </cell>
          <cell r="F25">
            <v>39527</v>
          </cell>
          <cell r="G25" t="str">
            <v>МС</v>
          </cell>
          <cell r="H25" t="str">
            <v>Санкт-Петербург</v>
          </cell>
          <cell r="K25">
            <v>48</v>
          </cell>
        </row>
        <row r="26">
          <cell r="C26">
            <v>15</v>
          </cell>
          <cell r="D26">
            <v>10097338672</v>
          </cell>
          <cell r="E26" t="str">
            <v>КАЗАКОВ Даниил</v>
          </cell>
          <cell r="F26">
            <v>38360</v>
          </cell>
          <cell r="G26" t="str">
            <v>МС</v>
          </cell>
          <cell r="H26" t="str">
            <v>Санкт-Петербург</v>
          </cell>
        </row>
        <row r="27">
          <cell r="C27">
            <v>148</v>
          </cell>
          <cell r="D27">
            <v>10125311654</v>
          </cell>
          <cell r="E27" t="str">
            <v>НОВОЛОДСКИЙ Ростислав</v>
          </cell>
          <cell r="F27">
            <v>39586</v>
          </cell>
          <cell r="G27" t="str">
            <v>МС</v>
          </cell>
          <cell r="H27" t="str">
            <v>Санкт-Петербург</v>
          </cell>
          <cell r="K27">
            <v>37</v>
          </cell>
        </row>
        <row r="28">
          <cell r="A28">
            <v>2</v>
          </cell>
          <cell r="C28">
            <v>40</v>
          </cell>
          <cell r="D28">
            <v>10083180514</v>
          </cell>
          <cell r="E28" t="str">
            <v>ОДИНЕЦ Вадим</v>
          </cell>
          <cell r="F28">
            <v>38373</v>
          </cell>
          <cell r="G28" t="str">
            <v>МС</v>
          </cell>
          <cell r="H28" t="str">
            <v>Республика Беларусь</v>
          </cell>
          <cell r="K28">
            <v>50</v>
          </cell>
        </row>
        <row r="29">
          <cell r="C29">
            <v>34</v>
          </cell>
          <cell r="D29">
            <v>10107135773</v>
          </cell>
          <cell r="E29" t="str">
            <v>ОСТАЛОВСКИ Александр</v>
          </cell>
          <cell r="F29">
            <v>38601</v>
          </cell>
          <cell r="G29" t="str">
            <v>МС</v>
          </cell>
          <cell r="H29" t="str">
            <v>Республика Беларусь</v>
          </cell>
        </row>
        <row r="30">
          <cell r="C30">
            <v>165</v>
          </cell>
          <cell r="D30">
            <v>10090698822</v>
          </cell>
          <cell r="E30" t="str">
            <v>СЛЕСАРЕНКО Илья</v>
          </cell>
          <cell r="F30">
            <v>39135</v>
          </cell>
          <cell r="G30" t="str">
            <v>КМС</v>
          </cell>
          <cell r="H30" t="str">
            <v>Республика Беларусь</v>
          </cell>
        </row>
        <row r="31">
          <cell r="C31">
            <v>39</v>
          </cell>
          <cell r="D31">
            <v>10093154134</v>
          </cell>
          <cell r="E31" t="str">
            <v>БЕЗГЕРЦ Степан</v>
          </cell>
          <cell r="F31">
            <v>38311</v>
          </cell>
          <cell r="G31" t="str">
            <v>МС</v>
          </cell>
          <cell r="H31" t="str">
            <v>Республика Беларусь</v>
          </cell>
        </row>
        <row r="32">
          <cell r="A32">
            <v>3</v>
          </cell>
          <cell r="C32">
            <v>19</v>
          </cell>
          <cell r="D32">
            <v>10114021561</v>
          </cell>
          <cell r="E32" t="str">
            <v>БОЛДЫРЕВ Матвей</v>
          </cell>
          <cell r="F32">
            <v>39320</v>
          </cell>
          <cell r="G32" t="str">
            <v>МС</v>
          </cell>
          <cell r="H32" t="str">
            <v>Санкт-Петербург</v>
          </cell>
          <cell r="I32">
            <v>2</v>
          </cell>
        </row>
        <row r="33">
          <cell r="C33">
            <v>17</v>
          </cell>
          <cell r="D33">
            <v>10120261186</v>
          </cell>
          <cell r="E33" t="str">
            <v>ГРЕЧИШКИН Вадим</v>
          </cell>
          <cell r="F33">
            <v>39274</v>
          </cell>
          <cell r="G33" t="str">
            <v>МС</v>
          </cell>
          <cell r="H33" t="str">
            <v>Санкт-Петербург</v>
          </cell>
        </row>
        <row r="34">
          <cell r="C34">
            <v>16</v>
          </cell>
          <cell r="D34">
            <v>10120261287</v>
          </cell>
          <cell r="E34" t="str">
            <v>ПРОСАНДЕЕВ Ярослав</v>
          </cell>
          <cell r="F34">
            <v>39151</v>
          </cell>
          <cell r="G34" t="str">
            <v>МС</v>
          </cell>
          <cell r="H34" t="str">
            <v>Санкт-Петербург</v>
          </cell>
        </row>
        <row r="35">
          <cell r="C35">
            <v>18</v>
          </cell>
          <cell r="D35">
            <v>10111625257</v>
          </cell>
          <cell r="E35" t="str">
            <v>ПОПОВ Марк</v>
          </cell>
          <cell r="F35">
            <v>39219</v>
          </cell>
          <cell r="G35" t="str">
            <v>МС</v>
          </cell>
          <cell r="H35" t="str">
            <v>Санкт-Петербург</v>
          </cell>
        </row>
        <row r="36">
          <cell r="A36">
            <v>4</v>
          </cell>
          <cell r="C36">
            <v>31</v>
          </cell>
          <cell r="D36">
            <v>10009166682</v>
          </cell>
          <cell r="E36" t="str">
            <v>КОРОЛЕК Евгений</v>
          </cell>
          <cell r="F36">
            <v>35225</v>
          </cell>
          <cell r="G36" t="str">
            <v>МСМК</v>
          </cell>
          <cell r="H36" t="str">
            <v>Республика Беларусь</v>
          </cell>
        </row>
        <row r="37">
          <cell r="C37">
            <v>32</v>
          </cell>
          <cell r="D37">
            <v>10056107915</v>
          </cell>
          <cell r="E37" t="str">
            <v>МАЗУР Денис</v>
          </cell>
          <cell r="F37">
            <v>36635</v>
          </cell>
          <cell r="G37" t="str">
            <v>МСМК</v>
          </cell>
          <cell r="H37" t="str">
            <v>Республика Беларусь</v>
          </cell>
        </row>
        <row r="38">
          <cell r="C38">
            <v>38</v>
          </cell>
          <cell r="D38">
            <v>10085150119</v>
          </cell>
          <cell r="E38" t="str">
            <v>ГУЦКО Кирилл</v>
          </cell>
          <cell r="F38">
            <v>38395</v>
          </cell>
          <cell r="G38" t="str">
            <v>МС</v>
          </cell>
          <cell r="H38" t="str">
            <v>Республика Беларусь</v>
          </cell>
        </row>
        <row r="39">
          <cell r="C39">
            <v>176</v>
          </cell>
          <cell r="D39">
            <v>10107354227</v>
          </cell>
          <cell r="E39" t="str">
            <v>БАБОВИЧ Никита</v>
          </cell>
          <cell r="F39">
            <v>39191</v>
          </cell>
          <cell r="G39" t="str">
            <v>МС</v>
          </cell>
          <cell r="H39" t="str">
            <v>Республика Беларусь</v>
          </cell>
        </row>
        <row r="40">
          <cell r="A40">
            <v>5</v>
          </cell>
          <cell r="C40">
            <v>20</v>
          </cell>
          <cell r="D40">
            <v>10034952922</v>
          </cell>
          <cell r="E40" t="str">
            <v>БЕРСЕНЕВ Никита</v>
          </cell>
          <cell r="F40">
            <v>36610</v>
          </cell>
          <cell r="G40" t="str">
            <v>МСМК</v>
          </cell>
          <cell r="H40" t="str">
            <v>Санкт-Петербург</v>
          </cell>
        </row>
        <row r="41">
          <cell r="C41">
            <v>12</v>
          </cell>
          <cell r="D41">
            <v>10065490946</v>
          </cell>
          <cell r="E41" t="str">
            <v>КРЮЧКОВ Марк</v>
          </cell>
          <cell r="F41">
            <v>37676</v>
          </cell>
          <cell r="G41" t="str">
            <v>МСМК</v>
          </cell>
          <cell r="H41" t="str">
            <v>Санкт-Петербург</v>
          </cell>
        </row>
        <row r="42">
          <cell r="C42">
            <v>7</v>
          </cell>
          <cell r="D42">
            <v>10036018912</v>
          </cell>
          <cell r="E42" t="str">
            <v>ШИЧКИН Влас</v>
          </cell>
          <cell r="F42">
            <v>37281</v>
          </cell>
          <cell r="G42" t="str">
            <v>МСМК</v>
          </cell>
          <cell r="H42" t="str">
            <v>Санкт-Петербург</v>
          </cell>
        </row>
        <row r="43">
          <cell r="C43">
            <v>5</v>
          </cell>
          <cell r="D43">
            <v>10036092771</v>
          </cell>
          <cell r="E43" t="str">
            <v>ИГОШЕВ Егор</v>
          </cell>
          <cell r="F43">
            <v>37439</v>
          </cell>
          <cell r="G43" t="str">
            <v>МСМК</v>
          </cell>
          <cell r="H43" t="str">
            <v>Санкт-Петербург</v>
          </cell>
        </row>
        <row r="44">
          <cell r="A44">
            <v>6</v>
          </cell>
          <cell r="C44">
            <v>46</v>
          </cell>
          <cell r="D44">
            <v>10070377423</v>
          </cell>
          <cell r="E44" t="str">
            <v>КАРМАЖАКОВ Сергей</v>
          </cell>
          <cell r="F44">
            <v>37064</v>
          </cell>
          <cell r="G44" t="str">
            <v>МСМК</v>
          </cell>
          <cell r="H44" t="str">
            <v>Республика Казахстан</v>
          </cell>
        </row>
        <row r="45">
          <cell r="C45">
            <v>43</v>
          </cell>
          <cell r="D45">
            <v>10103653574</v>
          </cell>
          <cell r="E45" t="str">
            <v>БЕЛУГИН Вадим</v>
          </cell>
          <cell r="F45">
            <v>38408</v>
          </cell>
          <cell r="G45" t="str">
            <v>МСМК</v>
          </cell>
          <cell r="H45" t="str">
            <v>Республика Казахстан</v>
          </cell>
        </row>
        <row r="46">
          <cell r="C46">
            <v>44</v>
          </cell>
          <cell r="D46">
            <v>10139599653</v>
          </cell>
          <cell r="E46" t="str">
            <v>СКИБИН Владислав</v>
          </cell>
          <cell r="F46">
            <v>39029</v>
          </cell>
          <cell r="G46" t="str">
            <v>МС</v>
          </cell>
          <cell r="H46" t="str">
            <v>Республика Казахстан</v>
          </cell>
        </row>
        <row r="47">
          <cell r="C47">
            <v>45</v>
          </cell>
          <cell r="D47">
            <v>10084783270</v>
          </cell>
          <cell r="E47" t="str">
            <v>НОСКОВ Дмитрий</v>
          </cell>
          <cell r="F47">
            <v>37266</v>
          </cell>
          <cell r="G47" t="str">
            <v>МСМК</v>
          </cell>
          <cell r="H47" t="str">
            <v>Республика Казахстан</v>
          </cell>
        </row>
        <row r="48">
          <cell r="A48">
            <v>7</v>
          </cell>
          <cell r="C48">
            <v>8</v>
          </cell>
          <cell r="D48">
            <v>10065490441</v>
          </cell>
          <cell r="E48" t="str">
            <v>СКОРНЯКОВ Григорий</v>
          </cell>
          <cell r="F48">
            <v>38304</v>
          </cell>
          <cell r="G48" t="str">
            <v>МСМК</v>
          </cell>
          <cell r="H48" t="str">
            <v>Санкт-Петербург</v>
          </cell>
        </row>
        <row r="49">
          <cell r="C49">
            <v>11</v>
          </cell>
          <cell r="D49">
            <v>10065490643</v>
          </cell>
          <cell r="E49" t="str">
            <v>ЗАРАКОВСКИЙ Даниил</v>
          </cell>
          <cell r="F49">
            <v>38183</v>
          </cell>
          <cell r="G49" t="str">
            <v>МСМК</v>
          </cell>
          <cell r="H49" t="str">
            <v>Санкт-Петербург</v>
          </cell>
        </row>
        <row r="50">
          <cell r="C50">
            <v>10</v>
          </cell>
          <cell r="D50">
            <v>10075644826</v>
          </cell>
          <cell r="E50" t="str">
            <v>БУГАЕНКО Виктор</v>
          </cell>
          <cell r="F50">
            <v>38042</v>
          </cell>
          <cell r="G50" t="str">
            <v>МСМК</v>
          </cell>
          <cell r="H50" t="str">
            <v>Санкт-Петербург</v>
          </cell>
        </row>
        <row r="51">
          <cell r="C51">
            <v>14</v>
          </cell>
          <cell r="D51">
            <v>10090936672</v>
          </cell>
          <cell r="E51" t="str">
            <v>САВЕКИН Илья</v>
          </cell>
          <cell r="F51">
            <v>38489</v>
          </cell>
          <cell r="G51" t="str">
            <v>МСМК</v>
          </cell>
          <cell r="H51" t="str">
            <v>Санкт-Петербург</v>
          </cell>
        </row>
      </sheetData>
      <sheetData sheetId="2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10ч 40м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20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</v>
          </cell>
          <cell r="C24">
            <v>10065490441</v>
          </cell>
          <cell r="D24" t="str">
            <v>СКОРНЯКОВ Григорий</v>
          </cell>
          <cell r="E24">
            <v>38304</v>
          </cell>
          <cell r="F24" t="str">
            <v>МСМК</v>
          </cell>
          <cell r="G24" t="str">
            <v>Санкт-Петербург</v>
          </cell>
          <cell r="H24">
            <v>7.2209490740740741E-4</v>
          </cell>
          <cell r="I24">
            <v>1.3809953703703703E-3</v>
          </cell>
          <cell r="J24">
            <v>2.0537268518518522E-3</v>
          </cell>
          <cell r="K24">
            <v>2.7286921296296295E-3</v>
          </cell>
          <cell r="L24">
            <v>61.078711735289005</v>
          </cell>
        </row>
        <row r="25">
          <cell r="B25">
            <v>11</v>
          </cell>
          <cell r="C25">
            <v>10065490643</v>
          </cell>
          <cell r="D25" t="str">
            <v>ЗАРАКОВСКИЙ Даниил</v>
          </cell>
          <cell r="E25">
            <v>38183</v>
          </cell>
          <cell r="F25" t="str">
            <v>МСМК</v>
          </cell>
          <cell r="G25" t="str">
            <v>Санкт-Петербург</v>
          </cell>
          <cell r="I25">
            <v>6.5890046296296291E-4</v>
          </cell>
          <cell r="J25">
            <v>6.7273148148148183E-4</v>
          </cell>
          <cell r="K25">
            <v>6.7496527777777737E-4</v>
          </cell>
          <cell r="L25">
            <v>61.078711735289005</v>
          </cell>
        </row>
        <row r="26">
          <cell r="B26">
            <v>10</v>
          </cell>
          <cell r="C26">
            <v>10075644826</v>
          </cell>
          <cell r="D26" t="str">
            <v>БУГАЕНКО Виктор</v>
          </cell>
          <cell r="E26">
            <v>38042</v>
          </cell>
          <cell r="F26" t="str">
            <v>МСМК</v>
          </cell>
          <cell r="G26" t="str">
            <v>Санкт-Петербург</v>
          </cell>
          <cell r="L26">
            <v>61.078711735289005</v>
          </cell>
        </row>
        <row r="27">
          <cell r="B27">
            <v>14</v>
          </cell>
          <cell r="C27">
            <v>10090936672</v>
          </cell>
          <cell r="D27" t="str">
            <v>САВЕКИН Илья</v>
          </cell>
          <cell r="E27">
            <v>38489</v>
          </cell>
          <cell r="F27" t="str">
            <v>МСМК</v>
          </cell>
          <cell r="G27" t="str">
            <v>Санкт-Петербург</v>
          </cell>
          <cell r="L27">
            <v>61.078711735289005</v>
          </cell>
        </row>
        <row r="28">
          <cell r="A28">
            <v>2</v>
          </cell>
          <cell r="B28">
            <v>20</v>
          </cell>
          <cell r="C28">
            <v>10034952922</v>
          </cell>
          <cell r="D28" t="str">
            <v>БЕРСЕНЕВ Никита</v>
          </cell>
          <cell r="E28">
            <v>36610</v>
          </cell>
          <cell r="F28" t="str">
            <v>МСМК</v>
          </cell>
          <cell r="G28" t="str">
            <v>Санкт-Петербург</v>
          </cell>
          <cell r="H28">
            <v>7.3175925925925926E-4</v>
          </cell>
          <cell r="I28">
            <v>1.3910069444444445E-3</v>
          </cell>
          <cell r="J28">
            <v>2.0711689814814816E-3</v>
          </cell>
          <cell r="K28">
            <v>2.740011574074074E-3</v>
          </cell>
          <cell r="L28">
            <v>60.82638539814225</v>
          </cell>
        </row>
        <row r="29">
          <cell r="B29">
            <v>12</v>
          </cell>
          <cell r="C29">
            <v>10065490946</v>
          </cell>
          <cell r="D29" t="str">
            <v>КРЮЧКОВ Марк</v>
          </cell>
          <cell r="E29">
            <v>37676</v>
          </cell>
          <cell r="F29" t="str">
            <v>МСМК</v>
          </cell>
          <cell r="G29" t="str">
            <v>Санкт-Петербург</v>
          </cell>
          <cell r="I29">
            <v>6.5924768518518524E-4</v>
          </cell>
          <cell r="J29">
            <v>6.8016203703703706E-4</v>
          </cell>
          <cell r="K29">
            <v>6.6884259259259241E-4</v>
          </cell>
          <cell r="L29">
            <v>60.82638539814225</v>
          </cell>
        </row>
        <row r="30">
          <cell r="B30">
            <v>7</v>
          </cell>
          <cell r="C30">
            <v>10036018912</v>
          </cell>
          <cell r="D30" t="str">
            <v>ШИЧКИН Влас</v>
          </cell>
          <cell r="E30">
            <v>37281</v>
          </cell>
          <cell r="F30" t="str">
            <v>МСМК</v>
          </cell>
          <cell r="G30" t="str">
            <v>Санкт-Петербург</v>
          </cell>
          <cell r="L30">
            <v>60.82638539814225</v>
          </cell>
        </row>
        <row r="31">
          <cell r="B31">
            <v>5</v>
          </cell>
          <cell r="C31">
            <v>10036092771</v>
          </cell>
          <cell r="D31" t="str">
            <v>ИГОШЕВ Егор</v>
          </cell>
          <cell r="E31">
            <v>37439</v>
          </cell>
          <cell r="F31" t="str">
            <v>МСМК</v>
          </cell>
          <cell r="G31" t="str">
            <v>Санкт-Петербург</v>
          </cell>
          <cell r="L31">
            <v>60.82638539814225</v>
          </cell>
        </row>
        <row r="32">
          <cell r="A32">
            <v>3</v>
          </cell>
          <cell r="B32">
            <v>19</v>
          </cell>
          <cell r="C32">
            <v>10114021561</v>
          </cell>
          <cell r="D32" t="str">
            <v>БОЛДЫРЕВ Матвей</v>
          </cell>
          <cell r="E32">
            <v>39320</v>
          </cell>
          <cell r="F32" t="str">
            <v>МС</v>
          </cell>
          <cell r="G32" t="str">
            <v>Санкт-Петербург</v>
          </cell>
          <cell r="H32">
            <v>7.4381944444444441E-4</v>
          </cell>
          <cell r="I32">
            <v>1.4113773148148147E-3</v>
          </cell>
          <cell r="J32">
            <v>2.0803703703703704E-3</v>
          </cell>
          <cell r="K32">
            <v>2.7959606481481481E-3</v>
          </cell>
          <cell r="L32">
            <v>59.609208058914362</v>
          </cell>
        </row>
        <row r="33">
          <cell r="B33">
            <v>17</v>
          </cell>
          <cell r="C33">
            <v>10120261186</v>
          </cell>
          <cell r="D33" t="str">
            <v>ГРЕЧИШКИН Вадим</v>
          </cell>
          <cell r="E33">
            <v>39274</v>
          </cell>
          <cell r="F33" t="str">
            <v>МС</v>
          </cell>
          <cell r="G33" t="str">
            <v>Санкт-Петербург</v>
          </cell>
          <cell r="I33">
            <v>6.6755787037037033E-4</v>
          </cell>
          <cell r="J33">
            <v>6.689930555555557E-4</v>
          </cell>
          <cell r="K33">
            <v>7.1559027777777767E-4</v>
          </cell>
          <cell r="L33">
            <v>59.609208058914362</v>
          </cell>
        </row>
        <row r="34">
          <cell r="B34">
            <v>16</v>
          </cell>
          <cell r="C34">
            <v>10120261287</v>
          </cell>
          <cell r="D34" t="str">
            <v>ПРОСАНДЕЕВ Ярослав</v>
          </cell>
          <cell r="E34">
            <v>39151</v>
          </cell>
          <cell r="F34" t="str">
            <v>МС</v>
          </cell>
          <cell r="G34" t="str">
            <v>Санкт-Петербург</v>
          </cell>
          <cell r="L34">
            <v>59.609208058914362</v>
          </cell>
        </row>
        <row r="35">
          <cell r="B35">
            <v>18</v>
          </cell>
          <cell r="C35">
            <v>10111625257</v>
          </cell>
          <cell r="D35" t="str">
            <v>ПОПОВ Марк</v>
          </cell>
          <cell r="E35">
            <v>39219</v>
          </cell>
          <cell r="F35" t="str">
            <v>МС</v>
          </cell>
          <cell r="G35" t="str">
            <v>Санкт-Петербург</v>
          </cell>
          <cell r="L35">
            <v>59.609208058914362</v>
          </cell>
        </row>
        <row r="36">
          <cell r="A36">
            <v>4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  <cell r="H36">
            <v>7.541782407407407E-4</v>
          </cell>
          <cell r="I36">
            <v>1.4283449074074075E-3</v>
          </cell>
          <cell r="J36">
            <v>2.1160185185185184E-3</v>
          </cell>
          <cell r="K36">
            <v>2.8251967592592595E-3</v>
          </cell>
          <cell r="L36">
            <v>58.992351401287188</v>
          </cell>
        </row>
        <row r="37">
          <cell r="B37">
            <v>32</v>
          </cell>
          <cell r="C37">
            <v>10056107915</v>
          </cell>
          <cell r="D37" t="str">
            <v>МАЗУР Денис</v>
          </cell>
          <cell r="E37">
            <v>36635</v>
          </cell>
          <cell r="F37" t="str">
            <v>МСМК</v>
          </cell>
          <cell r="G37" t="str">
            <v>Республика Беларусь</v>
          </cell>
          <cell r="I37">
            <v>6.7416666666666677E-4</v>
          </cell>
          <cell r="J37">
            <v>6.8767361111111091E-4</v>
          </cell>
          <cell r="K37">
            <v>7.0917824074074112E-4</v>
          </cell>
          <cell r="L37">
            <v>58.992351401287188</v>
          </cell>
        </row>
        <row r="38">
          <cell r="B38">
            <v>38</v>
          </cell>
          <cell r="C38">
            <v>10085150119</v>
          </cell>
          <cell r="D38" t="str">
            <v>ГУЦКО Кирилл</v>
          </cell>
          <cell r="E38">
            <v>38395</v>
          </cell>
          <cell r="F38" t="str">
            <v>МС</v>
          </cell>
          <cell r="G38" t="str">
            <v>Республика Беларусь</v>
          </cell>
          <cell r="L38">
            <v>58.992351401287188</v>
          </cell>
        </row>
        <row r="39">
          <cell r="B39">
            <v>176</v>
          </cell>
          <cell r="C39">
            <v>10107354227</v>
          </cell>
          <cell r="D39" t="str">
            <v>БАБОВИЧ Никита</v>
          </cell>
          <cell r="E39">
            <v>39191</v>
          </cell>
          <cell r="F39" t="str">
            <v>МС</v>
          </cell>
          <cell r="G39" t="str">
            <v>Республика Беларусь</v>
          </cell>
          <cell r="L39">
            <v>58.992351401287188</v>
          </cell>
        </row>
        <row r="40">
          <cell r="A40">
            <v>5</v>
          </cell>
          <cell r="B40">
            <v>147</v>
          </cell>
          <cell r="C40">
            <v>10137271653</v>
          </cell>
          <cell r="D40" t="str">
            <v>ЯКОВЛЕВ Матвей</v>
          </cell>
          <cell r="E40">
            <v>39469</v>
          </cell>
          <cell r="F40" t="str">
            <v>МС</v>
          </cell>
          <cell r="G40" t="str">
            <v>Санкт-Петербург</v>
          </cell>
          <cell r="H40">
            <v>7.6214120370370368E-4</v>
          </cell>
          <cell r="I40">
            <v>1.4384259259259261E-3</v>
          </cell>
          <cell r="J40">
            <v>2.1262037037037035E-3</v>
          </cell>
          <cell r="K40">
            <v>2.8300578703703704E-3</v>
          </cell>
          <cell r="L40">
            <v>58.891021892138383</v>
          </cell>
        </row>
        <row r="41">
          <cell r="B41">
            <v>149</v>
          </cell>
          <cell r="C41">
            <v>10137307322</v>
          </cell>
          <cell r="D41" t="str">
            <v>ВЕШНЯКОВ Даниил</v>
          </cell>
          <cell r="E41">
            <v>39527</v>
          </cell>
          <cell r="F41" t="str">
            <v>МС</v>
          </cell>
          <cell r="G41" t="str">
            <v>Санкт-Петербург</v>
          </cell>
          <cell r="I41">
            <v>6.7628472222222243E-4</v>
          </cell>
          <cell r="J41">
            <v>6.8777777777777739E-4</v>
          </cell>
          <cell r="K41">
            <v>7.0385416666666686E-4</v>
          </cell>
          <cell r="L41">
            <v>58.891021892138383</v>
          </cell>
        </row>
        <row r="42">
          <cell r="B42">
            <v>15</v>
          </cell>
          <cell r="C42">
            <v>10097338672</v>
          </cell>
          <cell r="D42" t="str">
            <v>КАЗАКОВ Даниил</v>
          </cell>
          <cell r="E42">
            <v>38360</v>
          </cell>
          <cell r="F42" t="str">
            <v>МС</v>
          </cell>
          <cell r="G42" t="str">
            <v>Санкт-Петербург</v>
          </cell>
          <cell r="L42">
            <v>58.891021892138383</v>
          </cell>
        </row>
        <row r="43">
          <cell r="B43">
            <v>148</v>
          </cell>
          <cell r="C43">
            <v>10125311654</v>
          </cell>
          <cell r="D43" t="str">
            <v>НОВОЛОДСКИЙ Ростислав</v>
          </cell>
          <cell r="E43">
            <v>39586</v>
          </cell>
          <cell r="F43" t="str">
            <v>МС</v>
          </cell>
          <cell r="G43" t="str">
            <v>Санкт-Петербург</v>
          </cell>
          <cell r="L43">
            <v>58.891021892138383</v>
          </cell>
        </row>
        <row r="44">
          <cell r="A44">
            <v>6</v>
          </cell>
          <cell r="B44">
            <v>40</v>
          </cell>
          <cell r="C44">
            <v>10083180514</v>
          </cell>
          <cell r="D44" t="str">
            <v>ОДИНЕЦ Вадим</v>
          </cell>
          <cell r="E44">
            <v>38373</v>
          </cell>
          <cell r="F44" t="str">
            <v>МС</v>
          </cell>
          <cell r="G44" t="str">
            <v>Республика Беларусь</v>
          </cell>
          <cell r="H44">
            <v>7.6473379629629634E-4</v>
          </cell>
          <cell r="I44">
            <v>1.4592013888888886E-3</v>
          </cell>
          <cell r="J44">
            <v>2.1652199074074078E-3</v>
          </cell>
          <cell r="K44">
            <v>2.8714004629629628E-3</v>
          </cell>
          <cell r="L44">
            <v>58.043105498430009</v>
          </cell>
        </row>
        <row r="45"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  <cell r="I45">
            <v>6.9446759259259223E-4</v>
          </cell>
          <cell r="J45">
            <v>7.0601851851851923E-4</v>
          </cell>
          <cell r="K45">
            <v>7.0618055555555495E-4</v>
          </cell>
          <cell r="L45">
            <v>58.043105498430009</v>
          </cell>
        </row>
        <row r="46">
          <cell r="B46">
            <v>165</v>
          </cell>
          <cell r="C46">
            <v>10090698822</v>
          </cell>
          <cell r="D46" t="str">
            <v>СЛЕСАРЕНКО Илья</v>
          </cell>
          <cell r="E46">
            <v>39135</v>
          </cell>
          <cell r="F46" t="str">
            <v>КМС</v>
          </cell>
          <cell r="G46" t="str">
            <v>Республика Беларусь</v>
          </cell>
          <cell r="L46">
            <v>58.043105498430009</v>
          </cell>
        </row>
        <row r="47">
          <cell r="B47">
            <v>39</v>
          </cell>
          <cell r="C47">
            <v>10093154134</v>
          </cell>
          <cell r="D47" t="str">
            <v>БЕЗГЕРЦ Степан</v>
          </cell>
          <cell r="E47">
            <v>38311</v>
          </cell>
          <cell r="F47" t="str">
            <v>МС</v>
          </cell>
          <cell r="G47" t="str">
            <v>Республика Беларусь</v>
          </cell>
          <cell r="L47">
            <v>58.043105498430009</v>
          </cell>
        </row>
        <row r="48">
          <cell r="A48">
            <v>7</v>
          </cell>
          <cell r="B48">
            <v>46</v>
          </cell>
          <cell r="C48">
            <v>10070377423</v>
          </cell>
          <cell r="D48" t="str">
            <v>КАРМАЖАКОВ Сергей</v>
          </cell>
          <cell r="E48">
            <v>37064</v>
          </cell>
          <cell r="F48" t="str">
            <v>МСМК</v>
          </cell>
          <cell r="G48" t="str">
            <v>Республика Казахстан</v>
          </cell>
          <cell r="H48">
            <v>7.6553240740740748E-4</v>
          </cell>
          <cell r="I48">
            <v>1.4568981481481481E-3</v>
          </cell>
          <cell r="J48">
            <v>2.1564930555555556E-3</v>
          </cell>
          <cell r="K48">
            <v>2.8723263888888891E-3</v>
          </cell>
          <cell r="L48">
            <v>58.024394666537724</v>
          </cell>
        </row>
        <row r="49">
          <cell r="B49">
            <v>43</v>
          </cell>
          <cell r="C49">
            <v>10103653574</v>
          </cell>
          <cell r="D49" t="str">
            <v>БЕЛУГИН Вадим</v>
          </cell>
          <cell r="E49">
            <v>38408</v>
          </cell>
          <cell r="F49" t="str">
            <v>МСМК</v>
          </cell>
          <cell r="G49" t="str">
            <v>Республика Казахстан</v>
          </cell>
          <cell r="I49">
            <v>6.9136574074074066E-4</v>
          </cell>
          <cell r="J49">
            <v>6.9959490740740746E-4</v>
          </cell>
          <cell r="K49">
            <v>7.1583333333333351E-4</v>
          </cell>
          <cell r="L49">
            <v>58.024394666537724</v>
          </cell>
        </row>
        <row r="50">
          <cell r="B50">
            <v>44</v>
          </cell>
          <cell r="C50">
            <v>10139599653</v>
          </cell>
          <cell r="D50" t="str">
            <v>СКИБИН Владислав</v>
          </cell>
          <cell r="E50">
            <v>39029</v>
          </cell>
          <cell r="F50" t="str">
            <v>МС</v>
          </cell>
          <cell r="G50" t="str">
            <v>Республика Казахстан</v>
          </cell>
          <cell r="L50">
            <v>58.024394666537724</v>
          </cell>
        </row>
        <row r="51">
          <cell r="B51">
            <v>45</v>
          </cell>
          <cell r="C51">
            <v>10084783270</v>
          </cell>
          <cell r="D51" t="str">
            <v>НОСКОВ Дмитрий</v>
          </cell>
          <cell r="E51">
            <v>37266</v>
          </cell>
          <cell r="F51" t="str">
            <v>МСМК</v>
          </cell>
          <cell r="G51" t="str">
            <v>Республика Казахстан</v>
          </cell>
          <cell r="L51">
            <v>58.024394666537724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Температура: +26</v>
          </cell>
          <cell r="G53" t="str">
            <v>Субъектов РФ</v>
          </cell>
          <cell r="H53">
            <v>3</v>
          </cell>
          <cell r="M53" t="str">
            <v>ЗМС</v>
          </cell>
          <cell r="N53">
            <v>0</v>
          </cell>
        </row>
        <row r="54">
          <cell r="A54" t="str">
            <v>Влажность: 47 %</v>
          </cell>
          <cell r="G54" t="str">
            <v>Заявлено</v>
          </cell>
          <cell r="H54">
            <v>7</v>
          </cell>
          <cell r="M54" t="str">
            <v>МСМК</v>
          </cell>
          <cell r="N54">
            <v>13</v>
          </cell>
        </row>
        <row r="55">
          <cell r="G55" t="str">
            <v>Стартовало</v>
          </cell>
          <cell r="H55">
            <v>7</v>
          </cell>
          <cell r="M55" t="str">
            <v>МС</v>
          </cell>
          <cell r="N55">
            <v>14</v>
          </cell>
        </row>
        <row r="56">
          <cell r="G56" t="str">
            <v>Финишировало</v>
          </cell>
          <cell r="H56">
            <v>7</v>
          </cell>
          <cell r="M56" t="str">
            <v>КМС</v>
          </cell>
          <cell r="N56">
            <v>1</v>
          </cell>
        </row>
        <row r="57">
          <cell r="G57" t="str">
            <v>Н. финишировало</v>
          </cell>
          <cell r="H57">
            <v>0</v>
          </cell>
          <cell r="M57" t="str">
            <v>1 СР</v>
          </cell>
          <cell r="N57">
            <v>0</v>
          </cell>
        </row>
        <row r="58">
          <cell r="G58" t="str">
            <v>Дисквалифицировано</v>
          </cell>
          <cell r="H58">
            <v>0</v>
          </cell>
          <cell r="M58" t="str">
            <v>2 СР</v>
          </cell>
          <cell r="N58">
            <v>0</v>
          </cell>
        </row>
        <row r="59">
          <cell r="G59" t="str">
            <v>Н. стартовало</v>
          </cell>
          <cell r="H59">
            <v>0</v>
          </cell>
          <cell r="M59" t="str">
            <v>3 СР</v>
          </cell>
          <cell r="N59">
            <v>0</v>
          </cell>
        </row>
        <row r="61">
          <cell r="A61" t="str">
            <v>ТЕХНИЧЕСКИЙ ДЕЛЕГАТ ФВСР:</v>
          </cell>
          <cell r="D61" t="str">
            <v>ГЛАВНЫЙ СУДЬЯ:</v>
          </cell>
          <cell r="G61" t="str">
            <v>ГЛАВНЫЙ СЕКРЕТАРЬ:</v>
          </cell>
          <cell r="I61" t="str">
            <v>СУДЬЯ НА ФИНИШЕ:</v>
          </cell>
        </row>
        <row r="67">
          <cell r="D67" t="str">
            <v>СОЛОВЬЁВ Г.Н. (ВК,г. САНКТ-ПЕТЕРБУРГ)</v>
          </cell>
          <cell r="G67" t="str">
            <v xml:space="preserve">СЛАБКОВСКАЯ В.Н. (ВК, г. ОМСК) </v>
          </cell>
          <cell r="I67" t="str">
            <v xml:space="preserve">ВАЛОВА А.С. (ВК,г. САНКТ-ПЕТЕРБУРГ) </v>
          </cell>
        </row>
      </sheetData>
      <sheetData sheetId="2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19</v>
          </cell>
          <cell r="C25">
            <v>10114021561</v>
          </cell>
          <cell r="D25" t="str">
            <v>БОЛДЫРЕВ Матвей</v>
          </cell>
          <cell r="E25">
            <v>39320</v>
          </cell>
          <cell r="F25" t="str">
            <v>МС</v>
          </cell>
          <cell r="G25" t="str">
            <v>Санкт-Петербург</v>
          </cell>
        </row>
        <row r="26">
          <cell r="B26">
            <v>17</v>
          </cell>
          <cell r="C26">
            <v>10120261186</v>
          </cell>
          <cell r="D26" t="str">
            <v>ГРЕЧИШКИН Вадим</v>
          </cell>
          <cell r="E26">
            <v>39274</v>
          </cell>
          <cell r="F26" t="str">
            <v>МС</v>
          </cell>
          <cell r="G26" t="str">
            <v>Санкт-Петербург</v>
          </cell>
        </row>
        <row r="27">
          <cell r="B27">
            <v>16</v>
          </cell>
          <cell r="C27">
            <v>10120261287</v>
          </cell>
          <cell r="D27" t="str">
            <v>ПРОСАНДЕЕВ Ярослав</v>
          </cell>
          <cell r="E27">
            <v>39151</v>
          </cell>
          <cell r="F27" t="str">
            <v>МС</v>
          </cell>
          <cell r="G27" t="str">
            <v>Санкт-Петербург</v>
          </cell>
        </row>
        <row r="28">
          <cell r="B28">
            <v>18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МС</v>
          </cell>
          <cell r="G28" t="str">
            <v>Санкт-Петербург</v>
          </cell>
        </row>
        <row r="29">
          <cell r="A29" t="str">
            <v>В</v>
          </cell>
          <cell r="B29">
            <v>31</v>
          </cell>
          <cell r="C29">
            <v>10009166682</v>
          </cell>
          <cell r="D29" t="str">
            <v>КОРОЛЕК Евгений</v>
          </cell>
          <cell r="E29">
            <v>35225</v>
          </cell>
          <cell r="F29" t="str">
            <v>МСМК</v>
          </cell>
          <cell r="G29" t="str">
            <v>Республика Беларусь</v>
          </cell>
        </row>
        <row r="30">
          <cell r="B30">
            <v>32</v>
          </cell>
          <cell r="C30">
            <v>10056107915</v>
          </cell>
          <cell r="D30" t="str">
            <v>МАЗУР Денис</v>
          </cell>
          <cell r="E30">
            <v>36635</v>
          </cell>
          <cell r="F30" t="str">
            <v>МСМК</v>
          </cell>
          <cell r="G30" t="str">
            <v>Республика Беларусь</v>
          </cell>
        </row>
        <row r="31">
          <cell r="B31">
            <v>38</v>
          </cell>
          <cell r="C31">
            <v>10085150119</v>
          </cell>
          <cell r="D31" t="str">
            <v>ГУЦКО Кирилл</v>
          </cell>
          <cell r="E31">
            <v>38395</v>
          </cell>
          <cell r="F31" t="str">
            <v>МС</v>
          </cell>
          <cell r="G31" t="str">
            <v>Республика Беларусь</v>
          </cell>
        </row>
        <row r="32">
          <cell r="B32">
            <v>176</v>
          </cell>
          <cell r="C32">
            <v>10107354227</v>
          </cell>
          <cell r="D32" t="str">
            <v>БАБОВИЧ Никита</v>
          </cell>
          <cell r="E32">
            <v>39191</v>
          </cell>
          <cell r="F32" t="str">
            <v>МС</v>
          </cell>
          <cell r="G32" t="str">
            <v>Республика Беларусь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8</v>
          </cell>
          <cell r="C34">
            <v>10065490441</v>
          </cell>
          <cell r="D34" t="str">
            <v>СКОРНЯКОВ Григорий</v>
          </cell>
          <cell r="E34">
            <v>38304</v>
          </cell>
          <cell r="F34" t="str">
            <v>МСМК</v>
          </cell>
          <cell r="G34" t="str">
            <v>Санкт-Петербург</v>
          </cell>
        </row>
        <row r="35">
          <cell r="B35">
            <v>11</v>
          </cell>
          <cell r="C35">
            <v>10065490643</v>
          </cell>
          <cell r="D35" t="str">
            <v>ЗАРАКОВСКИЙ Даниил</v>
          </cell>
          <cell r="E35">
            <v>38183</v>
          </cell>
          <cell r="F35" t="str">
            <v>МСМК</v>
          </cell>
          <cell r="G35" t="str">
            <v>Санкт-Петербург</v>
          </cell>
        </row>
        <row r="36">
          <cell r="B36">
            <v>10</v>
          </cell>
          <cell r="C36">
            <v>10075644826</v>
          </cell>
          <cell r="D36" t="str">
            <v>БУГАЕНКО Виктор</v>
          </cell>
          <cell r="E36">
            <v>38042</v>
          </cell>
          <cell r="F36" t="str">
            <v>МСМК</v>
          </cell>
          <cell r="G36" t="str">
            <v>Санкт-Петербург</v>
          </cell>
        </row>
        <row r="37">
          <cell r="B37">
            <v>14</v>
          </cell>
          <cell r="C37">
            <v>10090936672</v>
          </cell>
          <cell r="D37" t="str">
            <v>САВЕКИН Илья</v>
          </cell>
          <cell r="E37">
            <v>38489</v>
          </cell>
          <cell r="F37" t="str">
            <v>МСМК</v>
          </cell>
          <cell r="G37" t="str">
            <v>Санкт-Петербург</v>
          </cell>
        </row>
        <row r="38">
          <cell r="A38" t="str">
            <v>В</v>
          </cell>
          <cell r="B38">
            <v>20</v>
          </cell>
          <cell r="C38">
            <v>10034952922</v>
          </cell>
          <cell r="D38" t="str">
            <v>БЕРСЕНЕВ Никита</v>
          </cell>
          <cell r="E38">
            <v>36610</v>
          </cell>
          <cell r="F38" t="str">
            <v>МСМК</v>
          </cell>
          <cell r="G38" t="str">
            <v>Санкт-Петербург</v>
          </cell>
        </row>
        <row r="39">
          <cell r="B39">
            <v>12</v>
          </cell>
          <cell r="C39">
            <v>10065490946</v>
          </cell>
          <cell r="D39" t="str">
            <v>КРЮЧКОВ Марк</v>
          </cell>
          <cell r="E39">
            <v>37676</v>
          </cell>
          <cell r="F39" t="str">
            <v>МСМК</v>
          </cell>
          <cell r="G39" t="str">
            <v>Санкт-Петербург</v>
          </cell>
        </row>
        <row r="40">
          <cell r="B40">
            <v>7</v>
          </cell>
          <cell r="C40">
            <v>10036018912</v>
          </cell>
          <cell r="D40" t="str">
            <v>ШИЧКИН Влас</v>
          </cell>
          <cell r="E40">
            <v>37281</v>
          </cell>
          <cell r="F40" t="str">
            <v>МСМК</v>
          </cell>
          <cell r="G40" t="str">
            <v>Санкт-Петербург</v>
          </cell>
        </row>
        <row r="41">
          <cell r="B41">
            <v>5</v>
          </cell>
          <cell r="C41">
            <v>10036092771</v>
          </cell>
          <cell r="D41" t="str">
            <v>ИГОШЕВ Егор</v>
          </cell>
          <cell r="E41">
            <v>37439</v>
          </cell>
          <cell r="F41" t="str">
            <v>МСМК</v>
          </cell>
          <cell r="G41" t="str">
            <v>Санкт-Петербург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2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10ч 40м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20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</v>
          </cell>
          <cell r="C24">
            <v>10065490441</v>
          </cell>
          <cell r="D24" t="str">
            <v>СКОРНЯКОВ Григорий</v>
          </cell>
          <cell r="E24">
            <v>38304</v>
          </cell>
          <cell r="F24" t="str">
            <v>МСМК</v>
          </cell>
          <cell r="G24" t="str">
            <v>Санкт-Петербург</v>
          </cell>
          <cell r="H24">
            <v>7.1487268518518514E-4</v>
          </cell>
          <cell r="I24">
            <v>1.3574537037037038E-3</v>
          </cell>
          <cell r="J24">
            <v>2.0132986111111111E-3</v>
          </cell>
          <cell r="K24">
            <v>2.6728124999999998E-3</v>
          </cell>
          <cell r="L24">
            <v>62.355664679059984</v>
          </cell>
        </row>
        <row r="25">
          <cell r="B25">
            <v>11</v>
          </cell>
          <cell r="C25">
            <v>10065490643</v>
          </cell>
          <cell r="D25" t="str">
            <v>ЗАРАКОВСКИЙ Даниил</v>
          </cell>
          <cell r="E25">
            <v>38183</v>
          </cell>
          <cell r="F25" t="str">
            <v>МСМК</v>
          </cell>
          <cell r="G25" t="str">
            <v>Санкт-Петербург</v>
          </cell>
          <cell r="I25">
            <v>6.4258101851851867E-4</v>
          </cell>
          <cell r="J25">
            <v>6.5584490740740729E-4</v>
          </cell>
          <cell r="K25">
            <v>6.5951388888888874E-4</v>
          </cell>
          <cell r="L25">
            <v>62.355664679059984</v>
          </cell>
        </row>
        <row r="26">
          <cell r="B26">
            <v>10</v>
          </cell>
          <cell r="C26">
            <v>10075644826</v>
          </cell>
          <cell r="D26" t="str">
            <v>БУГАЕНКО Виктор</v>
          </cell>
          <cell r="E26">
            <v>38042</v>
          </cell>
          <cell r="F26" t="str">
            <v>МСМК</v>
          </cell>
          <cell r="G26" t="str">
            <v>Санкт-Петербург</v>
          </cell>
          <cell r="L26">
            <v>62.355664679059984</v>
          </cell>
        </row>
        <row r="27">
          <cell r="B27">
            <v>14</v>
          </cell>
          <cell r="C27">
            <v>10090936672</v>
          </cell>
          <cell r="D27" t="str">
            <v>САВЕКИН Илья</v>
          </cell>
          <cell r="E27">
            <v>38489</v>
          </cell>
          <cell r="F27" t="str">
            <v>МСМК</v>
          </cell>
          <cell r="G27" t="str">
            <v>Санкт-Петербург</v>
          </cell>
          <cell r="L27">
            <v>62.355664679059984</v>
          </cell>
        </row>
        <row r="28">
          <cell r="A28">
            <v>2</v>
          </cell>
          <cell r="B28">
            <v>20</v>
          </cell>
          <cell r="C28">
            <v>10034952922</v>
          </cell>
          <cell r="D28" t="str">
            <v>БЕРСЕНЕВ Никита</v>
          </cell>
          <cell r="E28">
            <v>36610</v>
          </cell>
          <cell r="F28" t="str">
            <v>МСМК</v>
          </cell>
          <cell r="G28" t="str">
            <v>Санкт-Петербург</v>
          </cell>
          <cell r="H28">
            <v>7.2422453703703711E-4</v>
          </cell>
          <cell r="I28">
            <v>1.3687962962962966E-3</v>
          </cell>
          <cell r="J28">
            <v>2.0310300925925925E-3</v>
          </cell>
          <cell r="K28">
            <v>2.6961805555555558E-3</v>
          </cell>
          <cell r="L28">
            <v>61.815222150676107</v>
          </cell>
        </row>
        <row r="29">
          <cell r="B29">
            <v>12</v>
          </cell>
          <cell r="C29">
            <v>10065490946</v>
          </cell>
          <cell r="D29" t="str">
            <v>КРЮЧКОВ Марк</v>
          </cell>
          <cell r="E29">
            <v>37676</v>
          </cell>
          <cell r="F29" t="str">
            <v>МСМК</v>
          </cell>
          <cell r="G29" t="str">
            <v>Санкт-Петербург</v>
          </cell>
          <cell r="I29">
            <v>6.4457175925925945E-4</v>
          </cell>
          <cell r="J29">
            <v>6.6223379629629596E-4</v>
          </cell>
          <cell r="K29">
            <v>6.6515046296296331E-4</v>
          </cell>
          <cell r="L29">
            <v>61.815222150676107</v>
          </cell>
        </row>
        <row r="30">
          <cell r="B30">
            <v>7</v>
          </cell>
          <cell r="C30">
            <v>10036018912</v>
          </cell>
          <cell r="D30" t="str">
            <v>ШИЧКИН Влас</v>
          </cell>
          <cell r="E30">
            <v>37281</v>
          </cell>
          <cell r="F30" t="str">
            <v>МСМК</v>
          </cell>
          <cell r="G30" t="str">
            <v>Санкт-Петербург</v>
          </cell>
          <cell r="L30">
            <v>61.815222150676107</v>
          </cell>
        </row>
        <row r="31">
          <cell r="B31">
            <v>5</v>
          </cell>
          <cell r="C31">
            <v>10036092771</v>
          </cell>
          <cell r="D31" t="str">
            <v>ИГОШЕВ Егор</v>
          </cell>
          <cell r="E31">
            <v>37439</v>
          </cell>
          <cell r="F31" t="str">
            <v>МСМК</v>
          </cell>
          <cell r="G31" t="str">
            <v>Санкт-Петербург</v>
          </cell>
          <cell r="L31">
            <v>61.815222150676107</v>
          </cell>
        </row>
        <row r="32">
          <cell r="A32">
            <v>3</v>
          </cell>
          <cell r="B32">
            <v>19</v>
          </cell>
          <cell r="C32">
            <v>10114021561</v>
          </cell>
          <cell r="D32" t="str">
            <v>БОЛДЫРЕВ Матвей</v>
          </cell>
          <cell r="E32">
            <v>39320</v>
          </cell>
          <cell r="F32" t="str">
            <v>МС</v>
          </cell>
          <cell r="G32" t="str">
            <v>Санкт-Петербург</v>
          </cell>
          <cell r="H32">
            <v>7.2827546296296301E-4</v>
          </cell>
          <cell r="I32">
            <v>1.3861921296296296E-3</v>
          </cell>
          <cell r="J32">
            <v>2.0456365740740743E-3</v>
          </cell>
          <cell r="K32">
            <v>2.7272453703703708E-3</v>
          </cell>
          <cell r="L32">
            <v>61.111112997275427</v>
          </cell>
        </row>
        <row r="33">
          <cell r="B33">
            <v>17</v>
          </cell>
          <cell r="C33">
            <v>10120261186</v>
          </cell>
          <cell r="D33" t="str">
            <v>ГРЕЧИШКИН Вадим</v>
          </cell>
          <cell r="E33">
            <v>39274</v>
          </cell>
          <cell r="F33" t="str">
            <v>МС</v>
          </cell>
          <cell r="G33" t="str">
            <v>Санкт-Петербург</v>
          </cell>
          <cell r="I33">
            <v>6.5791666666666657E-4</v>
          </cell>
          <cell r="J33">
            <v>6.594444444444447E-4</v>
          </cell>
          <cell r="K33">
            <v>6.8160879629629648E-4</v>
          </cell>
          <cell r="L33">
            <v>61.111112997275427</v>
          </cell>
        </row>
        <row r="34">
          <cell r="B34">
            <v>16</v>
          </cell>
          <cell r="C34">
            <v>10120261287</v>
          </cell>
          <cell r="D34" t="str">
            <v>ПРОСАНДЕЕВ Ярослав</v>
          </cell>
          <cell r="E34">
            <v>39151</v>
          </cell>
          <cell r="F34" t="str">
            <v>МС</v>
          </cell>
          <cell r="G34" t="str">
            <v>Санкт-Петербург</v>
          </cell>
          <cell r="L34">
            <v>61.111112997275427</v>
          </cell>
        </row>
        <row r="35">
          <cell r="B35">
            <v>18</v>
          </cell>
          <cell r="C35">
            <v>10111625257</v>
          </cell>
          <cell r="D35" t="str">
            <v>ПОПОВ Марк</v>
          </cell>
          <cell r="E35">
            <v>39219</v>
          </cell>
          <cell r="F35" t="str">
            <v>МС</v>
          </cell>
          <cell r="G35" t="str">
            <v>Санкт-Петербург</v>
          </cell>
          <cell r="L35">
            <v>61.111112997275427</v>
          </cell>
        </row>
        <row r="36">
          <cell r="A36">
            <v>4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  <cell r="H36">
            <v>7.3993055555555563E-4</v>
          </cell>
          <cell r="I36">
            <v>1.4043981481481483E-3</v>
          </cell>
          <cell r="J36">
            <v>2.0813078703703701E-3</v>
          </cell>
          <cell r="K36">
            <v>2.7622685185185185E-3</v>
          </cell>
          <cell r="L36">
            <v>60.33627754965223</v>
          </cell>
        </row>
        <row r="37">
          <cell r="B37">
            <v>32</v>
          </cell>
          <cell r="C37">
            <v>10056107915</v>
          </cell>
          <cell r="D37" t="str">
            <v>МАЗУР Денис</v>
          </cell>
          <cell r="E37">
            <v>36635</v>
          </cell>
          <cell r="F37" t="str">
            <v>МСМК</v>
          </cell>
          <cell r="G37" t="str">
            <v>Республика Беларусь</v>
          </cell>
          <cell r="I37">
            <v>6.6446759259259269E-4</v>
          </cell>
          <cell r="J37">
            <v>6.7690972222222176E-4</v>
          </cell>
          <cell r="K37">
            <v>6.8096064814814842E-4</v>
          </cell>
          <cell r="L37">
            <v>60.33627754965223</v>
          </cell>
        </row>
        <row r="38">
          <cell r="B38">
            <v>38</v>
          </cell>
          <cell r="C38">
            <v>10085150119</v>
          </cell>
          <cell r="D38" t="str">
            <v>ГУЦКО Кирилл</v>
          </cell>
          <cell r="E38">
            <v>38395</v>
          </cell>
          <cell r="F38" t="str">
            <v>МС</v>
          </cell>
          <cell r="G38" t="str">
            <v>Республика Беларусь</v>
          </cell>
          <cell r="L38">
            <v>60.33627754965223</v>
          </cell>
        </row>
        <row r="39">
          <cell r="B39">
            <v>176</v>
          </cell>
          <cell r="C39">
            <v>10107354227</v>
          </cell>
          <cell r="D39" t="str">
            <v>БАБОВИЧ Никита</v>
          </cell>
          <cell r="E39">
            <v>39191</v>
          </cell>
          <cell r="F39" t="str">
            <v>МС</v>
          </cell>
          <cell r="G39" t="str">
            <v>Республика Беларусь</v>
          </cell>
          <cell r="L39">
            <v>60.33627754965223</v>
          </cell>
        </row>
        <row r="40">
          <cell r="A40">
            <v>5</v>
          </cell>
          <cell r="B40">
            <v>147</v>
          </cell>
          <cell r="C40">
            <v>10137271653</v>
          </cell>
          <cell r="D40" t="str">
            <v>ЯКОВЛЕВ Матвей</v>
          </cell>
          <cell r="E40">
            <v>39469</v>
          </cell>
          <cell r="F40" t="str">
            <v>МС</v>
          </cell>
          <cell r="G40" t="str">
            <v>Санкт-Петербург</v>
          </cell>
        </row>
        <row r="41">
          <cell r="B41">
            <v>149</v>
          </cell>
          <cell r="C41">
            <v>10137307322</v>
          </cell>
          <cell r="D41" t="str">
            <v>ВЕШНЯКОВ Даниил</v>
          </cell>
          <cell r="E41">
            <v>39527</v>
          </cell>
          <cell r="F41" t="str">
            <v>МС</v>
          </cell>
          <cell r="G41" t="str">
            <v>Санкт-Петербург</v>
          </cell>
        </row>
        <row r="42">
          <cell r="B42">
            <v>15</v>
          </cell>
          <cell r="C42">
            <v>10097338672</v>
          </cell>
          <cell r="D42" t="str">
            <v>КАЗАКОВ Даниил</v>
          </cell>
          <cell r="E42">
            <v>38360</v>
          </cell>
          <cell r="F42" t="str">
            <v>МС</v>
          </cell>
          <cell r="G42" t="str">
            <v>Санкт-Петербург</v>
          </cell>
        </row>
        <row r="43">
          <cell r="B43">
            <v>148</v>
          </cell>
          <cell r="C43">
            <v>10125311654</v>
          </cell>
          <cell r="D43" t="str">
            <v>НОВОЛОДСКИЙ Ростислав</v>
          </cell>
          <cell r="E43">
            <v>39586</v>
          </cell>
          <cell r="F43" t="str">
            <v>МС</v>
          </cell>
          <cell r="G43" t="str">
            <v>Санкт-Петербург</v>
          </cell>
        </row>
        <row r="44">
          <cell r="A44">
            <v>6</v>
          </cell>
          <cell r="B44">
            <v>40</v>
          </cell>
          <cell r="C44">
            <v>10083180514</v>
          </cell>
          <cell r="D44" t="str">
            <v>ОДИНЕЦ Вадим</v>
          </cell>
          <cell r="E44">
            <v>38373</v>
          </cell>
          <cell r="F44" t="str">
            <v>МС</v>
          </cell>
          <cell r="G44" t="str">
            <v>Республика Беларусь</v>
          </cell>
        </row>
        <row r="45"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</row>
        <row r="46">
          <cell r="B46">
            <v>165</v>
          </cell>
          <cell r="C46">
            <v>10090698822</v>
          </cell>
          <cell r="D46" t="str">
            <v>СЛЕСАРЕНКО Илья</v>
          </cell>
          <cell r="E46">
            <v>39135</v>
          </cell>
          <cell r="F46" t="str">
            <v>КМС</v>
          </cell>
          <cell r="G46" t="str">
            <v>Республика Беларусь</v>
          </cell>
        </row>
        <row r="47">
          <cell r="B47">
            <v>39</v>
          </cell>
          <cell r="C47">
            <v>10093154134</v>
          </cell>
          <cell r="D47" t="str">
            <v>БЕЗГЕРЦ Степан</v>
          </cell>
          <cell r="E47">
            <v>38311</v>
          </cell>
          <cell r="F47" t="str">
            <v>МС</v>
          </cell>
          <cell r="G47" t="str">
            <v>Республика Беларусь</v>
          </cell>
        </row>
        <row r="48">
          <cell r="A48">
            <v>7</v>
          </cell>
          <cell r="B48">
            <v>46</v>
          </cell>
          <cell r="C48">
            <v>10070377423</v>
          </cell>
          <cell r="D48" t="str">
            <v>КАРМАЖАКОВ Сергей</v>
          </cell>
          <cell r="E48">
            <v>37064</v>
          </cell>
          <cell r="F48" t="str">
            <v>МСМК</v>
          </cell>
          <cell r="G48" t="str">
            <v>Республика Казахстан</v>
          </cell>
        </row>
        <row r="49">
          <cell r="B49">
            <v>43</v>
          </cell>
          <cell r="C49">
            <v>10103653574</v>
          </cell>
          <cell r="D49" t="str">
            <v>БЕЛУГИН Вадим</v>
          </cell>
          <cell r="E49">
            <v>38408</v>
          </cell>
          <cell r="F49" t="str">
            <v>МСМК</v>
          </cell>
          <cell r="G49" t="str">
            <v>Республика Казахстан</v>
          </cell>
        </row>
        <row r="50">
          <cell r="B50">
            <v>44</v>
          </cell>
          <cell r="C50">
            <v>10139599653</v>
          </cell>
          <cell r="D50" t="str">
            <v>СКИБИН Владислав</v>
          </cell>
          <cell r="E50">
            <v>39029</v>
          </cell>
          <cell r="F50" t="str">
            <v>МС</v>
          </cell>
          <cell r="G50" t="str">
            <v>Республика Казахстан</v>
          </cell>
        </row>
        <row r="51">
          <cell r="B51">
            <v>45</v>
          </cell>
          <cell r="C51">
            <v>10084783270</v>
          </cell>
          <cell r="D51" t="str">
            <v>НОСКОВ Дмитрий</v>
          </cell>
          <cell r="E51">
            <v>37266</v>
          </cell>
          <cell r="F51" t="str">
            <v>МСМК</v>
          </cell>
          <cell r="G51" t="str">
            <v>Республика Казахстан</v>
          </cell>
          <cell r="L51" t="e">
            <v>#DIV/0!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Температура: +26</v>
          </cell>
          <cell r="G53" t="str">
            <v>Субъектов РФ</v>
          </cell>
          <cell r="H53">
            <v>3</v>
          </cell>
          <cell r="M53" t="str">
            <v>ЗМС</v>
          </cell>
          <cell r="N53">
            <v>0</v>
          </cell>
        </row>
        <row r="54">
          <cell r="A54" t="str">
            <v>Влажность: 47 %</v>
          </cell>
          <cell r="G54" t="str">
            <v>Заявлено</v>
          </cell>
          <cell r="H54">
            <v>7</v>
          </cell>
          <cell r="M54" t="str">
            <v>МСМК</v>
          </cell>
          <cell r="N54">
            <v>13</v>
          </cell>
        </row>
        <row r="55">
          <cell r="G55" t="str">
            <v>Стартовало</v>
          </cell>
          <cell r="H55">
            <v>7</v>
          </cell>
          <cell r="M55" t="str">
            <v>МС</v>
          </cell>
          <cell r="N55">
            <v>14</v>
          </cell>
        </row>
        <row r="56">
          <cell r="G56" t="str">
            <v>Финишировало</v>
          </cell>
          <cell r="H56">
            <v>7</v>
          </cell>
          <cell r="M56" t="str">
            <v>КМС</v>
          </cell>
          <cell r="N56">
            <v>1</v>
          </cell>
        </row>
        <row r="57">
          <cell r="G57" t="str">
            <v>Н. финишировало</v>
          </cell>
          <cell r="H57">
            <v>0</v>
          </cell>
          <cell r="M57" t="str">
            <v>1 СР</v>
          </cell>
          <cell r="N57">
            <v>0</v>
          </cell>
        </row>
        <row r="58">
          <cell r="G58" t="str">
            <v>Дисквалифицировано</v>
          </cell>
          <cell r="H58">
            <v>0</v>
          </cell>
          <cell r="M58" t="str">
            <v>2 СР</v>
          </cell>
          <cell r="N58">
            <v>0</v>
          </cell>
        </row>
        <row r="59">
          <cell r="G59" t="str">
            <v>Н. стартовало</v>
          </cell>
          <cell r="H59">
            <v>0</v>
          </cell>
          <cell r="M59" t="str">
            <v>3 СР</v>
          </cell>
          <cell r="N59">
            <v>0</v>
          </cell>
        </row>
        <row r="61">
          <cell r="A61" t="str">
            <v>ТЕХНИЧЕСКИЙ ДЕЛЕГАТ ФВСР:</v>
          </cell>
          <cell r="D61" t="str">
            <v>ГЛАВНЫЙ СУДЬЯ:</v>
          </cell>
          <cell r="G61" t="str">
            <v>ГЛАВНЫЙ СЕКРЕТАРЬ:</v>
          </cell>
          <cell r="I61" t="str">
            <v>СУДЬЯ НА ФИНИШЕ:</v>
          </cell>
        </row>
        <row r="67">
          <cell r="D67" t="str">
            <v>СОЛОВЬЁВ Г.Н. (ВК,г. САНКТ-ПЕТЕРБУРГ)</v>
          </cell>
          <cell r="G67" t="str">
            <v xml:space="preserve">СЛАБКОВСКАЯ В.Н. (ВК, г. ОМСК) </v>
          </cell>
          <cell r="I67" t="str">
            <v xml:space="preserve">ВАЛОВА А.С. (ВК,г. САНКТ-ПЕТЕРБУРГ) </v>
          </cell>
        </row>
      </sheetData>
      <sheetData sheetId="2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186</v>
          </cell>
          <cell r="D24">
            <v>10156552627</v>
          </cell>
          <cell r="E24" t="str">
            <v>НОВОЛОДСКИЙ Дмитрий</v>
          </cell>
          <cell r="F24">
            <v>40691</v>
          </cell>
          <cell r="G24" t="str">
            <v>1 СР</v>
          </cell>
          <cell r="H24" t="str">
            <v>Санкт-Петербург</v>
          </cell>
        </row>
        <row r="25">
          <cell r="C25">
            <v>189</v>
          </cell>
          <cell r="D25">
            <v>10156551718</v>
          </cell>
          <cell r="E25" t="str">
            <v>МИХЕЕВ Арсений</v>
          </cell>
          <cell r="F25">
            <v>40578</v>
          </cell>
          <cell r="G25" t="str">
            <v>1 СР</v>
          </cell>
          <cell r="H25" t="str">
            <v>Санкт-Петербург</v>
          </cell>
        </row>
        <row r="26">
          <cell r="C26">
            <v>183</v>
          </cell>
          <cell r="D26">
            <v>10148084224</v>
          </cell>
          <cell r="E26" t="str">
            <v>СЫСОЕВ Игнат</v>
          </cell>
          <cell r="F26">
            <v>40289</v>
          </cell>
          <cell r="G26" t="str">
            <v>1 СР</v>
          </cell>
          <cell r="H26" t="str">
            <v>Санкт-Петербург</v>
          </cell>
        </row>
        <row r="27">
          <cell r="C27">
            <v>187</v>
          </cell>
          <cell r="D27">
            <v>10156554041</v>
          </cell>
          <cell r="E27" t="str">
            <v>БАЗГАНОВ Кирилл</v>
          </cell>
          <cell r="F27">
            <v>40578</v>
          </cell>
          <cell r="G27" t="str">
            <v>1 СР</v>
          </cell>
          <cell r="H27" t="str">
            <v>Санкт-Петербург</v>
          </cell>
          <cell r="K27">
            <v>48</v>
          </cell>
        </row>
        <row r="28">
          <cell r="C28">
            <v>188</v>
          </cell>
          <cell r="D28">
            <v>10145860294</v>
          </cell>
          <cell r="E28" t="str">
            <v>ФОМЕНКО Тимофей</v>
          </cell>
          <cell r="F28">
            <v>40755</v>
          </cell>
          <cell r="G28" t="str">
            <v>1 СР</v>
          </cell>
          <cell r="H28" t="str">
            <v>Санкт-Петербург</v>
          </cell>
        </row>
        <row r="29">
          <cell r="A29">
            <v>2</v>
          </cell>
          <cell r="C29">
            <v>179</v>
          </cell>
          <cell r="D29">
            <v>10137306716</v>
          </cell>
          <cell r="E29" t="str">
            <v>КЛИШОВ Николай</v>
          </cell>
          <cell r="F29">
            <v>39955</v>
          </cell>
          <cell r="G29" t="str">
            <v>КМС</v>
          </cell>
          <cell r="H29" t="str">
            <v>Санкт-Петербург</v>
          </cell>
          <cell r="K29">
            <v>50</v>
          </cell>
        </row>
        <row r="30">
          <cell r="C30">
            <v>181</v>
          </cell>
          <cell r="D30">
            <v>10141468319</v>
          </cell>
          <cell r="E30" t="str">
            <v>КЛЮЕВ Артем</v>
          </cell>
          <cell r="F30">
            <v>39917</v>
          </cell>
          <cell r="G30" t="str">
            <v>КМС</v>
          </cell>
          <cell r="H30" t="str">
            <v>Санкт-Петербург</v>
          </cell>
        </row>
        <row r="31">
          <cell r="C31">
            <v>180</v>
          </cell>
          <cell r="D31">
            <v>10144862915</v>
          </cell>
          <cell r="E31" t="str">
            <v>ЯЦИНА Артем</v>
          </cell>
          <cell r="F31">
            <v>40126</v>
          </cell>
          <cell r="G31" t="str">
            <v>КМС</v>
          </cell>
          <cell r="H31" t="str">
            <v>Санкт-Петербург</v>
          </cell>
        </row>
        <row r="32">
          <cell r="C32">
            <v>182</v>
          </cell>
          <cell r="D32">
            <v>10132607771</v>
          </cell>
          <cell r="E32" t="str">
            <v>КОНСТАНТИНОВ Феликс</v>
          </cell>
          <cell r="F32">
            <v>40255</v>
          </cell>
          <cell r="G32" t="str">
            <v>КМС</v>
          </cell>
          <cell r="H32" t="str">
            <v>Санкт-Петербург</v>
          </cell>
        </row>
        <row r="33">
          <cell r="C33">
            <v>187</v>
          </cell>
          <cell r="D33">
            <v>10156554041</v>
          </cell>
          <cell r="E33" t="str">
            <v>БАЗГАНОВ Кирилл</v>
          </cell>
          <cell r="F33">
            <v>40578</v>
          </cell>
          <cell r="G33" t="str">
            <v>1 СР</v>
          </cell>
          <cell r="H33" t="str">
            <v>Санкт-Петербург</v>
          </cell>
        </row>
        <row r="34">
          <cell r="A34">
            <v>3</v>
          </cell>
          <cell r="C34">
            <v>166</v>
          </cell>
          <cell r="D34">
            <v>10095658249</v>
          </cell>
          <cell r="E34" t="str">
            <v>БОРУШКОВ Артем</v>
          </cell>
          <cell r="F34">
            <v>39134</v>
          </cell>
          <cell r="G34" t="str">
            <v>МС</v>
          </cell>
          <cell r="H34" t="str">
            <v>Республика Беларусь</v>
          </cell>
          <cell r="I34">
            <v>2</v>
          </cell>
        </row>
        <row r="35">
          <cell r="C35">
            <v>168</v>
          </cell>
          <cell r="D35">
            <v>10116520020</v>
          </cell>
          <cell r="E35" t="str">
            <v>АЛЬХОВИК Илья</v>
          </cell>
          <cell r="F35">
            <v>39102</v>
          </cell>
          <cell r="G35" t="str">
            <v>МС</v>
          </cell>
          <cell r="H35" t="str">
            <v>Республика Беларусь</v>
          </cell>
        </row>
        <row r="36">
          <cell r="C36">
            <v>169</v>
          </cell>
          <cell r="D36">
            <v>10128196901</v>
          </cell>
          <cell r="E36" t="str">
            <v>КОШЕВОЙ Арсений</v>
          </cell>
          <cell r="F36">
            <v>39408</v>
          </cell>
          <cell r="G36" t="str">
            <v>КМС</v>
          </cell>
          <cell r="H36" t="str">
            <v>Республика Беларусь</v>
          </cell>
        </row>
        <row r="37">
          <cell r="C37">
            <v>167</v>
          </cell>
          <cell r="D37">
            <v>10113857469</v>
          </cell>
          <cell r="E37" t="str">
            <v>ВИТЬКО Иван</v>
          </cell>
          <cell r="F37">
            <v>39395</v>
          </cell>
          <cell r="G37" t="str">
            <v>КМС</v>
          </cell>
          <cell r="H37" t="str">
            <v>Республика Беларусь</v>
          </cell>
        </row>
        <row r="38">
          <cell r="A38">
            <v>4</v>
          </cell>
          <cell r="C38">
            <v>185</v>
          </cell>
          <cell r="D38">
            <v>10137272259</v>
          </cell>
          <cell r="E38" t="str">
            <v>СКОРНЯКОВ Борис</v>
          </cell>
          <cell r="F38">
            <v>39956</v>
          </cell>
          <cell r="G38" t="str">
            <v>КМС</v>
          </cell>
          <cell r="H38" t="str">
            <v>Санкт-Петербург</v>
          </cell>
        </row>
        <row r="39">
          <cell r="C39">
            <v>178</v>
          </cell>
          <cell r="D39">
            <v>10148051686</v>
          </cell>
          <cell r="E39" t="str">
            <v>ЗЫРЯНОВ Кирилл</v>
          </cell>
          <cell r="F39">
            <v>40324</v>
          </cell>
          <cell r="G39" t="str">
            <v>КМС</v>
          </cell>
          <cell r="H39" t="str">
            <v>Санкт-Петербург</v>
          </cell>
        </row>
        <row r="40">
          <cell r="C40">
            <v>177</v>
          </cell>
          <cell r="D40">
            <v>10137306312</v>
          </cell>
          <cell r="E40" t="str">
            <v>СМИРНОВ Андрей</v>
          </cell>
          <cell r="F40">
            <v>39974</v>
          </cell>
          <cell r="G40" t="str">
            <v>КМС</v>
          </cell>
          <cell r="H40" t="str">
            <v>Санкт-Петербург</v>
          </cell>
        </row>
        <row r="41">
          <cell r="C41">
            <v>184</v>
          </cell>
          <cell r="D41">
            <v>10142293324</v>
          </cell>
          <cell r="E41" t="str">
            <v>ПЕТУХОВ Максим</v>
          </cell>
          <cell r="F41">
            <v>40387</v>
          </cell>
          <cell r="G41" t="str">
            <v>КМС</v>
          </cell>
          <cell r="H41" t="str">
            <v>Санкт-Петербург</v>
          </cell>
        </row>
        <row r="42">
          <cell r="A42">
            <v>5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6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7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8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</sheetData>
      <sheetData sheetId="2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11ч 20м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185</v>
          </cell>
          <cell r="C24">
            <v>10137272259</v>
          </cell>
          <cell r="D24" t="str">
            <v>СКОРНЯКОВ Борис</v>
          </cell>
          <cell r="E24">
            <v>39956</v>
          </cell>
          <cell r="F24" t="str">
            <v>КМС</v>
          </cell>
          <cell r="G24" t="str">
            <v>Санкт-Петербург</v>
          </cell>
          <cell r="H24">
            <v>7.6997685185185188E-4</v>
          </cell>
          <cell r="I24">
            <v>1.4775347222222223E-3</v>
          </cell>
          <cell r="J24">
            <v>2.200601851851852E-3</v>
          </cell>
          <cell r="K24">
            <v>2.9277430555555554E-3</v>
          </cell>
          <cell r="L24">
            <v>56.926102064777815</v>
          </cell>
        </row>
        <row r="25">
          <cell r="B25">
            <v>178</v>
          </cell>
          <cell r="C25">
            <v>10148051686</v>
          </cell>
          <cell r="D25" t="str">
            <v>ЗЫРЯНОВ Кирилл</v>
          </cell>
          <cell r="E25">
            <v>40324</v>
          </cell>
          <cell r="F25" t="str">
            <v>КМС</v>
          </cell>
          <cell r="G25" t="str">
            <v>Санкт-Петербург</v>
          </cell>
          <cell r="I25">
            <v>7.0755787037037044E-4</v>
          </cell>
          <cell r="J25">
            <v>7.2306712962962971E-4</v>
          </cell>
          <cell r="K25">
            <v>7.2714120370370337E-4</v>
          </cell>
          <cell r="L25">
            <v>56.926102064777815</v>
          </cell>
        </row>
        <row r="26">
          <cell r="B26">
            <v>177</v>
          </cell>
          <cell r="C26">
            <v>10137306312</v>
          </cell>
          <cell r="D26" t="str">
            <v>СМИРНОВ Андрей</v>
          </cell>
          <cell r="E26">
            <v>39974</v>
          </cell>
          <cell r="F26" t="str">
            <v>КМС</v>
          </cell>
          <cell r="G26" t="str">
            <v>Санкт-Петербург</v>
          </cell>
          <cell r="L26">
            <v>56.926102064777815</v>
          </cell>
        </row>
        <row r="27">
          <cell r="B27">
            <v>184</v>
          </cell>
          <cell r="C27">
            <v>10142293324</v>
          </cell>
          <cell r="D27" t="str">
            <v>ПЕТУХОВ Максим</v>
          </cell>
          <cell r="E27">
            <v>40387</v>
          </cell>
          <cell r="F27" t="str">
            <v>КМС</v>
          </cell>
          <cell r="G27" t="str">
            <v>Санкт-Петербург</v>
          </cell>
          <cell r="L27">
            <v>56.926102064777815</v>
          </cell>
        </row>
        <row r="28">
          <cell r="A28">
            <v>2</v>
          </cell>
          <cell r="B28">
            <v>179</v>
          </cell>
          <cell r="C28">
            <v>10137306716</v>
          </cell>
          <cell r="D28" t="str">
            <v>КЛИШОВ Николай</v>
          </cell>
          <cell r="E28">
            <v>39955</v>
          </cell>
          <cell r="F28" t="str">
            <v>КМС</v>
          </cell>
          <cell r="G28" t="str">
            <v>Санкт-Петербург</v>
          </cell>
          <cell r="H28">
            <v>7.6736111111111113E-4</v>
          </cell>
          <cell r="I28">
            <v>1.4786458333333333E-3</v>
          </cell>
          <cell r="J28">
            <v>2.2060648148148148E-3</v>
          </cell>
          <cell r="K28">
            <v>2.9303472222222218E-3</v>
          </cell>
          <cell r="L28">
            <v>56.875512477190334</v>
          </cell>
        </row>
        <row r="29">
          <cell r="B29">
            <v>181</v>
          </cell>
          <cell r="C29">
            <v>10141468319</v>
          </cell>
          <cell r="D29" t="str">
            <v>КЛЮЕВ Артем</v>
          </cell>
          <cell r="E29">
            <v>39917</v>
          </cell>
          <cell r="F29" t="str">
            <v>КМС</v>
          </cell>
          <cell r="G29" t="str">
            <v>Санкт-Петербург</v>
          </cell>
          <cell r="I29">
            <v>7.112847222222222E-4</v>
          </cell>
          <cell r="J29">
            <v>7.2741898148148145E-4</v>
          </cell>
          <cell r="K29">
            <v>7.2428240740740699E-4</v>
          </cell>
          <cell r="L29">
            <v>56.875512477190334</v>
          </cell>
        </row>
        <row r="30">
          <cell r="B30">
            <v>180</v>
          </cell>
          <cell r="C30">
            <v>10144862915</v>
          </cell>
          <cell r="D30" t="str">
            <v>ЯЦИНА Артем</v>
          </cell>
          <cell r="E30">
            <v>40126</v>
          </cell>
          <cell r="F30" t="str">
            <v>КМС</v>
          </cell>
          <cell r="G30" t="str">
            <v>Санкт-Петербург</v>
          </cell>
          <cell r="L30">
            <v>56.875512477190334</v>
          </cell>
        </row>
        <row r="31">
          <cell r="B31">
            <v>182</v>
          </cell>
          <cell r="C31">
            <v>10132607771</v>
          </cell>
          <cell r="D31" t="str">
            <v>КОНСТАНТИНОВ Феликс</v>
          </cell>
          <cell r="E31">
            <v>40255</v>
          </cell>
          <cell r="F31" t="str">
            <v>КМС</v>
          </cell>
          <cell r="G31" t="str">
            <v>Санкт-Петербург</v>
          </cell>
          <cell r="L31">
            <v>56.875512477190334</v>
          </cell>
        </row>
        <row r="32">
          <cell r="A32">
            <v>3</v>
          </cell>
          <cell r="B32">
            <v>166</v>
          </cell>
          <cell r="C32">
            <v>10095658249</v>
          </cell>
          <cell r="D32" t="str">
            <v>БОРУШКОВ Артем</v>
          </cell>
          <cell r="E32">
            <v>39134</v>
          </cell>
          <cell r="F32" t="str">
            <v>МС</v>
          </cell>
          <cell r="G32" t="str">
            <v>Республика Беларусь</v>
          </cell>
          <cell r="H32">
            <v>7.841087962962962E-4</v>
          </cell>
          <cell r="I32">
            <v>1.5049421296296297E-3</v>
          </cell>
          <cell r="J32">
            <v>2.2506018518518522E-3</v>
          </cell>
          <cell r="K32">
            <v>2.993969907407407E-3</v>
          </cell>
          <cell r="L32">
            <v>55.666892171378436</v>
          </cell>
        </row>
        <row r="33">
          <cell r="B33">
            <v>168</v>
          </cell>
          <cell r="C33">
            <v>10116520020</v>
          </cell>
          <cell r="D33" t="str">
            <v>АЛЬХОВИК Илья</v>
          </cell>
          <cell r="E33">
            <v>39102</v>
          </cell>
          <cell r="F33" t="str">
            <v>МС</v>
          </cell>
          <cell r="G33" t="str">
            <v>Республика Беларусь</v>
          </cell>
          <cell r="I33">
            <v>7.2083333333333353E-4</v>
          </cell>
          <cell r="J33">
            <v>7.4565972222222243E-4</v>
          </cell>
          <cell r="K33">
            <v>7.4336805555555484E-4</v>
          </cell>
          <cell r="L33">
            <v>55.666892171378436</v>
          </cell>
        </row>
        <row r="34">
          <cell r="B34">
            <v>169</v>
          </cell>
          <cell r="C34">
            <v>10128196901</v>
          </cell>
          <cell r="D34" t="str">
            <v>КОШЕВОЙ Арсений</v>
          </cell>
          <cell r="E34">
            <v>39408</v>
          </cell>
          <cell r="F34" t="str">
            <v>КМС</v>
          </cell>
          <cell r="G34" t="str">
            <v>Республика Беларусь</v>
          </cell>
          <cell r="L34">
            <v>55.666892171378436</v>
          </cell>
        </row>
        <row r="35">
          <cell r="B35">
            <v>167</v>
          </cell>
          <cell r="C35">
            <v>10113857469</v>
          </cell>
          <cell r="D35" t="str">
            <v>ВИТЬКО Иван</v>
          </cell>
          <cell r="E35">
            <v>39395</v>
          </cell>
          <cell r="F35" t="str">
            <v>КМС</v>
          </cell>
          <cell r="G35" t="str">
            <v>Республика Беларусь</v>
          </cell>
          <cell r="L35">
            <v>55.666892171378436</v>
          </cell>
        </row>
        <row r="36">
          <cell r="A36">
            <v>4</v>
          </cell>
          <cell r="B36">
            <v>189</v>
          </cell>
          <cell r="C36">
            <v>10156551718</v>
          </cell>
          <cell r="D36" t="str">
            <v>МИХЕЕВ Арсений</v>
          </cell>
          <cell r="E36">
            <v>40578</v>
          </cell>
          <cell r="F36" t="str">
            <v>1 СР</v>
          </cell>
          <cell r="G36" t="str">
            <v>Санкт-Петербург</v>
          </cell>
          <cell r="H36">
            <v>8.0232638888888877E-4</v>
          </cell>
          <cell r="I36">
            <v>1.5509027777777778E-3</v>
          </cell>
          <cell r="J36">
            <v>2.3104861111111112E-3</v>
          </cell>
          <cell r="K36">
            <v>3.0836689814814811E-3</v>
          </cell>
          <cell r="L36">
            <v>54.047629950193119</v>
          </cell>
        </row>
        <row r="37">
          <cell r="B37">
            <v>183</v>
          </cell>
          <cell r="C37">
            <v>10148084224</v>
          </cell>
          <cell r="D37" t="str">
            <v>СЫСОЕВ Игнат</v>
          </cell>
          <cell r="E37">
            <v>40289</v>
          </cell>
          <cell r="F37" t="str">
            <v>1 СР</v>
          </cell>
          <cell r="G37" t="str">
            <v>Санкт-Петербург</v>
          </cell>
          <cell r="I37">
            <v>7.4857638888888901E-4</v>
          </cell>
          <cell r="J37">
            <v>7.5958333333333346E-4</v>
          </cell>
          <cell r="K37">
            <v>7.7318287037036982E-4</v>
          </cell>
          <cell r="L37">
            <v>54.047629950193119</v>
          </cell>
        </row>
        <row r="38">
          <cell r="B38">
            <v>187</v>
          </cell>
          <cell r="C38">
            <v>10156554041</v>
          </cell>
          <cell r="D38" t="str">
            <v>БАЗГАНОВ Кирилл</v>
          </cell>
          <cell r="E38">
            <v>40578</v>
          </cell>
          <cell r="F38" t="str">
            <v>1 СР</v>
          </cell>
          <cell r="G38" t="str">
            <v>Санкт-Петербург</v>
          </cell>
          <cell r="L38">
            <v>54.047629950193119</v>
          </cell>
        </row>
        <row r="39">
          <cell r="B39">
            <v>188</v>
          </cell>
          <cell r="C39">
            <v>10145860294</v>
          </cell>
          <cell r="D39" t="str">
            <v>ФОМЕНКО Тимофей</v>
          </cell>
          <cell r="E39">
            <v>40755</v>
          </cell>
          <cell r="F39" t="str">
            <v>1 СР</v>
          </cell>
          <cell r="G39" t="str">
            <v>Санкт-Петербург</v>
          </cell>
          <cell r="L39">
            <v>54.047629950193119</v>
          </cell>
        </row>
        <row r="40">
          <cell r="A40" t="str">
            <v>ПОГОДНЫЕ УСЛОВИЯ</v>
          </cell>
          <cell r="H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2</v>
          </cell>
          <cell r="M41" t="str">
            <v>ЗМС</v>
          </cell>
          <cell r="N41">
            <v>0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4</v>
          </cell>
          <cell r="M42" t="str">
            <v>МСМК</v>
          </cell>
          <cell r="N42">
            <v>0</v>
          </cell>
        </row>
        <row r="43">
          <cell r="G43" t="str">
            <v>Стартовало</v>
          </cell>
          <cell r="H43">
            <v>4</v>
          </cell>
          <cell r="M43" t="str">
            <v>МС</v>
          </cell>
          <cell r="N43">
            <v>2</v>
          </cell>
        </row>
        <row r="44">
          <cell r="G44" t="str">
            <v>Финишировало</v>
          </cell>
          <cell r="H44">
            <v>4</v>
          </cell>
          <cell r="M44" t="str">
            <v>КМС</v>
          </cell>
          <cell r="N44">
            <v>10</v>
          </cell>
        </row>
        <row r="45">
          <cell r="G45" t="str">
            <v>Н. финишировало</v>
          </cell>
          <cell r="H45">
            <v>0</v>
          </cell>
          <cell r="M45" t="str">
            <v>1 СР</v>
          </cell>
          <cell r="N45">
            <v>4</v>
          </cell>
        </row>
        <row r="46">
          <cell r="G46" t="str">
            <v>Дисквалифицировано</v>
          </cell>
          <cell r="H46">
            <v>0</v>
          </cell>
          <cell r="M46" t="str">
            <v>2 СР</v>
          </cell>
          <cell r="N46">
            <v>0</v>
          </cell>
        </row>
        <row r="47">
          <cell r="G47" t="str">
            <v>Н. стартовало</v>
          </cell>
          <cell r="H47">
            <v>0</v>
          </cell>
          <cell r="M47" t="str">
            <v>3 СР</v>
          </cell>
          <cell r="N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5">
          <cell r="D55" t="str">
            <v>СОЛОВЬЁВ Г.Н. (ВК,г. САНКТ-ПЕТЕРБУРГ)</v>
          </cell>
          <cell r="G55" t="str">
            <v xml:space="preserve">СЛАБКОВСКАЯ В.Н. (ВК, г. ОМСК) </v>
          </cell>
          <cell r="I55" t="str">
            <v xml:space="preserve">ВАЛОВА А.С. (ВК,г. САНКТ-ПЕТЕРБУРГ) </v>
          </cell>
        </row>
      </sheetData>
      <sheetData sheetId="3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166</v>
          </cell>
          <cell r="C25">
            <v>10095658249</v>
          </cell>
          <cell r="D25" t="str">
            <v>БОРУШКОВ Артем</v>
          </cell>
          <cell r="E25">
            <v>39134</v>
          </cell>
          <cell r="F25" t="str">
            <v>МС</v>
          </cell>
          <cell r="G25" t="str">
            <v>Республика Беларусь</v>
          </cell>
        </row>
        <row r="26">
          <cell r="B26">
            <v>168</v>
          </cell>
          <cell r="C26">
            <v>10116520020</v>
          </cell>
          <cell r="D26" t="str">
            <v>АЛЬХОВИК Илья</v>
          </cell>
          <cell r="E26">
            <v>39102</v>
          </cell>
          <cell r="F26" t="str">
            <v>МС</v>
          </cell>
          <cell r="G26" t="str">
            <v>Республика Беларусь</v>
          </cell>
        </row>
        <row r="27">
          <cell r="B27">
            <v>169</v>
          </cell>
          <cell r="C27">
            <v>10128196901</v>
          </cell>
          <cell r="D27" t="str">
            <v>КОШЕВОЙ Арсений</v>
          </cell>
          <cell r="E27">
            <v>39408</v>
          </cell>
          <cell r="F27" t="str">
            <v>КМС</v>
          </cell>
          <cell r="G27" t="str">
            <v>Республика Беларусь</v>
          </cell>
        </row>
        <row r="28">
          <cell r="B28">
            <v>167</v>
          </cell>
          <cell r="C28">
            <v>10113857469</v>
          </cell>
          <cell r="D28" t="str">
            <v>ВИТЬКО Иван</v>
          </cell>
          <cell r="E28">
            <v>39395</v>
          </cell>
          <cell r="F28" t="str">
            <v>КМС</v>
          </cell>
          <cell r="G28" t="str">
            <v>Республика Беларусь</v>
          </cell>
        </row>
        <row r="29">
          <cell r="A29" t="str">
            <v>В</v>
          </cell>
          <cell r="B29">
            <v>189</v>
          </cell>
          <cell r="C29">
            <v>10156551718</v>
          </cell>
          <cell r="D29" t="str">
            <v>МИХЕЕВ Арсений</v>
          </cell>
          <cell r="E29">
            <v>40578</v>
          </cell>
          <cell r="F29" t="str">
            <v>1 СР</v>
          </cell>
          <cell r="G29" t="str">
            <v>Санкт-Петербург</v>
          </cell>
        </row>
        <row r="30">
          <cell r="B30">
            <v>183</v>
          </cell>
          <cell r="C30">
            <v>10148084224</v>
          </cell>
          <cell r="D30" t="str">
            <v>СЫСОЕВ Игнат</v>
          </cell>
          <cell r="E30">
            <v>40289</v>
          </cell>
          <cell r="F30" t="str">
            <v>1 СР</v>
          </cell>
          <cell r="G30" t="str">
            <v>Санкт-Петербург</v>
          </cell>
        </row>
        <row r="31">
          <cell r="B31">
            <v>187</v>
          </cell>
          <cell r="C31">
            <v>10156554041</v>
          </cell>
          <cell r="D31" t="str">
            <v>БАЗГАНОВ Кирилл</v>
          </cell>
          <cell r="E31">
            <v>40578</v>
          </cell>
          <cell r="F31" t="str">
            <v>1 СР</v>
          </cell>
          <cell r="G31" t="str">
            <v>Санкт-Петербург</v>
          </cell>
        </row>
        <row r="32">
          <cell r="B32">
            <v>186</v>
          </cell>
          <cell r="C32">
            <v>10156552627</v>
          </cell>
          <cell r="D32" t="str">
            <v>НОВОЛОДСКИЙ Дмитрий</v>
          </cell>
          <cell r="E32">
            <v>40691</v>
          </cell>
          <cell r="F32" t="str">
            <v>1 СР</v>
          </cell>
          <cell r="G32" t="str">
            <v>Санкт-Петербург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185</v>
          </cell>
          <cell r="C34">
            <v>10137272259</v>
          </cell>
          <cell r="D34" t="str">
            <v>СКОРНЯКОВ Борис</v>
          </cell>
          <cell r="E34">
            <v>39956</v>
          </cell>
          <cell r="F34" t="str">
            <v>КМС</v>
          </cell>
          <cell r="G34" t="str">
            <v>Санкт-Петербург</v>
          </cell>
        </row>
        <row r="35">
          <cell r="B35">
            <v>178</v>
          </cell>
          <cell r="C35">
            <v>10148051686</v>
          </cell>
          <cell r="D35" t="str">
            <v>ЗЫРЯНОВ Кирилл</v>
          </cell>
          <cell r="E35">
            <v>40324</v>
          </cell>
          <cell r="F35" t="str">
            <v>КМС</v>
          </cell>
          <cell r="G35" t="str">
            <v>Санкт-Петербург</v>
          </cell>
        </row>
        <row r="36">
          <cell r="B36">
            <v>177</v>
          </cell>
          <cell r="C36">
            <v>10137306312</v>
          </cell>
          <cell r="D36" t="str">
            <v>СМИРНОВ Андрей</v>
          </cell>
          <cell r="E36">
            <v>39974</v>
          </cell>
          <cell r="F36" t="str">
            <v>КМС</v>
          </cell>
          <cell r="G36" t="str">
            <v>Санкт-Петербург</v>
          </cell>
        </row>
        <row r="37">
          <cell r="B37">
            <v>184</v>
          </cell>
          <cell r="C37">
            <v>10142293324</v>
          </cell>
          <cell r="D37" t="str">
            <v>ПЕТУХОВ Максим</v>
          </cell>
          <cell r="E37">
            <v>40387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В</v>
          </cell>
          <cell r="B38">
            <v>179</v>
          </cell>
          <cell r="C38">
            <v>10137306716</v>
          </cell>
          <cell r="D38" t="str">
            <v>КЛИШОВ Николай</v>
          </cell>
          <cell r="E38">
            <v>39955</v>
          </cell>
          <cell r="F38" t="str">
            <v>КМС</v>
          </cell>
          <cell r="G38" t="str">
            <v>Санкт-Петербург</v>
          </cell>
        </row>
        <row r="39">
          <cell r="B39">
            <v>181</v>
          </cell>
          <cell r="C39">
            <v>10141468319</v>
          </cell>
          <cell r="D39" t="str">
            <v>КЛЮЕВ Артем</v>
          </cell>
          <cell r="E39">
            <v>39917</v>
          </cell>
          <cell r="F39" t="str">
            <v>КМС</v>
          </cell>
          <cell r="G39" t="str">
            <v>Санкт-Петербург</v>
          </cell>
        </row>
        <row r="40">
          <cell r="B40">
            <v>180</v>
          </cell>
          <cell r="C40">
            <v>10144862915</v>
          </cell>
          <cell r="D40" t="str">
            <v>ЯЦИНА Артем</v>
          </cell>
          <cell r="E40">
            <v>40126</v>
          </cell>
          <cell r="F40" t="str">
            <v>КМС</v>
          </cell>
          <cell r="G40" t="str">
            <v>Санкт-Петербург</v>
          </cell>
        </row>
        <row r="41">
          <cell r="B41">
            <v>182</v>
          </cell>
          <cell r="C41">
            <v>10132607771</v>
          </cell>
          <cell r="D41" t="str">
            <v>КОНСТАНТИНОВ Феликс</v>
          </cell>
          <cell r="E41">
            <v>40255</v>
          </cell>
          <cell r="F41" t="str">
            <v>КМС</v>
          </cell>
          <cell r="G41" t="str">
            <v>Санкт-Петербург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3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11ч 20м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185</v>
          </cell>
          <cell r="C24">
            <v>10137272259</v>
          </cell>
          <cell r="D24" t="str">
            <v>СКОРНЯКОВ Борис</v>
          </cell>
          <cell r="E24">
            <v>39956</v>
          </cell>
          <cell r="F24" t="str">
            <v>КМС</v>
          </cell>
          <cell r="G24" t="str">
            <v>Санкт-Петербург</v>
          </cell>
          <cell r="H24">
            <v>7.6767361111111123E-4</v>
          </cell>
          <cell r="I24">
            <v>1.4552314814814816E-3</v>
          </cell>
          <cell r="J24">
            <v>2.1505555555555553E-3</v>
          </cell>
          <cell r="K24">
            <v>2.8608680555555557E-3</v>
          </cell>
          <cell r="L24">
            <v>58.25679365965555</v>
          </cell>
        </row>
        <row r="25">
          <cell r="B25">
            <v>178</v>
          </cell>
          <cell r="C25">
            <v>10148051686</v>
          </cell>
          <cell r="D25" t="str">
            <v>ЗЫРЯНОВ Кирилл</v>
          </cell>
          <cell r="E25">
            <v>40324</v>
          </cell>
          <cell r="F25" t="str">
            <v>КМС</v>
          </cell>
          <cell r="G25" t="str">
            <v>Санкт-Петербург</v>
          </cell>
          <cell r="I25">
            <v>6.8755787037037038E-4</v>
          </cell>
          <cell r="J25">
            <v>6.9532407407407368E-4</v>
          </cell>
          <cell r="K25">
            <v>7.1031250000000044E-4</v>
          </cell>
          <cell r="L25">
            <v>58.25679365965555</v>
          </cell>
        </row>
        <row r="26">
          <cell r="B26">
            <v>177</v>
          </cell>
          <cell r="C26">
            <v>10137306312</v>
          </cell>
          <cell r="D26" t="str">
            <v>СМИРНОВ Андрей</v>
          </cell>
          <cell r="E26">
            <v>39974</v>
          </cell>
          <cell r="F26" t="str">
            <v>КМС</v>
          </cell>
          <cell r="G26" t="str">
            <v>Санкт-Петербург</v>
          </cell>
          <cell r="L26">
            <v>58.25679365965555</v>
          </cell>
        </row>
        <row r="27">
          <cell r="B27">
            <v>184</v>
          </cell>
          <cell r="C27">
            <v>10142293324</v>
          </cell>
          <cell r="D27" t="str">
            <v>ПЕТУХОВ Максим</v>
          </cell>
          <cell r="E27">
            <v>40387</v>
          </cell>
          <cell r="F27" t="str">
            <v>КМС</v>
          </cell>
          <cell r="G27" t="str">
            <v>Санкт-Петербург</v>
          </cell>
          <cell r="L27">
            <v>58.25679365965555</v>
          </cell>
        </row>
        <row r="28">
          <cell r="A28">
            <v>2</v>
          </cell>
          <cell r="B28">
            <v>179</v>
          </cell>
          <cell r="C28">
            <v>10137306716</v>
          </cell>
          <cell r="D28" t="str">
            <v>КЛИШОВ Николай</v>
          </cell>
          <cell r="E28">
            <v>39955</v>
          </cell>
          <cell r="F28" t="str">
            <v>КМС</v>
          </cell>
          <cell r="G28" t="str">
            <v>Санкт-Петербург</v>
          </cell>
          <cell r="H28">
            <v>7.6245370370370367E-4</v>
          </cell>
          <cell r="I28">
            <v>1.4683680555555559E-3</v>
          </cell>
          <cell r="J28">
            <v>2.1828819444444443E-3</v>
          </cell>
          <cell r="K28">
            <v>2.9066782407407405E-3</v>
          </cell>
          <cell r="L28">
            <v>57.338647829670663</v>
          </cell>
        </row>
        <row r="29">
          <cell r="B29">
            <v>181</v>
          </cell>
          <cell r="C29">
            <v>10141468319</v>
          </cell>
          <cell r="D29" t="str">
            <v>КЛЮЕВ Артем</v>
          </cell>
          <cell r="E29">
            <v>39917</v>
          </cell>
          <cell r="F29" t="str">
            <v>КМС</v>
          </cell>
          <cell r="G29" t="str">
            <v>Санкт-Петербург</v>
          </cell>
          <cell r="I29">
            <v>7.0591435185185221E-4</v>
          </cell>
          <cell r="J29">
            <v>7.1451388888888845E-4</v>
          </cell>
          <cell r="K29">
            <v>7.2379629629629617E-4</v>
          </cell>
          <cell r="L29">
            <v>57.338647829670663</v>
          </cell>
        </row>
        <row r="30">
          <cell r="B30">
            <v>180</v>
          </cell>
          <cell r="C30">
            <v>10144862915</v>
          </cell>
          <cell r="D30" t="str">
            <v>ЯЦИНА Артем</v>
          </cell>
          <cell r="E30">
            <v>40126</v>
          </cell>
          <cell r="F30" t="str">
            <v>КМС</v>
          </cell>
          <cell r="G30" t="str">
            <v>Санкт-Петербург</v>
          </cell>
          <cell r="L30">
            <v>57.338647829670663</v>
          </cell>
        </row>
        <row r="31">
          <cell r="B31">
            <v>182</v>
          </cell>
          <cell r="C31">
            <v>10132607771</v>
          </cell>
          <cell r="D31" t="str">
            <v>КОНСТАНТИНОВ Феликс</v>
          </cell>
          <cell r="E31">
            <v>40255</v>
          </cell>
          <cell r="F31" t="str">
            <v>КМС</v>
          </cell>
          <cell r="G31" t="str">
            <v>Санкт-Петербург</v>
          </cell>
          <cell r="L31">
            <v>57.338647829670663</v>
          </cell>
        </row>
        <row r="32">
          <cell r="A32">
            <v>3</v>
          </cell>
          <cell r="B32">
            <v>166</v>
          </cell>
          <cell r="C32">
            <v>10095658249</v>
          </cell>
          <cell r="D32" t="str">
            <v>БОРУШКОВ Артем</v>
          </cell>
          <cell r="E32">
            <v>39134</v>
          </cell>
          <cell r="F32" t="str">
            <v>МС</v>
          </cell>
          <cell r="G32" t="str">
            <v>Республика Беларусь</v>
          </cell>
          <cell r="H32">
            <v>7.712731481481481E-4</v>
          </cell>
          <cell r="I32">
            <v>1.4741666666666664E-3</v>
          </cell>
          <cell r="K32" t="str">
            <v>догон</v>
          </cell>
        </row>
        <row r="33">
          <cell r="B33">
            <v>168</v>
          </cell>
          <cell r="C33">
            <v>10116520020</v>
          </cell>
          <cell r="D33" t="str">
            <v>АЛЬХОВИК Илья</v>
          </cell>
          <cell r="E33">
            <v>39102</v>
          </cell>
          <cell r="F33" t="str">
            <v>МС</v>
          </cell>
          <cell r="G33" t="str">
            <v>Республика Беларусь</v>
          </cell>
          <cell r="I33">
            <v>7.0289351851851828E-4</v>
          </cell>
        </row>
        <row r="34">
          <cell r="B34">
            <v>169</v>
          </cell>
          <cell r="C34">
            <v>10128196901</v>
          </cell>
          <cell r="D34" t="str">
            <v>КОШЕВОЙ Арсений</v>
          </cell>
          <cell r="E34">
            <v>39408</v>
          </cell>
          <cell r="F34" t="str">
            <v>КМС</v>
          </cell>
          <cell r="G34" t="str">
            <v>Республика Беларусь</v>
          </cell>
        </row>
        <row r="35">
          <cell r="B35">
            <v>167</v>
          </cell>
          <cell r="C35">
            <v>10113857469</v>
          </cell>
          <cell r="D35" t="str">
            <v>ВИТЬКО Иван</v>
          </cell>
          <cell r="E35">
            <v>39395</v>
          </cell>
          <cell r="F35" t="str">
            <v>КМС</v>
          </cell>
          <cell r="G35" t="str">
            <v>Республика Беларусь</v>
          </cell>
        </row>
        <row r="36">
          <cell r="A36">
            <v>4</v>
          </cell>
          <cell r="B36">
            <v>189</v>
          </cell>
          <cell r="C36">
            <v>10156551718</v>
          </cell>
          <cell r="D36" t="str">
            <v>МИХЕЕВ Арсений</v>
          </cell>
          <cell r="E36">
            <v>40578</v>
          </cell>
          <cell r="F36" t="str">
            <v>1 СР</v>
          </cell>
          <cell r="G36" t="str">
            <v>Санкт-Петербург</v>
          </cell>
          <cell r="H36">
            <v>7.9785879629629618E-4</v>
          </cell>
          <cell r="I36">
            <v>1.5373379629629632E-3</v>
          </cell>
        </row>
        <row r="37">
          <cell r="B37">
            <v>183</v>
          </cell>
          <cell r="C37">
            <v>10148084224</v>
          </cell>
          <cell r="D37" t="str">
            <v>СЫСОЕВ Игнат</v>
          </cell>
          <cell r="E37">
            <v>40289</v>
          </cell>
          <cell r="F37" t="str">
            <v>1 СР</v>
          </cell>
          <cell r="G37" t="str">
            <v>Санкт-Петербург</v>
          </cell>
          <cell r="I37">
            <v>7.3947916666666704E-4</v>
          </cell>
        </row>
        <row r="38">
          <cell r="B38">
            <v>187</v>
          </cell>
          <cell r="C38">
            <v>10156554041</v>
          </cell>
          <cell r="D38" t="str">
            <v>БАЗГАНОВ Кирилл</v>
          </cell>
          <cell r="E38">
            <v>40578</v>
          </cell>
          <cell r="F38" t="str">
            <v>1 СР</v>
          </cell>
          <cell r="G38" t="str">
            <v>Санкт-Петербург</v>
          </cell>
        </row>
        <row r="39">
          <cell r="B39">
            <v>186</v>
          </cell>
          <cell r="C39">
            <v>10156552627</v>
          </cell>
          <cell r="D39" t="str">
            <v>НОВОЛОДСКИЙ Дмитрий</v>
          </cell>
          <cell r="E39">
            <v>40691</v>
          </cell>
          <cell r="F39" t="str">
            <v>1 СР</v>
          </cell>
          <cell r="G39" t="str">
            <v>Санкт-Петербург</v>
          </cell>
        </row>
        <row r="40">
          <cell r="B40">
            <v>188</v>
          </cell>
          <cell r="C40">
            <v>10145860294</v>
          </cell>
          <cell r="D40" t="str">
            <v>ФОМЕНКО Тимофей</v>
          </cell>
          <cell r="E40">
            <v>40755</v>
          </cell>
          <cell r="F40" t="str">
            <v>1 СР</v>
          </cell>
          <cell r="G40" t="str">
            <v>Санкт-Петербург</v>
          </cell>
          <cell r="L40" t="e">
            <v>#DIV/0!</v>
          </cell>
        </row>
        <row r="41">
          <cell r="A41" t="str">
            <v>ПОГОДНЫЕ УСЛОВИЯ</v>
          </cell>
          <cell r="H41" t="str">
            <v>СТАТИСТИКА ГОНКИ</v>
          </cell>
        </row>
        <row r="42">
          <cell r="A42" t="str">
            <v>Температура: +26</v>
          </cell>
          <cell r="G42" t="str">
            <v>Субъектов РФ</v>
          </cell>
          <cell r="H42">
            <v>2</v>
          </cell>
          <cell r="M42" t="str">
            <v>ЗМС</v>
          </cell>
          <cell r="N42">
            <v>0</v>
          </cell>
        </row>
        <row r="43">
          <cell r="A43" t="str">
            <v>Влажность: 47 %</v>
          </cell>
          <cell r="G43" t="str">
            <v>Заявлено</v>
          </cell>
          <cell r="H43">
            <v>4</v>
          </cell>
          <cell r="M43" t="str">
            <v>МСМК</v>
          </cell>
          <cell r="N43">
            <v>0</v>
          </cell>
        </row>
        <row r="44">
          <cell r="G44" t="str">
            <v>Стартовало</v>
          </cell>
          <cell r="H44">
            <v>4</v>
          </cell>
          <cell r="M44" t="str">
            <v>МС</v>
          </cell>
          <cell r="N44">
            <v>2</v>
          </cell>
        </row>
        <row r="45">
          <cell r="G45" t="str">
            <v>Финишировало</v>
          </cell>
          <cell r="H45">
            <v>4</v>
          </cell>
          <cell r="M45" t="str">
            <v>КМС</v>
          </cell>
          <cell r="N45">
            <v>10</v>
          </cell>
        </row>
        <row r="46">
          <cell r="G46" t="str">
            <v>Н. финишировало</v>
          </cell>
          <cell r="H46">
            <v>0</v>
          </cell>
          <cell r="M46" t="str">
            <v>1 СР</v>
          </cell>
          <cell r="N46">
            <v>5</v>
          </cell>
        </row>
        <row r="47">
          <cell r="G47" t="str">
            <v>Дисквалифицировано</v>
          </cell>
          <cell r="H47">
            <v>0</v>
          </cell>
          <cell r="M47" t="str">
            <v>2 СР</v>
          </cell>
          <cell r="N47">
            <v>0</v>
          </cell>
        </row>
        <row r="48">
          <cell r="G48" t="str">
            <v>Н. стартовало</v>
          </cell>
          <cell r="H48">
            <v>0</v>
          </cell>
          <cell r="M48" t="str">
            <v>3 СР</v>
          </cell>
          <cell r="N48">
            <v>0</v>
          </cell>
        </row>
        <row r="50">
          <cell r="A50" t="str">
            <v>ТЕХНИЧЕСКИЙ ДЕЛЕГАТ ФВСР:</v>
          </cell>
          <cell r="D50" t="str">
            <v>ГЛАВНЫЙ СУДЬЯ:</v>
          </cell>
          <cell r="G50" t="str">
            <v>ГЛАВНЫЙ СЕКРЕТАРЬ:</v>
          </cell>
          <cell r="I50" t="str">
            <v>СУДЬЯ НА ФИНИШЕ:</v>
          </cell>
        </row>
        <row r="56">
          <cell r="D56" t="str">
            <v>СОЛОВЬЁВ Г.Н. (ВК,г. САНКТ-ПЕТЕРБУРГ)</v>
          </cell>
          <cell r="G56" t="str">
            <v xml:space="preserve">СЛАБКОВСКАЯ В.Н. (ВК, г. ОМСК) </v>
          </cell>
          <cell r="I56" t="str">
            <v xml:space="preserve">ВАЛОВА А.С. (ВК,г. САНКТ-ПЕТЕРБУРГ) </v>
          </cell>
        </row>
      </sheetData>
      <sheetData sheetId="3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107</v>
          </cell>
          <cell r="D24">
            <v>10137450192</v>
          </cell>
          <cell r="E24" t="str">
            <v>ГАЛКИНА Кристина</v>
          </cell>
          <cell r="F24">
            <v>39453</v>
          </cell>
          <cell r="G24" t="str">
            <v>КМС</v>
          </cell>
          <cell r="H24" t="str">
            <v>Санкт-Петербург</v>
          </cell>
        </row>
        <row r="25">
          <cell r="C25">
            <v>110</v>
          </cell>
          <cell r="D25">
            <v>10137550125</v>
          </cell>
          <cell r="E25" t="str">
            <v>ШИПИЛОВА Дарья</v>
          </cell>
          <cell r="F25">
            <v>39501</v>
          </cell>
          <cell r="G25" t="str">
            <v>КМС</v>
          </cell>
          <cell r="H25" t="str">
            <v>Санкт-Петербург</v>
          </cell>
        </row>
        <row r="26">
          <cell r="C26">
            <v>109</v>
          </cell>
          <cell r="D26">
            <v>10140572683</v>
          </cell>
          <cell r="E26" t="str">
            <v>ГОНЧАРОВА Варвара</v>
          </cell>
          <cell r="F26">
            <v>39626</v>
          </cell>
          <cell r="G26" t="str">
            <v>КМС</v>
          </cell>
          <cell r="H26" t="str">
            <v>Санкт-Петербург</v>
          </cell>
          <cell r="K26">
            <v>48</v>
          </cell>
        </row>
        <row r="27">
          <cell r="C27">
            <v>112</v>
          </cell>
          <cell r="D27">
            <v>10125249313</v>
          </cell>
          <cell r="E27" t="str">
            <v>БОНДАРЕВА Екатерина</v>
          </cell>
          <cell r="F27">
            <v>39982</v>
          </cell>
          <cell r="G27" t="str">
            <v>КМС</v>
          </cell>
          <cell r="H27" t="str">
            <v>Санкт-Петербург</v>
          </cell>
        </row>
        <row r="28">
          <cell r="A28">
            <v>2</v>
          </cell>
          <cell r="C28">
            <v>115</v>
          </cell>
          <cell r="D28">
            <v>10128500732</v>
          </cell>
          <cell r="E28" t="str">
            <v>БЕЛОРУКОВА Анастасия</v>
          </cell>
          <cell r="F28">
            <v>39848</v>
          </cell>
          <cell r="G28" t="str">
            <v>1 СР</v>
          </cell>
          <cell r="H28" t="str">
            <v>Санкт-Петербург</v>
          </cell>
          <cell r="K28">
            <v>50</v>
          </cell>
        </row>
        <row r="29">
          <cell r="C29">
            <v>114</v>
          </cell>
          <cell r="D29">
            <v>10139998767</v>
          </cell>
          <cell r="E29" t="str">
            <v>ЧЕРКАСОВА Серафима</v>
          </cell>
          <cell r="F29">
            <v>39847</v>
          </cell>
          <cell r="G29" t="str">
            <v>КМС</v>
          </cell>
          <cell r="H29" t="str">
            <v>Санкт-Петербург</v>
          </cell>
        </row>
        <row r="30">
          <cell r="C30">
            <v>116</v>
          </cell>
          <cell r="D30">
            <v>10141778517</v>
          </cell>
          <cell r="E30" t="str">
            <v>ГОЛЫБИНА Ирина</v>
          </cell>
          <cell r="F30">
            <v>40065</v>
          </cell>
          <cell r="G30" t="str">
            <v>КМС</v>
          </cell>
          <cell r="H30" t="str">
            <v>Санкт-Петербург</v>
          </cell>
        </row>
        <row r="31">
          <cell r="C31">
            <v>113</v>
          </cell>
          <cell r="D31">
            <v>10144057714</v>
          </cell>
          <cell r="E31" t="str">
            <v>ПЧЕЛЬНИКОВА Виктория</v>
          </cell>
          <cell r="F31">
            <v>40201</v>
          </cell>
          <cell r="G31" t="str">
            <v>1 СР</v>
          </cell>
          <cell r="H31" t="str">
            <v>Санкт-Петербург</v>
          </cell>
        </row>
        <row r="32">
          <cell r="A32">
            <v>3</v>
          </cell>
          <cell r="C32">
            <v>92</v>
          </cell>
          <cell r="D32">
            <v>10137268320</v>
          </cell>
          <cell r="E32" t="str">
            <v>ГРИБОВА Марина</v>
          </cell>
          <cell r="F32">
            <v>39488</v>
          </cell>
          <cell r="G32" t="str">
            <v>МС</v>
          </cell>
          <cell r="H32" t="str">
            <v>Санкт-Петербург</v>
          </cell>
          <cell r="I32">
            <v>2</v>
          </cell>
        </row>
        <row r="33">
          <cell r="C33">
            <v>90</v>
          </cell>
          <cell r="D33">
            <v>10127617931</v>
          </cell>
          <cell r="E33" t="str">
            <v>ВАСЮКОВА Валерия</v>
          </cell>
          <cell r="F33">
            <v>39814</v>
          </cell>
          <cell r="G33" t="str">
            <v>МС</v>
          </cell>
          <cell r="H33" t="str">
            <v>Санкт-Петербург</v>
          </cell>
        </row>
        <row r="34">
          <cell r="C34">
            <v>94</v>
          </cell>
          <cell r="D34">
            <v>10144646178</v>
          </cell>
          <cell r="E34" t="str">
            <v xml:space="preserve">РЕППО Эрика </v>
          </cell>
          <cell r="F34">
            <v>40295</v>
          </cell>
          <cell r="G34" t="str">
            <v>КМС</v>
          </cell>
          <cell r="H34" t="str">
            <v>Санкт-Петербург</v>
          </cell>
        </row>
        <row r="35">
          <cell r="C35">
            <v>95</v>
          </cell>
          <cell r="D35">
            <v>10156554849</v>
          </cell>
          <cell r="E35" t="str">
            <v>ТУЧИНА Дарья</v>
          </cell>
          <cell r="F35">
            <v>40613</v>
          </cell>
          <cell r="G35" t="str">
            <v>КМС</v>
          </cell>
          <cell r="H35" t="str">
            <v>Санкт-Петербург</v>
          </cell>
        </row>
        <row r="36">
          <cell r="C36">
            <v>96</v>
          </cell>
          <cell r="D36">
            <v>10156552728</v>
          </cell>
          <cell r="E36" t="str">
            <v>АФАНАСЬЕВА Дарья</v>
          </cell>
          <cell r="F36">
            <v>40708</v>
          </cell>
          <cell r="G36" t="str">
            <v>КМС</v>
          </cell>
          <cell r="H36" t="str">
            <v>Санкт-Петербург</v>
          </cell>
        </row>
        <row r="37">
          <cell r="A37">
            <v>4</v>
          </cell>
          <cell r="C37">
            <v>123</v>
          </cell>
          <cell r="D37">
            <v>10094255385</v>
          </cell>
          <cell r="E37" t="str">
            <v>ИЗОТОВА Анна</v>
          </cell>
          <cell r="F37">
            <v>39316</v>
          </cell>
          <cell r="G37" t="str">
            <v>МС</v>
          </cell>
          <cell r="H37" t="str">
            <v>Тульская обл.</v>
          </cell>
        </row>
        <row r="38">
          <cell r="C38">
            <v>124</v>
          </cell>
          <cell r="D38">
            <v>10116899027</v>
          </cell>
          <cell r="E38" t="str">
            <v>ЮРЧЕНКО Александра</v>
          </cell>
          <cell r="F38">
            <v>39346</v>
          </cell>
          <cell r="G38" t="str">
            <v>МС</v>
          </cell>
          <cell r="H38" t="str">
            <v>Тульская обл.</v>
          </cell>
        </row>
        <row r="39">
          <cell r="C39">
            <v>125</v>
          </cell>
          <cell r="D39">
            <v>10142595943</v>
          </cell>
          <cell r="E39" t="str">
            <v>МИШИНА Алена</v>
          </cell>
          <cell r="F39">
            <v>39871</v>
          </cell>
          <cell r="G39" t="str">
            <v>МС</v>
          </cell>
          <cell r="H39" t="str">
            <v>Тульская обл.</v>
          </cell>
        </row>
        <row r="40">
          <cell r="C40">
            <v>126</v>
          </cell>
          <cell r="D40">
            <v>10142595741</v>
          </cell>
          <cell r="E40" t="str">
            <v>МАШКОВА Полина</v>
          </cell>
          <cell r="F40">
            <v>40163</v>
          </cell>
          <cell r="G40" t="str">
            <v>КМС</v>
          </cell>
          <cell r="H40" t="str">
            <v>Тульская обл.</v>
          </cell>
        </row>
        <row r="41">
          <cell r="A41">
            <v>5</v>
          </cell>
          <cell r="C41">
            <v>89</v>
          </cell>
          <cell r="D41">
            <v>10127774848</v>
          </cell>
          <cell r="E41" t="str">
            <v>ДЕМЕНКОВА Анастасия</v>
          </cell>
          <cell r="F41">
            <v>39967</v>
          </cell>
          <cell r="G41" t="str">
            <v>МС</v>
          </cell>
          <cell r="H41" t="str">
            <v>Санкт-Петербург</v>
          </cell>
        </row>
        <row r="42">
          <cell r="C42">
            <v>88</v>
          </cell>
          <cell r="D42">
            <v>10137271047</v>
          </cell>
          <cell r="E42" t="str">
            <v>КОСТИНА Ольга</v>
          </cell>
          <cell r="F42">
            <v>40018</v>
          </cell>
          <cell r="G42" t="str">
            <v>МС</v>
          </cell>
          <cell r="H42" t="str">
            <v>Санкт-Петербург</v>
          </cell>
        </row>
        <row r="43">
          <cell r="C43">
            <v>93</v>
          </cell>
          <cell r="D43">
            <v>10144647693</v>
          </cell>
          <cell r="E43" t="str">
            <v>КОРОЛЕВА София</v>
          </cell>
          <cell r="F43">
            <v>40324</v>
          </cell>
          <cell r="G43" t="str">
            <v>КМС</v>
          </cell>
          <cell r="H43" t="str">
            <v>Санкт-Петербург</v>
          </cell>
        </row>
        <row r="44">
          <cell r="C44">
            <v>91</v>
          </cell>
          <cell r="D44">
            <v>10141780436</v>
          </cell>
          <cell r="E44" t="str">
            <v>ГОЛЫБИНА Валентина</v>
          </cell>
          <cell r="F44">
            <v>40463</v>
          </cell>
          <cell r="G44" t="str">
            <v>КМС</v>
          </cell>
          <cell r="H44" t="str">
            <v>Санкт-Петербург</v>
          </cell>
        </row>
        <row r="45">
          <cell r="A45">
            <v>6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8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</sheetData>
      <sheetData sheetId="3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12ч 00м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12ч 20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89</v>
          </cell>
          <cell r="C24">
            <v>10127774848</v>
          </cell>
          <cell r="D24" t="str">
            <v>ДЕМЕНКОВА Анастасия</v>
          </cell>
          <cell r="E24">
            <v>39967</v>
          </cell>
          <cell r="F24" t="str">
            <v>МС</v>
          </cell>
          <cell r="G24" t="str">
            <v>Санкт-Петербург</v>
          </cell>
          <cell r="H24">
            <v>8.2496527777777776E-4</v>
          </cell>
          <cell r="I24">
            <v>1.5860185185185185E-3</v>
          </cell>
          <cell r="J24">
            <v>2.3625115740740737E-3</v>
          </cell>
          <cell r="K24">
            <v>3.1279398148148147E-3</v>
          </cell>
          <cell r="L24">
            <v>53.282674817023988</v>
          </cell>
        </row>
        <row r="25">
          <cell r="B25">
            <v>88</v>
          </cell>
          <cell r="C25">
            <v>10137271047</v>
          </cell>
          <cell r="D25" t="str">
            <v>КОСТИНА Ольга</v>
          </cell>
          <cell r="E25">
            <v>40018</v>
          </cell>
          <cell r="F25" t="str">
            <v>МС</v>
          </cell>
          <cell r="G25" t="str">
            <v>Санкт-Петербург</v>
          </cell>
          <cell r="I25">
            <v>7.6105324074074074E-4</v>
          </cell>
          <cell r="J25">
            <v>7.7649305555555523E-4</v>
          </cell>
          <cell r="K25">
            <v>7.65428240740741E-4</v>
          </cell>
          <cell r="L25">
            <v>53.282674817023988</v>
          </cell>
        </row>
        <row r="26">
          <cell r="B26">
            <v>93</v>
          </cell>
          <cell r="C26">
            <v>10144647693</v>
          </cell>
          <cell r="D26" t="str">
            <v>КОРОЛЕВА София</v>
          </cell>
          <cell r="E26">
            <v>40324</v>
          </cell>
          <cell r="F26" t="str">
            <v>КМС</v>
          </cell>
          <cell r="G26" t="str">
            <v>Санкт-Петербург</v>
          </cell>
          <cell r="L26">
            <v>53.282674817023988</v>
          </cell>
        </row>
        <row r="27">
          <cell r="B27">
            <v>91</v>
          </cell>
          <cell r="C27">
            <v>10141780436</v>
          </cell>
          <cell r="D27" t="str">
            <v>ГОЛЫБИНА Валентина</v>
          </cell>
          <cell r="E27">
            <v>40463</v>
          </cell>
          <cell r="F27" t="str">
            <v>КМС</v>
          </cell>
          <cell r="G27" t="str">
            <v>Санкт-Петербург</v>
          </cell>
          <cell r="L27">
            <v>53.282674817023988</v>
          </cell>
        </row>
        <row r="28">
          <cell r="A28">
            <v>2</v>
          </cell>
          <cell r="B28">
            <v>123</v>
          </cell>
          <cell r="C28">
            <v>10094255385</v>
          </cell>
          <cell r="D28" t="str">
            <v>ИЗОТОВА Анна</v>
          </cell>
          <cell r="E28">
            <v>39316</v>
          </cell>
          <cell r="F28" t="str">
            <v>МС</v>
          </cell>
          <cell r="G28" t="str">
            <v>Тульская обл.</v>
          </cell>
          <cell r="H28">
            <v>8.6770833333333329E-4</v>
          </cell>
          <cell r="I28">
            <v>1.6632754629629628E-3</v>
          </cell>
          <cell r="J28">
            <v>2.4628819444444442E-3</v>
          </cell>
          <cell r="K28">
            <v>3.285775462962963E-3</v>
          </cell>
          <cell r="L28">
            <v>50.723186011532597</v>
          </cell>
        </row>
        <row r="29">
          <cell r="B29">
            <v>124</v>
          </cell>
          <cell r="C29">
            <v>10116899027</v>
          </cell>
          <cell r="D29" t="str">
            <v>ЮРЧЕНКО Александра</v>
          </cell>
          <cell r="E29">
            <v>39346</v>
          </cell>
          <cell r="F29" t="str">
            <v>МС</v>
          </cell>
          <cell r="G29" t="str">
            <v>Тульская обл.</v>
          </cell>
          <cell r="I29">
            <v>7.9556712962962947E-4</v>
          </cell>
          <cell r="J29">
            <v>7.9960648148148144E-4</v>
          </cell>
          <cell r="K29">
            <v>8.2289351851851881E-4</v>
          </cell>
          <cell r="L29">
            <v>50.723186011532597</v>
          </cell>
        </row>
        <row r="30">
          <cell r="B30">
            <v>125</v>
          </cell>
          <cell r="C30">
            <v>10142595943</v>
          </cell>
          <cell r="D30" t="str">
            <v>МИШИНА Алена</v>
          </cell>
          <cell r="E30">
            <v>39871</v>
          </cell>
          <cell r="F30" t="str">
            <v>МС</v>
          </cell>
          <cell r="G30" t="str">
            <v>Тульская обл.</v>
          </cell>
          <cell r="L30">
            <v>50.723186011532597</v>
          </cell>
        </row>
        <row r="31">
          <cell r="B31">
            <v>126</v>
          </cell>
          <cell r="C31">
            <v>10142595741</v>
          </cell>
          <cell r="D31" t="str">
            <v>МАШКОВА Полина</v>
          </cell>
          <cell r="E31">
            <v>40163</v>
          </cell>
          <cell r="F31" t="str">
            <v>КМС</v>
          </cell>
          <cell r="G31" t="str">
            <v>Тульская обл.</v>
          </cell>
          <cell r="L31">
            <v>50.723186011532597</v>
          </cell>
        </row>
        <row r="32">
          <cell r="A32">
            <v>3</v>
          </cell>
          <cell r="B32">
            <v>92</v>
          </cell>
          <cell r="C32">
            <v>10137268320</v>
          </cell>
          <cell r="D32" t="str">
            <v>ГРИБОВА Марина</v>
          </cell>
          <cell r="E32">
            <v>39488</v>
          </cell>
          <cell r="F32" t="str">
            <v>МС</v>
          </cell>
          <cell r="G32" t="str">
            <v>Санкт-Петербург</v>
          </cell>
          <cell r="H32">
            <v>8.4329861111111107E-4</v>
          </cell>
          <cell r="I32">
            <v>1.6439004629629631E-3</v>
          </cell>
          <cell r="J32">
            <v>2.4510879629629631E-3</v>
          </cell>
          <cell r="K32">
            <v>3.293761574074074E-3</v>
          </cell>
          <cell r="L32">
            <v>50.600201700043229</v>
          </cell>
        </row>
        <row r="33">
          <cell r="B33">
            <v>90</v>
          </cell>
          <cell r="C33">
            <v>10127617931</v>
          </cell>
          <cell r="D33" t="str">
            <v>ВАСЮКОВА Валерия</v>
          </cell>
          <cell r="E33">
            <v>39814</v>
          </cell>
          <cell r="F33" t="str">
            <v>МС</v>
          </cell>
          <cell r="G33" t="str">
            <v>Санкт-Петербург</v>
          </cell>
          <cell r="I33">
            <v>8.0060185185185204E-4</v>
          </cell>
          <cell r="J33">
            <v>8.0718749999999996E-4</v>
          </cell>
          <cell r="K33">
            <v>8.4267361111111088E-4</v>
          </cell>
          <cell r="L33">
            <v>50.600201700043229</v>
          </cell>
        </row>
        <row r="34">
          <cell r="B34">
            <v>94</v>
          </cell>
          <cell r="C34">
            <v>10144646178</v>
          </cell>
          <cell r="D34" t="str">
            <v xml:space="preserve">РЕППО Эрика </v>
          </cell>
          <cell r="E34">
            <v>40295</v>
          </cell>
          <cell r="F34" t="str">
            <v>КМС</v>
          </cell>
          <cell r="G34" t="str">
            <v>Санкт-Петербург</v>
          </cell>
          <cell r="L34">
            <v>50.600201700043229</v>
          </cell>
        </row>
        <row r="35">
          <cell r="B35">
            <v>95</v>
          </cell>
          <cell r="C35">
            <v>10156554849</v>
          </cell>
          <cell r="D35" t="str">
            <v>ТУЧИНА Дарья</v>
          </cell>
          <cell r="E35">
            <v>40613</v>
          </cell>
          <cell r="F35" t="str">
            <v>КМС</v>
          </cell>
          <cell r="G35" t="str">
            <v>Санкт-Петербург</v>
          </cell>
          <cell r="L35">
            <v>50.600201700043229</v>
          </cell>
        </row>
        <row r="36">
          <cell r="A36">
            <v>4</v>
          </cell>
          <cell r="B36">
            <v>107</v>
          </cell>
          <cell r="C36">
            <v>10137450192</v>
          </cell>
          <cell r="D36" t="str">
            <v>ГАЛКИНА Кристина</v>
          </cell>
          <cell r="E36">
            <v>39453</v>
          </cell>
          <cell r="F36" t="str">
            <v>КМС</v>
          </cell>
          <cell r="G36" t="str">
            <v>Санкт-Петербург</v>
          </cell>
          <cell r="H36">
            <v>8.7445601851851844E-4</v>
          </cell>
          <cell r="I36">
            <v>1.698912037037037E-3</v>
          </cell>
          <cell r="J36">
            <v>2.5340162037037037E-3</v>
          </cell>
          <cell r="K36">
            <v>3.3622337962962968E-3</v>
          </cell>
          <cell r="L36">
            <v>49.569723611603557</v>
          </cell>
        </row>
        <row r="37">
          <cell r="B37">
            <v>110</v>
          </cell>
          <cell r="C37">
            <v>10137550125</v>
          </cell>
          <cell r="D37" t="str">
            <v>ШИПИЛОВА Дарья</v>
          </cell>
          <cell r="E37">
            <v>39501</v>
          </cell>
          <cell r="F37" t="str">
            <v>КМС</v>
          </cell>
          <cell r="G37" t="str">
            <v>Санкт-Петербург</v>
          </cell>
          <cell r="I37">
            <v>8.2445601851851853E-4</v>
          </cell>
          <cell r="J37">
            <v>8.3510416666666672E-4</v>
          </cell>
          <cell r="K37">
            <v>8.2821759259259307E-4</v>
          </cell>
          <cell r="L37">
            <v>49.569723611603557</v>
          </cell>
        </row>
        <row r="38">
          <cell r="B38">
            <v>109</v>
          </cell>
          <cell r="C38">
            <v>10140572683</v>
          </cell>
          <cell r="D38" t="str">
            <v>ГОНЧАРОВА Варвара</v>
          </cell>
          <cell r="E38">
            <v>39626</v>
          </cell>
          <cell r="F38" t="str">
            <v>КМС</v>
          </cell>
          <cell r="G38" t="str">
            <v>Санкт-Петербург</v>
          </cell>
          <cell r="L38">
            <v>49.569723611603557</v>
          </cell>
        </row>
        <row r="39">
          <cell r="B39">
            <v>112</v>
          </cell>
          <cell r="C39">
            <v>10125249313</v>
          </cell>
          <cell r="D39" t="str">
            <v>БОНДАРЕВА Екатерина</v>
          </cell>
          <cell r="E39">
            <v>39982</v>
          </cell>
          <cell r="F39" t="str">
            <v>КМС</v>
          </cell>
          <cell r="G39" t="str">
            <v>Санкт-Петербург</v>
          </cell>
          <cell r="L39">
            <v>49.569723611603557</v>
          </cell>
        </row>
        <row r="40">
          <cell r="A40">
            <v>5</v>
          </cell>
          <cell r="B40">
            <v>115</v>
          </cell>
          <cell r="C40">
            <v>10128500732</v>
          </cell>
          <cell r="D40" t="str">
            <v>БЕЛОРУКОВА Анастасия</v>
          </cell>
          <cell r="E40">
            <v>39848</v>
          </cell>
          <cell r="F40" t="str">
            <v>1 СР</v>
          </cell>
          <cell r="G40" t="str">
            <v>Санкт-Петербург</v>
          </cell>
          <cell r="H40">
            <v>9.6362268518518531E-4</v>
          </cell>
          <cell r="I40">
            <v>1.8538194444444446E-3</v>
          </cell>
          <cell r="J40">
            <v>2.7360300925925924E-3</v>
          </cell>
          <cell r="K40">
            <v>3.5977199074074076E-3</v>
          </cell>
          <cell r="L40">
            <v>46.32517380156542</v>
          </cell>
        </row>
        <row r="41">
          <cell r="B41">
            <v>114</v>
          </cell>
          <cell r="C41">
            <v>10139998767</v>
          </cell>
          <cell r="D41" t="str">
            <v>ЧЕРКАСОВА Серафима</v>
          </cell>
          <cell r="E41">
            <v>39847</v>
          </cell>
          <cell r="F41" t="str">
            <v>КМС</v>
          </cell>
          <cell r="G41" t="str">
            <v>Санкт-Петербург</v>
          </cell>
          <cell r="I41">
            <v>8.901967592592593E-4</v>
          </cell>
          <cell r="J41">
            <v>8.8221064814814781E-4</v>
          </cell>
          <cell r="K41">
            <v>8.6168981481481513E-4</v>
          </cell>
          <cell r="L41">
            <v>46.32517380156542</v>
          </cell>
        </row>
        <row r="42">
          <cell r="B42">
            <v>116</v>
          </cell>
          <cell r="C42">
            <v>10141778517</v>
          </cell>
          <cell r="D42" t="str">
            <v>ГОЛЫБИНА Ирина</v>
          </cell>
          <cell r="E42">
            <v>40065</v>
          </cell>
          <cell r="F42" t="str">
            <v>КМС</v>
          </cell>
          <cell r="G42" t="str">
            <v>Санкт-Петербург</v>
          </cell>
          <cell r="L42">
            <v>46.32517380156542</v>
          </cell>
        </row>
        <row r="43">
          <cell r="B43">
            <v>113</v>
          </cell>
          <cell r="C43">
            <v>10144057714</v>
          </cell>
          <cell r="D43" t="str">
            <v>ПЧЕЛЬНИКОВА Виктория</v>
          </cell>
          <cell r="E43">
            <v>40201</v>
          </cell>
          <cell r="F43" t="str">
            <v>1 СР</v>
          </cell>
          <cell r="G43" t="str">
            <v>Санкт-Петербург</v>
          </cell>
          <cell r="L43">
            <v>46.32517380156542</v>
          </cell>
        </row>
        <row r="44">
          <cell r="A44" t="str">
            <v>ПОГОДНЫЕ УСЛОВИЯ</v>
          </cell>
          <cell r="H44" t="str">
            <v>СТАТИСТИКА ГОНКИ</v>
          </cell>
        </row>
        <row r="45">
          <cell r="A45" t="str">
            <v>Температура: +26</v>
          </cell>
          <cell r="G45" t="str">
            <v>Субъектов РФ</v>
          </cell>
          <cell r="H45">
            <v>2</v>
          </cell>
          <cell r="M45" t="str">
            <v>ЗМС</v>
          </cell>
          <cell r="N45">
            <v>0</v>
          </cell>
        </row>
        <row r="46">
          <cell r="A46" t="str">
            <v>Влажность: 47 %</v>
          </cell>
          <cell r="G46" t="str">
            <v>Заявлено</v>
          </cell>
          <cell r="H46">
            <v>5</v>
          </cell>
          <cell r="M46" t="str">
            <v>МСМК</v>
          </cell>
          <cell r="N46">
            <v>0</v>
          </cell>
        </row>
        <row r="47">
          <cell r="G47" t="str">
            <v>Стартовало</v>
          </cell>
          <cell r="H47">
            <v>5</v>
          </cell>
          <cell r="M47" t="str">
            <v>МС</v>
          </cell>
          <cell r="N47">
            <v>7</v>
          </cell>
        </row>
        <row r="48">
          <cell r="G48" t="str">
            <v>Финишировало</v>
          </cell>
          <cell r="H48">
            <v>5</v>
          </cell>
          <cell r="M48" t="str">
            <v>КМС</v>
          </cell>
          <cell r="N48">
            <v>11</v>
          </cell>
        </row>
        <row r="49">
          <cell r="G49" t="str">
            <v>Н. финишировало</v>
          </cell>
          <cell r="H49">
            <v>0</v>
          </cell>
          <cell r="M49" t="str">
            <v>1 СР</v>
          </cell>
          <cell r="N49">
            <v>2</v>
          </cell>
        </row>
        <row r="50">
          <cell r="G50" t="str">
            <v>Дисквалифицировано</v>
          </cell>
          <cell r="H50">
            <v>0</v>
          </cell>
          <cell r="M50" t="str">
            <v>2 СР</v>
          </cell>
          <cell r="N50">
            <v>0</v>
          </cell>
        </row>
        <row r="51">
          <cell r="G51" t="str">
            <v>Н. стартовало</v>
          </cell>
          <cell r="H51">
            <v>0</v>
          </cell>
          <cell r="M51" t="str">
            <v>3 СР</v>
          </cell>
          <cell r="N51">
            <v>0</v>
          </cell>
        </row>
        <row r="53">
          <cell r="A53" t="str">
            <v>ТЕХНИЧЕСКИЙ ДЕЛЕГАТ ФВСР:</v>
          </cell>
          <cell r="D53" t="str">
            <v>ГЛАВНЫЙ СУДЬЯ:</v>
          </cell>
          <cell r="G53" t="str">
            <v>ГЛАВНЫЙ СЕКРЕТАРЬ:</v>
          </cell>
          <cell r="I53" t="str">
            <v>СУДЬЯ НА ФИНИШЕ:</v>
          </cell>
        </row>
        <row r="59">
          <cell r="D59" t="str">
            <v>СОЛОВЬЁВ Г.Н. (ВК,г. САНКТ-ПЕТЕРБУРГ)</v>
          </cell>
          <cell r="G59" t="str">
            <v xml:space="preserve">СЛАБКОВСКАЯ В.Н. (ВК, г. ОМСК) </v>
          </cell>
          <cell r="I59" t="str">
            <v xml:space="preserve">ВАЛОВА А.С. (ВК,г. САНКТ-ПЕТЕРБУРГ) </v>
          </cell>
        </row>
      </sheetData>
      <sheetData sheetId="3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92</v>
          </cell>
          <cell r="C25">
            <v>10137268320</v>
          </cell>
          <cell r="D25" t="str">
            <v>ГРИБОВА Марина</v>
          </cell>
          <cell r="E25">
            <v>39488</v>
          </cell>
          <cell r="F25" t="str">
            <v>МС</v>
          </cell>
          <cell r="G25" t="str">
            <v>Санкт-Петербург</v>
          </cell>
        </row>
        <row r="26">
          <cell r="B26">
            <v>90</v>
          </cell>
          <cell r="C26">
            <v>10127617931</v>
          </cell>
          <cell r="D26" t="str">
            <v>ВАСЮКОВА Валерия</v>
          </cell>
          <cell r="E26">
            <v>39814</v>
          </cell>
          <cell r="F26" t="str">
            <v>МС</v>
          </cell>
          <cell r="G26" t="str">
            <v>Санкт-Петербург</v>
          </cell>
        </row>
        <row r="27">
          <cell r="B27">
            <v>94</v>
          </cell>
          <cell r="C27">
            <v>10144646178</v>
          </cell>
          <cell r="D27" t="str">
            <v xml:space="preserve">РЕППО Эрика </v>
          </cell>
          <cell r="E27">
            <v>40295</v>
          </cell>
          <cell r="F27" t="str">
            <v>КМС</v>
          </cell>
          <cell r="G27" t="str">
            <v>Санкт-Петербург</v>
          </cell>
        </row>
        <row r="28">
          <cell r="B28">
            <v>95</v>
          </cell>
          <cell r="C28">
            <v>10156554849</v>
          </cell>
          <cell r="D28" t="str">
            <v>ТУЧИНА Дарья</v>
          </cell>
          <cell r="E28">
            <v>40613</v>
          </cell>
          <cell r="F28" t="str">
            <v>КМС</v>
          </cell>
          <cell r="G28" t="str">
            <v>Санкт-Петербург</v>
          </cell>
        </row>
        <row r="29">
          <cell r="A29" t="str">
            <v>В</v>
          </cell>
          <cell r="B29">
            <v>107</v>
          </cell>
          <cell r="C29">
            <v>10137450192</v>
          </cell>
          <cell r="D29" t="str">
            <v>ГАЛКИНА Кристина</v>
          </cell>
          <cell r="E29">
            <v>39453</v>
          </cell>
          <cell r="F29" t="str">
            <v>КМС</v>
          </cell>
          <cell r="G29" t="str">
            <v>Санкт-Петербург</v>
          </cell>
        </row>
        <row r="30">
          <cell r="B30">
            <v>110</v>
          </cell>
          <cell r="C30">
            <v>10137550125</v>
          </cell>
          <cell r="D30" t="str">
            <v>ШИПИЛОВА Дарья</v>
          </cell>
          <cell r="E30">
            <v>39501</v>
          </cell>
          <cell r="F30" t="str">
            <v>КМС</v>
          </cell>
          <cell r="G30" t="str">
            <v>Санкт-Петербург</v>
          </cell>
        </row>
        <row r="31">
          <cell r="B31">
            <v>109</v>
          </cell>
          <cell r="C31">
            <v>10140572683</v>
          </cell>
          <cell r="D31" t="str">
            <v>ГОНЧАРОВА Варвара</v>
          </cell>
          <cell r="E31">
            <v>39626</v>
          </cell>
          <cell r="F31" t="str">
            <v>КМС</v>
          </cell>
          <cell r="G31" t="str">
            <v>Санкт-Петербург</v>
          </cell>
        </row>
        <row r="32">
          <cell r="B32">
            <v>112</v>
          </cell>
          <cell r="C32">
            <v>10125249313</v>
          </cell>
          <cell r="D32" t="str">
            <v>БОНДАРЕВА Екатерина</v>
          </cell>
          <cell r="E32">
            <v>39982</v>
          </cell>
          <cell r="F32" t="str">
            <v>КМС</v>
          </cell>
          <cell r="G32" t="str">
            <v>Санкт-Петербург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89</v>
          </cell>
          <cell r="C34">
            <v>10127774848</v>
          </cell>
          <cell r="D34" t="str">
            <v>ДЕМЕНКОВА Анастасия</v>
          </cell>
          <cell r="E34">
            <v>39967</v>
          </cell>
          <cell r="F34" t="str">
            <v>МС</v>
          </cell>
          <cell r="G34" t="str">
            <v>Санкт-Петербург</v>
          </cell>
        </row>
        <row r="35">
          <cell r="B35">
            <v>88</v>
          </cell>
          <cell r="C35">
            <v>10137271047</v>
          </cell>
          <cell r="D35" t="str">
            <v>КОСТИНА Ольга</v>
          </cell>
          <cell r="E35">
            <v>40018</v>
          </cell>
          <cell r="F35" t="str">
            <v>МС</v>
          </cell>
          <cell r="G35" t="str">
            <v>Санкт-Петербург</v>
          </cell>
        </row>
        <row r="36">
          <cell r="B36">
            <v>93</v>
          </cell>
          <cell r="C36">
            <v>10144647693</v>
          </cell>
          <cell r="D36" t="str">
            <v>КОРОЛЕВА София</v>
          </cell>
          <cell r="E36">
            <v>40324</v>
          </cell>
          <cell r="F36" t="str">
            <v>КМС</v>
          </cell>
          <cell r="G36" t="str">
            <v>Санкт-Петербург</v>
          </cell>
        </row>
        <row r="37">
          <cell r="B37">
            <v>91</v>
          </cell>
          <cell r="C37">
            <v>10141780436</v>
          </cell>
          <cell r="D37" t="str">
            <v>ГОЛЫБИНА Валентина</v>
          </cell>
          <cell r="E37">
            <v>40463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В</v>
          </cell>
          <cell r="B38">
            <v>123</v>
          </cell>
          <cell r="C38">
            <v>10094255385</v>
          </cell>
          <cell r="D38" t="str">
            <v>ИЗОТОВА Анна</v>
          </cell>
          <cell r="E38">
            <v>39316</v>
          </cell>
          <cell r="F38" t="str">
            <v>МС</v>
          </cell>
          <cell r="G38" t="str">
            <v>Тульская обл.</v>
          </cell>
        </row>
        <row r="39">
          <cell r="B39">
            <v>124</v>
          </cell>
          <cell r="C39">
            <v>10116899027</v>
          </cell>
          <cell r="D39" t="str">
            <v>ЮРЧЕНКО Александра</v>
          </cell>
          <cell r="E39">
            <v>39346</v>
          </cell>
          <cell r="F39" t="str">
            <v>МС</v>
          </cell>
          <cell r="G39" t="str">
            <v>Тульская обл.</v>
          </cell>
        </row>
        <row r="40">
          <cell r="B40">
            <v>125</v>
          </cell>
          <cell r="C40">
            <v>10142595943</v>
          </cell>
          <cell r="D40" t="str">
            <v>МИШИНА Алена</v>
          </cell>
          <cell r="E40">
            <v>39871</v>
          </cell>
          <cell r="F40" t="str">
            <v>МС</v>
          </cell>
          <cell r="G40" t="str">
            <v>Тульская обл.</v>
          </cell>
        </row>
        <row r="41">
          <cell r="B41">
            <v>126</v>
          </cell>
          <cell r="C41">
            <v>10142595741</v>
          </cell>
          <cell r="D41" t="str">
            <v>МАШКОВА Полина</v>
          </cell>
          <cell r="E41">
            <v>40163</v>
          </cell>
          <cell r="F41" t="str">
            <v>КМС</v>
          </cell>
          <cell r="G41" t="str">
            <v>Тульская обл.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3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16ч 00м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16ч 10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89</v>
          </cell>
          <cell r="C24">
            <v>10127774848</v>
          </cell>
          <cell r="D24" t="str">
            <v>ДЕМЕНКОВА Анастасия</v>
          </cell>
          <cell r="E24">
            <v>39967</v>
          </cell>
          <cell r="F24" t="str">
            <v>МС</v>
          </cell>
          <cell r="G24" t="str">
            <v>Санкт-Петербург</v>
          </cell>
          <cell r="H24">
            <v>8.2233796296296297E-4</v>
          </cell>
          <cell r="I24">
            <v>1.5681597222222223E-3</v>
          </cell>
          <cell r="J24">
            <v>2.3274074074074074E-3</v>
          </cell>
          <cell r="K24">
            <v>3.0897685185185182E-3</v>
          </cell>
          <cell r="L24">
            <v>53.940934086516137</v>
          </cell>
        </row>
        <row r="25">
          <cell r="B25">
            <v>88</v>
          </cell>
          <cell r="C25">
            <v>10137271047</v>
          </cell>
          <cell r="D25" t="str">
            <v>КОСТИНА Ольга</v>
          </cell>
          <cell r="E25">
            <v>40018</v>
          </cell>
          <cell r="F25" t="str">
            <v>МС</v>
          </cell>
          <cell r="G25" t="str">
            <v>Санкт-Петербург</v>
          </cell>
          <cell r="I25">
            <v>7.4582175925925933E-4</v>
          </cell>
          <cell r="J25">
            <v>7.5924768518518507E-4</v>
          </cell>
          <cell r="K25">
            <v>7.6236111111111079E-4</v>
          </cell>
          <cell r="L25">
            <v>53.940934086516137</v>
          </cell>
        </row>
        <row r="26">
          <cell r="B26">
            <v>93</v>
          </cell>
          <cell r="C26">
            <v>10144647693</v>
          </cell>
          <cell r="D26" t="str">
            <v>КОРОЛЕВА София</v>
          </cell>
          <cell r="E26">
            <v>40324</v>
          </cell>
          <cell r="F26" t="str">
            <v>КМС</v>
          </cell>
          <cell r="G26" t="str">
            <v>Санкт-Петербург</v>
          </cell>
          <cell r="L26">
            <v>53.940934086516137</v>
          </cell>
        </row>
        <row r="27">
          <cell r="B27">
            <v>91</v>
          </cell>
          <cell r="C27">
            <v>10141780436</v>
          </cell>
          <cell r="D27" t="str">
            <v>ГОЛЫБИНА Валентина</v>
          </cell>
          <cell r="E27">
            <v>40463</v>
          </cell>
          <cell r="F27" t="str">
            <v>КМС</v>
          </cell>
          <cell r="G27" t="str">
            <v>Санкт-Петербург</v>
          </cell>
          <cell r="L27">
            <v>53.940934086516137</v>
          </cell>
        </row>
        <row r="28">
          <cell r="A28">
            <v>2</v>
          </cell>
          <cell r="B28">
            <v>123</v>
          </cell>
          <cell r="C28">
            <v>10094255385</v>
          </cell>
          <cell r="D28" t="str">
            <v>ИЗОТОВА Анна</v>
          </cell>
          <cell r="E28">
            <v>39316</v>
          </cell>
          <cell r="F28" t="str">
            <v>МС</v>
          </cell>
          <cell r="G28" t="str">
            <v>Тульская обл.</v>
          </cell>
          <cell r="H28">
            <v>8.3113425925925933E-4</v>
          </cell>
          <cell r="I28">
            <v>1.5981828703703705E-3</v>
          </cell>
          <cell r="J28">
            <v>2.4252083333333335E-3</v>
          </cell>
          <cell r="K28">
            <v>3.272256944444444E-3</v>
          </cell>
          <cell r="L28">
            <v>50.932736282509744</v>
          </cell>
        </row>
        <row r="29">
          <cell r="B29">
            <v>124</v>
          </cell>
          <cell r="C29">
            <v>10116899027</v>
          </cell>
          <cell r="D29" t="str">
            <v>ЮРЧЕНКО Александра</v>
          </cell>
          <cell r="E29">
            <v>39346</v>
          </cell>
          <cell r="F29" t="str">
            <v>МС</v>
          </cell>
          <cell r="G29" t="str">
            <v>Тульская обл.</v>
          </cell>
          <cell r="I29">
            <v>7.6704861111111114E-4</v>
          </cell>
          <cell r="J29">
            <v>8.27025462962963E-4</v>
          </cell>
          <cell r="K29">
            <v>8.4704861111111049E-4</v>
          </cell>
          <cell r="L29">
            <v>50.932736282509744</v>
          </cell>
        </row>
        <row r="30">
          <cell r="B30">
            <v>125</v>
          </cell>
          <cell r="C30">
            <v>10142595943</v>
          </cell>
          <cell r="D30" t="str">
            <v>МИШИНА Алена</v>
          </cell>
          <cell r="E30">
            <v>39871</v>
          </cell>
          <cell r="F30" t="str">
            <v>МС</v>
          </cell>
          <cell r="G30" t="str">
            <v>Тульская обл.</v>
          </cell>
          <cell r="L30">
            <v>50.932736282509744</v>
          </cell>
        </row>
        <row r="31">
          <cell r="B31">
            <v>126</v>
          </cell>
          <cell r="C31">
            <v>10142595741</v>
          </cell>
          <cell r="D31" t="str">
            <v>МАШКОВА Полина</v>
          </cell>
          <cell r="E31">
            <v>40163</v>
          </cell>
          <cell r="F31" t="str">
            <v>КМС</v>
          </cell>
          <cell r="G31" t="str">
            <v>Тульская обл.</v>
          </cell>
          <cell r="L31">
            <v>50.932736282509744</v>
          </cell>
        </row>
        <row r="32">
          <cell r="A32">
            <v>3</v>
          </cell>
          <cell r="B32">
            <v>92</v>
          </cell>
          <cell r="C32">
            <v>10137268320</v>
          </cell>
          <cell r="D32" t="str">
            <v>ГРИБОВА Марина</v>
          </cell>
          <cell r="E32">
            <v>39488</v>
          </cell>
          <cell r="F32" t="str">
            <v>МС</v>
          </cell>
          <cell r="G32" t="str">
            <v>Санкт-Петербург</v>
          </cell>
          <cell r="H32">
            <v>8.4267361111111099E-4</v>
          </cell>
          <cell r="I32">
            <v>1.6447916666666668E-3</v>
          </cell>
          <cell r="J32">
            <v>2.4478356481481482E-3</v>
          </cell>
          <cell r="K32">
            <v>3.2571990740740742E-3</v>
          </cell>
          <cell r="L32">
            <v>51.168195805587338</v>
          </cell>
        </row>
        <row r="33">
          <cell r="B33">
            <v>90</v>
          </cell>
          <cell r="C33">
            <v>10127617931</v>
          </cell>
          <cell r="D33" t="str">
            <v>ВАСЮКОВА Валерия</v>
          </cell>
          <cell r="E33">
            <v>39814</v>
          </cell>
          <cell r="F33" t="str">
            <v>МС</v>
          </cell>
          <cell r="G33" t="str">
            <v>Санкт-Петербург</v>
          </cell>
          <cell r="I33">
            <v>8.0211805555555581E-4</v>
          </cell>
          <cell r="J33">
            <v>8.030439814814814E-4</v>
          </cell>
          <cell r="K33">
            <v>8.0936342592592605E-4</v>
          </cell>
          <cell r="L33">
            <v>51.168195805587338</v>
          </cell>
        </row>
        <row r="34">
          <cell r="B34">
            <v>94</v>
          </cell>
          <cell r="C34">
            <v>10144646178</v>
          </cell>
          <cell r="D34" t="str">
            <v xml:space="preserve">РЕППО Эрика </v>
          </cell>
          <cell r="E34">
            <v>40295</v>
          </cell>
          <cell r="F34" t="str">
            <v>КМС</v>
          </cell>
          <cell r="G34" t="str">
            <v>Санкт-Петербург</v>
          </cell>
          <cell r="L34">
            <v>51.168195805587338</v>
          </cell>
        </row>
        <row r="35">
          <cell r="B35">
            <v>95</v>
          </cell>
          <cell r="C35">
            <v>10156554849</v>
          </cell>
          <cell r="D35" t="str">
            <v>ТУЧИНА Дарья</v>
          </cell>
          <cell r="E35">
            <v>40613</v>
          </cell>
          <cell r="F35" t="str">
            <v>КМС</v>
          </cell>
          <cell r="G35" t="str">
            <v>Санкт-Петербург</v>
          </cell>
          <cell r="L35">
            <v>51.168195805587338</v>
          </cell>
        </row>
        <row r="36">
          <cell r="A36">
            <v>4</v>
          </cell>
          <cell r="B36">
            <v>107</v>
          </cell>
          <cell r="C36">
            <v>10137450192</v>
          </cell>
          <cell r="D36" t="str">
            <v>ГАЛКИНА Кристина</v>
          </cell>
          <cell r="E36">
            <v>39453</v>
          </cell>
          <cell r="F36" t="str">
            <v>КМС</v>
          </cell>
          <cell r="G36" t="str">
            <v>Санкт-Петербург</v>
          </cell>
          <cell r="H36">
            <v>8.663425925925926E-4</v>
          </cell>
          <cell r="I36">
            <v>1.6644097222222223E-3</v>
          </cell>
          <cell r="J36">
            <v>2.4832060185185183E-3</v>
          </cell>
          <cell r="K36">
            <v>3.3176851851851857E-3</v>
          </cell>
          <cell r="L36">
            <v>50.235326951522417</v>
          </cell>
        </row>
        <row r="37">
          <cell r="B37">
            <v>110</v>
          </cell>
          <cell r="C37">
            <v>10137550125</v>
          </cell>
          <cell r="D37" t="str">
            <v>ШИПИЛОВА Дарья</v>
          </cell>
          <cell r="E37">
            <v>39501</v>
          </cell>
          <cell r="F37" t="str">
            <v>КМС</v>
          </cell>
          <cell r="G37" t="str">
            <v>Санкт-Петербург</v>
          </cell>
          <cell r="I37">
            <v>7.9806712962962969E-4</v>
          </cell>
          <cell r="J37">
            <v>8.1879629629629598E-4</v>
          </cell>
          <cell r="K37">
            <v>8.344791666666674E-4</v>
          </cell>
          <cell r="L37">
            <v>50.235326951522417</v>
          </cell>
        </row>
        <row r="38">
          <cell r="B38">
            <v>109</v>
          </cell>
          <cell r="C38">
            <v>10140572683</v>
          </cell>
          <cell r="D38" t="str">
            <v>ГОНЧАРОВА Варвара</v>
          </cell>
          <cell r="E38">
            <v>39626</v>
          </cell>
          <cell r="F38" t="str">
            <v>КМС</v>
          </cell>
          <cell r="G38" t="str">
            <v>Санкт-Петербург</v>
          </cell>
          <cell r="L38">
            <v>50.235326951522417</v>
          </cell>
        </row>
        <row r="39">
          <cell r="B39">
            <v>112</v>
          </cell>
          <cell r="C39">
            <v>10125249313</v>
          </cell>
          <cell r="D39" t="str">
            <v>БОНДАРЕВА Екатерина</v>
          </cell>
          <cell r="E39">
            <v>39982</v>
          </cell>
          <cell r="F39" t="str">
            <v>КМС</v>
          </cell>
          <cell r="G39" t="str">
            <v>Санкт-Петербург</v>
          </cell>
          <cell r="L39">
            <v>50.235326951522417</v>
          </cell>
        </row>
        <row r="40">
          <cell r="A40">
            <v>5</v>
          </cell>
          <cell r="B40">
            <v>115</v>
          </cell>
          <cell r="C40">
            <v>10128500732</v>
          </cell>
          <cell r="D40" t="str">
            <v>БЕЛОРУКОВА Анастасия</v>
          </cell>
          <cell r="E40">
            <v>39848</v>
          </cell>
          <cell r="F40" t="str">
            <v>1 СР</v>
          </cell>
          <cell r="G40" t="str">
            <v>Санкт-Петербург</v>
          </cell>
        </row>
        <row r="41">
          <cell r="B41">
            <v>114</v>
          </cell>
          <cell r="C41">
            <v>10139998767</v>
          </cell>
          <cell r="D41" t="str">
            <v>ЧЕРКАСОВА Серафима</v>
          </cell>
          <cell r="E41">
            <v>39847</v>
          </cell>
          <cell r="F41" t="str">
            <v>КМС</v>
          </cell>
          <cell r="G41" t="str">
            <v>Санкт-Петербург</v>
          </cell>
        </row>
        <row r="42">
          <cell r="B42">
            <v>116</v>
          </cell>
          <cell r="C42">
            <v>10141778517</v>
          </cell>
          <cell r="D42" t="str">
            <v>ГОЛЫБИНА Ирина</v>
          </cell>
          <cell r="E42">
            <v>40065</v>
          </cell>
          <cell r="F42" t="str">
            <v>КМС</v>
          </cell>
          <cell r="G42" t="str">
            <v>Санкт-Петербург</v>
          </cell>
        </row>
        <row r="43">
          <cell r="B43">
            <v>113</v>
          </cell>
          <cell r="C43">
            <v>10144057714</v>
          </cell>
          <cell r="D43" t="str">
            <v>ПЧЕЛЬНИКОВА Виктория</v>
          </cell>
          <cell r="E43">
            <v>40201</v>
          </cell>
          <cell r="F43" t="str">
            <v>1 СР</v>
          </cell>
          <cell r="G43" t="str">
            <v>Санкт-Петербург</v>
          </cell>
          <cell r="L43" t="e">
            <v>#DIV/0!</v>
          </cell>
        </row>
        <row r="44">
          <cell r="A44" t="str">
            <v>ПОГОДНЫЕ УСЛОВИЯ</v>
          </cell>
          <cell r="H44" t="str">
            <v>СТАТИСТИКА ГОНКИ</v>
          </cell>
        </row>
        <row r="45">
          <cell r="A45" t="str">
            <v>Температура: +26</v>
          </cell>
          <cell r="G45" t="str">
            <v>Субъектов РФ</v>
          </cell>
          <cell r="H45">
            <v>2</v>
          </cell>
          <cell r="M45" t="str">
            <v>ЗМС</v>
          </cell>
          <cell r="N45">
            <v>0</v>
          </cell>
        </row>
        <row r="46">
          <cell r="A46" t="str">
            <v>Влажность: 47 %</v>
          </cell>
          <cell r="G46" t="str">
            <v>Заявлено</v>
          </cell>
          <cell r="H46">
            <v>5</v>
          </cell>
          <cell r="M46" t="str">
            <v>МСМК</v>
          </cell>
          <cell r="N46">
            <v>0</v>
          </cell>
        </row>
        <row r="47">
          <cell r="G47" t="str">
            <v>Стартовало</v>
          </cell>
          <cell r="H47">
            <v>5</v>
          </cell>
          <cell r="M47" t="str">
            <v>МС</v>
          </cell>
          <cell r="N47">
            <v>7</v>
          </cell>
        </row>
        <row r="48">
          <cell r="G48" t="str">
            <v>Финишировало</v>
          </cell>
          <cell r="H48">
            <v>5</v>
          </cell>
          <cell r="M48" t="str">
            <v>КМС</v>
          </cell>
          <cell r="N48">
            <v>11</v>
          </cell>
        </row>
        <row r="49">
          <cell r="G49" t="str">
            <v>Н. финишировало</v>
          </cell>
          <cell r="H49">
            <v>0</v>
          </cell>
          <cell r="M49" t="str">
            <v>1 СР</v>
          </cell>
          <cell r="N49">
            <v>2</v>
          </cell>
        </row>
        <row r="50">
          <cell r="G50" t="str">
            <v>Дисквалифицировано</v>
          </cell>
          <cell r="H50">
            <v>0</v>
          </cell>
          <cell r="M50" t="str">
            <v>2 СР</v>
          </cell>
          <cell r="N50">
            <v>0</v>
          </cell>
        </row>
        <row r="51">
          <cell r="G51" t="str">
            <v>Н. стартовало</v>
          </cell>
          <cell r="H51">
            <v>0</v>
          </cell>
          <cell r="M51" t="str">
            <v>3 СР</v>
          </cell>
          <cell r="N51">
            <v>0</v>
          </cell>
        </row>
        <row r="53">
          <cell r="A53" t="str">
            <v>ТЕХНИЧЕСКИЙ ДЕЛЕГАТ ФВСР:</v>
          </cell>
          <cell r="D53" t="str">
            <v>ГЛАВНЫЙ СУДЬЯ:</v>
          </cell>
          <cell r="G53" t="str">
            <v>ГЛАВНЫЙ СЕКРЕТАРЬ:</v>
          </cell>
          <cell r="I53" t="str">
            <v>СУДЬЯ НА ФИНИШЕ:</v>
          </cell>
        </row>
        <row r="59">
          <cell r="D59" t="str">
            <v>СОЛОВЬЁВ Г.Н. (ВК,г. САНКТ-ПЕТЕРБУРГ)</v>
          </cell>
          <cell r="G59" t="str">
            <v xml:space="preserve">СЛАБКОВСКАЯ В.Н. (ВК, г. ОМСК) </v>
          </cell>
          <cell r="I59" t="str">
            <v xml:space="preserve">ВАЛОВА А.С. (ВК,г. САНКТ-ПЕТЕРБУРГ) </v>
          </cell>
        </row>
      </sheetData>
      <sheetData sheetId="3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- 0080391611Я</v>
          </cell>
        </row>
        <row r="15">
          <cell r="A15" t="str">
            <v>ДАТА ПРОВЕДЕНИЯ: 02 ИЮНЯ 2025 ГОДА</v>
          </cell>
          <cell r="G15" t="str">
            <v>ОКОНЧАНИЕ ГОНКИ:  16ч 45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7.9207175925925929E-4</v>
          </cell>
          <cell r="I24">
            <v>1.5247800925925925E-3</v>
          </cell>
          <cell r="J24">
            <v>2.254097222222222E-3</v>
          </cell>
          <cell r="K24">
            <v>3.0094675925925927E-3</v>
          </cell>
          <cell r="L24">
            <v>55.380227522709966</v>
          </cell>
          <cell r="N24" t="str">
            <v>Рекорд России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7.3270833333333326E-4</v>
          </cell>
          <cell r="J25">
            <v>7.2931712962962946E-4</v>
          </cell>
          <cell r="K25">
            <v>7.5537037037037066E-4</v>
          </cell>
          <cell r="L25">
            <v>55.380227522709966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L26">
            <v>55.380227522709966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L27">
            <v>55.380227522709966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L28">
            <v>55.380227522709966</v>
          </cell>
        </row>
        <row r="29">
          <cell r="A29">
            <v>2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N29" t="str">
            <v>догон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I30">
            <v>0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L31" t="e">
            <v>#DIV/0!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L32" t="e">
            <v>#DIV/0!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L33" t="e">
            <v>#DIV/0!</v>
          </cell>
        </row>
        <row r="34">
          <cell r="A34">
            <v>3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L34" t="e">
            <v>#DIV/0!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>
            <v>0</v>
          </cell>
          <cell r="J35">
            <v>0</v>
          </cell>
          <cell r="K35">
            <v>0</v>
          </cell>
          <cell r="L35" t="e">
            <v>#DIV/0!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L36" t="e">
            <v>#DIV/0!</v>
          </cell>
        </row>
        <row r="37"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L37" t="e">
            <v>#DIV/0!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L38" t="e">
            <v>#DIV/0!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5</v>
          </cell>
          <cell r="M40" t="str">
            <v>ЗМС</v>
          </cell>
          <cell r="N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3</v>
          </cell>
          <cell r="M41" t="str">
            <v>МСМК</v>
          </cell>
          <cell r="N41">
            <v>0</v>
          </cell>
        </row>
        <row r="42">
          <cell r="G42" t="str">
            <v>Стартовало</v>
          </cell>
          <cell r="H42">
            <v>3</v>
          </cell>
          <cell r="M42" t="str">
            <v>МС</v>
          </cell>
          <cell r="N42">
            <v>0</v>
          </cell>
        </row>
        <row r="43">
          <cell r="G43" t="str">
            <v>Финишировало</v>
          </cell>
          <cell r="H43">
            <v>3</v>
          </cell>
          <cell r="M43" t="str">
            <v>КМС</v>
          </cell>
          <cell r="N43">
            <v>0</v>
          </cell>
        </row>
        <row r="44">
          <cell r="G44" t="str">
            <v>Н. финишировало</v>
          </cell>
          <cell r="H44">
            <v>0</v>
          </cell>
          <cell r="M44" t="str">
            <v>1 СР</v>
          </cell>
          <cell r="N44">
            <v>0</v>
          </cell>
        </row>
        <row r="45">
          <cell r="G45" t="str">
            <v>Дисквалифицировано</v>
          </cell>
          <cell r="H45">
            <v>0</v>
          </cell>
          <cell r="M45" t="str">
            <v>2 СР</v>
          </cell>
          <cell r="N45">
            <v>0</v>
          </cell>
        </row>
        <row r="46">
          <cell r="G46" t="str">
            <v>Н. стартовало</v>
          </cell>
          <cell r="H46">
            <v>0</v>
          </cell>
          <cell r="M46" t="str">
            <v>3 СР</v>
          </cell>
          <cell r="N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3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95</v>
          </cell>
          <cell r="D24" t="e">
            <v>#N/A</v>
          </cell>
          <cell r="E24" t="str">
            <v>ТУЧИНА Дарья</v>
          </cell>
          <cell r="F24">
            <v>40613</v>
          </cell>
          <cell r="G24" t="str">
            <v>КМС</v>
          </cell>
          <cell r="H24" t="str">
            <v>Санкт-Петербург</v>
          </cell>
          <cell r="I24">
            <v>1</v>
          </cell>
        </row>
        <row r="25">
          <cell r="B25" t="str">
            <v>В</v>
          </cell>
          <cell r="C25">
            <v>114</v>
          </cell>
          <cell r="D25" t="e">
            <v>#N/A</v>
          </cell>
          <cell r="E25" t="str">
            <v>ЧЕРКАСОВА Серафима</v>
          </cell>
          <cell r="F25">
            <v>39847</v>
          </cell>
          <cell r="G25" t="str">
            <v>КМС</v>
          </cell>
          <cell r="H25" t="str">
            <v>Санкт-Петербург</v>
          </cell>
          <cell r="I25">
            <v>1</v>
          </cell>
        </row>
        <row r="26">
          <cell r="A26">
            <v>2</v>
          </cell>
          <cell r="B26" t="str">
            <v>А</v>
          </cell>
          <cell r="C26">
            <v>115</v>
          </cell>
          <cell r="D26" t="e">
            <v>#N/A</v>
          </cell>
          <cell r="E26" t="str">
            <v>БЕЛОРУКОВА Анастасия</v>
          </cell>
          <cell r="F26">
            <v>39848</v>
          </cell>
          <cell r="G26" t="str">
            <v>1 СР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110</v>
          </cell>
          <cell r="D27" t="e">
            <v>#N/A</v>
          </cell>
          <cell r="E27" t="str">
            <v>ШИПИЛОВА Дарья</v>
          </cell>
          <cell r="F27">
            <v>39501</v>
          </cell>
          <cell r="G27" t="str">
            <v>КМС</v>
          </cell>
          <cell r="H27" t="str">
            <v>Санкт-Петербург</v>
          </cell>
          <cell r="I27">
            <v>2</v>
          </cell>
        </row>
        <row r="28">
          <cell r="A28">
            <v>3</v>
          </cell>
          <cell r="B28" t="str">
            <v>А</v>
          </cell>
          <cell r="C28">
            <v>111</v>
          </cell>
          <cell r="D28" t="e">
            <v>#N/A</v>
          </cell>
          <cell r="E28" t="str">
            <v>КОРЧЕБНАЯ Ольга</v>
          </cell>
          <cell r="F28">
            <v>39475</v>
          </cell>
          <cell r="G28" t="str">
            <v>КМС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108</v>
          </cell>
          <cell r="D29" t="e">
            <v>#N/A</v>
          </cell>
          <cell r="E29" t="str">
            <v>КАСИМОВА Виолетта</v>
          </cell>
          <cell r="F29">
            <v>39379</v>
          </cell>
          <cell r="G29" t="str">
            <v>КМС</v>
          </cell>
          <cell r="H29" t="str">
            <v>Санкт-Петербург</v>
          </cell>
          <cell r="I29">
            <v>3</v>
          </cell>
        </row>
        <row r="30">
          <cell r="A30">
            <v>4</v>
          </cell>
          <cell r="B30" t="str">
            <v>А</v>
          </cell>
          <cell r="C30">
            <v>109</v>
          </cell>
          <cell r="D30" t="e">
            <v>#N/A</v>
          </cell>
          <cell r="E30" t="str">
            <v>ГОНЧАРОВА Варвара</v>
          </cell>
          <cell r="F30">
            <v>39626</v>
          </cell>
          <cell r="G30" t="str">
            <v>КМС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106</v>
          </cell>
          <cell r="D31" t="e">
            <v>#N/A</v>
          </cell>
          <cell r="E31" t="str">
            <v>ТАДЖИЕВА Алина</v>
          </cell>
          <cell r="F31">
            <v>39323</v>
          </cell>
          <cell r="G31" t="str">
            <v>МС</v>
          </cell>
          <cell r="H31" t="str">
            <v>Санкт-Петербург</v>
          </cell>
          <cell r="I31">
            <v>4</v>
          </cell>
        </row>
        <row r="32">
          <cell r="A32">
            <v>5</v>
          </cell>
          <cell r="B32" t="str">
            <v>А</v>
          </cell>
          <cell r="C32">
            <v>96</v>
          </cell>
          <cell r="D32" t="e">
            <v>#N/A</v>
          </cell>
          <cell r="E32" t="str">
            <v>АФАНАСЬЕВА Дарья</v>
          </cell>
          <cell r="F32">
            <v>40708</v>
          </cell>
          <cell r="G32" t="str">
            <v>КМС</v>
          </cell>
          <cell r="H32" t="str">
            <v>Санкт-Петербург</v>
          </cell>
          <cell r="I32">
            <v>5</v>
          </cell>
        </row>
        <row r="33">
          <cell r="B33" t="str">
            <v>В</v>
          </cell>
          <cell r="C33">
            <v>107</v>
          </cell>
          <cell r="D33" t="e">
            <v>#N/A</v>
          </cell>
          <cell r="E33" t="str">
            <v>ГАЛКИНА Кристина</v>
          </cell>
          <cell r="F33">
            <v>39453</v>
          </cell>
          <cell r="G33" t="str">
            <v>КМС</v>
          </cell>
          <cell r="H33" t="str">
            <v>Санкт-Петербург</v>
          </cell>
          <cell r="I33">
            <v>5</v>
          </cell>
        </row>
        <row r="34">
          <cell r="A34">
            <v>6</v>
          </cell>
          <cell r="B34" t="str">
            <v>А</v>
          </cell>
          <cell r="C34">
            <v>92</v>
          </cell>
          <cell r="D34" t="e">
            <v>#N/A</v>
          </cell>
          <cell r="E34" t="str">
            <v>ГРИБОВА Марина</v>
          </cell>
          <cell r="F34">
            <v>39488</v>
          </cell>
          <cell r="G34" t="str">
            <v>МС</v>
          </cell>
          <cell r="H34" t="str">
            <v>Санкт-Петербург</v>
          </cell>
          <cell r="I34">
            <v>6</v>
          </cell>
        </row>
        <row r="35">
          <cell r="B35" t="str">
            <v>В</v>
          </cell>
          <cell r="C35">
            <v>133</v>
          </cell>
          <cell r="D35" t="e">
            <v>#N/A</v>
          </cell>
          <cell r="E35" t="str">
            <v>БОБРОВА Мария</v>
          </cell>
          <cell r="F35">
            <v>39162</v>
          </cell>
          <cell r="G35" t="str">
            <v>КМС</v>
          </cell>
          <cell r="H35" t="str">
            <v>Тульская обл.</v>
          </cell>
          <cell r="I35">
            <v>6</v>
          </cell>
        </row>
        <row r="36">
          <cell r="A36">
            <v>7</v>
          </cell>
          <cell r="B36" t="str">
            <v>А</v>
          </cell>
          <cell r="C36">
            <v>94</v>
          </cell>
          <cell r="D36" t="e">
            <v>#N/A</v>
          </cell>
          <cell r="E36" t="str">
            <v xml:space="preserve">РЕППО Эрика </v>
          </cell>
          <cell r="F36">
            <v>40295</v>
          </cell>
          <cell r="G36" t="str">
            <v>КМС</v>
          </cell>
          <cell r="H36" t="str">
            <v>Санкт-Петербург</v>
          </cell>
          <cell r="I36">
            <v>7</v>
          </cell>
        </row>
        <row r="37">
          <cell r="B37" t="str">
            <v>В</v>
          </cell>
          <cell r="C37">
            <v>121</v>
          </cell>
          <cell r="D37" t="e">
            <v>#N/A</v>
          </cell>
          <cell r="E37" t="str">
            <v>ДАНИЛЮК Яна</v>
          </cell>
          <cell r="F37">
            <v>39360</v>
          </cell>
          <cell r="G37" t="str">
            <v>МС</v>
          </cell>
          <cell r="H37" t="str">
            <v>Республика Беларусь</v>
          </cell>
          <cell r="I37">
            <v>7</v>
          </cell>
        </row>
        <row r="38">
          <cell r="A38">
            <v>8</v>
          </cell>
          <cell r="B38" t="str">
            <v>А</v>
          </cell>
          <cell r="C38">
            <v>91</v>
          </cell>
          <cell r="D38" t="e">
            <v>#N/A</v>
          </cell>
          <cell r="E38" t="str">
            <v>ГОЛЫБИНА Валентина</v>
          </cell>
          <cell r="F38">
            <v>40463</v>
          </cell>
          <cell r="G38" t="str">
            <v>КМС</v>
          </cell>
          <cell r="H38" t="str">
            <v>Санкт-Петербург</v>
          </cell>
          <cell r="I38">
            <v>8</v>
          </cell>
        </row>
        <row r="39">
          <cell r="B39" t="str">
            <v>В</v>
          </cell>
          <cell r="C39">
            <v>122</v>
          </cell>
          <cell r="D39" t="e">
            <v>#N/A</v>
          </cell>
          <cell r="E39" t="str">
            <v>ГАВРИЛЬЧИК Ольга</v>
          </cell>
          <cell r="F39">
            <v>39421</v>
          </cell>
          <cell r="G39" t="str">
            <v>КМС</v>
          </cell>
          <cell r="H39" t="str">
            <v>Республика Беларусь</v>
          </cell>
          <cell r="I39">
            <v>8</v>
          </cell>
        </row>
        <row r="40">
          <cell r="A40">
            <v>9</v>
          </cell>
          <cell r="B40" t="str">
            <v>А</v>
          </cell>
          <cell r="C40">
            <v>93</v>
          </cell>
          <cell r="D40" t="e">
            <v>#N/A</v>
          </cell>
          <cell r="E40" t="str">
            <v>КОРОЛЕВА София</v>
          </cell>
          <cell r="F40">
            <v>40324</v>
          </cell>
          <cell r="G40" t="str">
            <v>КМС</v>
          </cell>
          <cell r="H40" t="str">
            <v>Санкт-Петербург</v>
          </cell>
          <cell r="I40">
            <v>9</v>
          </cell>
        </row>
        <row r="41">
          <cell r="B41" t="str">
            <v>В</v>
          </cell>
          <cell r="C41">
            <v>120</v>
          </cell>
          <cell r="D41" t="e">
            <v>#N/A</v>
          </cell>
          <cell r="E41" t="str">
            <v>АРТЮШЕНКО Валерия</v>
          </cell>
          <cell r="F41">
            <v>39675</v>
          </cell>
          <cell r="G41" t="str">
            <v>КМС</v>
          </cell>
          <cell r="H41" t="str">
            <v>Республика Беларусь</v>
          </cell>
          <cell r="I41">
            <v>9</v>
          </cell>
        </row>
        <row r="42">
          <cell r="A42">
            <v>10</v>
          </cell>
          <cell r="B42" t="str">
            <v>А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B43" t="str">
            <v>В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11</v>
          </cell>
          <cell r="B44" t="str">
            <v>А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B45" t="str">
            <v>В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</sheetData>
      <sheetData sheetId="3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13ч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14ч 10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95</v>
          </cell>
          <cell r="C24">
            <v>10156554849</v>
          </cell>
          <cell r="D24" t="str">
            <v>ТУЧИНА Дарья</v>
          </cell>
          <cell r="E24">
            <v>40613</v>
          </cell>
          <cell r="F24" t="str">
            <v>КМС</v>
          </cell>
          <cell r="G24" t="str">
            <v>Санкт-Петербург</v>
          </cell>
          <cell r="H24">
            <v>8.8747685185185186E-4</v>
          </cell>
          <cell r="I24">
            <v>1.7445370370370368E-3</v>
          </cell>
          <cell r="J24">
            <v>2.6186342592592594E-3</v>
          </cell>
          <cell r="K24">
            <v>47.735188508287294</v>
          </cell>
        </row>
        <row r="25">
          <cell r="A25">
            <v>2</v>
          </cell>
          <cell r="B25">
            <v>114</v>
          </cell>
          <cell r="C25">
            <v>10139998767</v>
          </cell>
          <cell r="D25" t="str">
            <v>ЧЕРКАСОВА Серафима</v>
          </cell>
          <cell r="E25">
            <v>39847</v>
          </cell>
          <cell r="F25" t="str">
            <v>КМС</v>
          </cell>
          <cell r="G25" t="str">
            <v>Санкт-Петербург</v>
          </cell>
          <cell r="H25">
            <v>9.3946759259259255E-4</v>
          </cell>
          <cell r="I25">
            <v>1.8573842592592594E-3</v>
          </cell>
          <cell r="J25">
            <v>2.7341666666666664E-3</v>
          </cell>
          <cell r="K25">
            <v>45.718134715025911</v>
          </cell>
        </row>
        <row r="26">
          <cell r="A26">
            <v>3</v>
          </cell>
          <cell r="B26">
            <v>115</v>
          </cell>
          <cell r="C26">
            <v>10128500732</v>
          </cell>
          <cell r="D26" t="str">
            <v>БЕЛОРУКОВА Анастасия</v>
          </cell>
          <cell r="E26">
            <v>39848</v>
          </cell>
          <cell r="F26" t="str">
            <v>1 СР</v>
          </cell>
          <cell r="G26" t="str">
            <v>Санкт-Петербург</v>
          </cell>
          <cell r="H26">
            <v>9.7553240740740749E-4</v>
          </cell>
          <cell r="I26">
            <v>1.9020370370370369E-3</v>
          </cell>
          <cell r="J26">
            <v>2.8248032407407406E-3</v>
          </cell>
          <cell r="K26">
            <v>44.251223659464976</v>
          </cell>
        </row>
        <row r="27">
          <cell r="A27">
            <v>4</v>
          </cell>
          <cell r="B27">
            <v>110</v>
          </cell>
          <cell r="C27">
            <v>10137550125</v>
          </cell>
          <cell r="D27" t="str">
            <v>ШИПИЛОВА Дарья</v>
          </cell>
          <cell r="E27">
            <v>39501</v>
          </cell>
          <cell r="F27" t="str">
            <v>КМС</v>
          </cell>
          <cell r="G27" t="str">
            <v>Санкт-Петербург</v>
          </cell>
          <cell r="H27">
            <v>9.1799768518518521E-4</v>
          </cell>
          <cell r="I27">
            <v>1.7644097222222221E-3</v>
          </cell>
          <cell r="J27">
            <v>2.6154513888888889E-3</v>
          </cell>
          <cell r="K27">
            <v>47.793279787587124</v>
          </cell>
        </row>
        <row r="28">
          <cell r="A28">
            <v>5</v>
          </cell>
          <cell r="B28">
            <v>111</v>
          </cell>
          <cell r="C28">
            <v>10117276418</v>
          </cell>
          <cell r="D28" t="str">
            <v>КОРЧЕБНАЯ Ольга</v>
          </cell>
          <cell r="E28">
            <v>39475</v>
          </cell>
          <cell r="F28" t="str">
            <v>КМС</v>
          </cell>
          <cell r="G28" t="str">
            <v>Санкт-Петербург</v>
          </cell>
          <cell r="H28">
            <v>9.0054398148148144E-4</v>
          </cell>
          <cell r="I28">
            <v>1.8053356481481479E-3</v>
          </cell>
          <cell r="J28">
            <v>2.7570601851851853E-3</v>
          </cell>
          <cell r="K28">
            <v>45.33850971831577</v>
          </cell>
        </row>
        <row r="29">
          <cell r="A29">
            <v>6</v>
          </cell>
          <cell r="B29">
            <v>108</v>
          </cell>
          <cell r="C29">
            <v>10105526785</v>
          </cell>
          <cell r="D29" t="str">
            <v>КАСИМОВА Виолетта</v>
          </cell>
          <cell r="E29">
            <v>39379</v>
          </cell>
          <cell r="F29" t="str">
            <v>КМС</v>
          </cell>
          <cell r="G29" t="str">
            <v>Санкт-Петербург</v>
          </cell>
          <cell r="H29">
            <v>9.1525462962962969E-4</v>
          </cell>
          <cell r="I29">
            <v>1.8101388888888891E-3</v>
          </cell>
          <cell r="J29">
            <v>2.7288773148148146E-3</v>
          </cell>
          <cell r="K29">
            <v>45.806749655391798</v>
          </cell>
        </row>
        <row r="30">
          <cell r="A30">
            <v>7</v>
          </cell>
          <cell r="B30">
            <v>109</v>
          </cell>
          <cell r="C30">
            <v>10140572683</v>
          </cell>
          <cell r="D30" t="str">
            <v>ГОНЧАРОВА Варвара</v>
          </cell>
          <cell r="E30">
            <v>39626</v>
          </cell>
          <cell r="F30" t="str">
            <v>КМС</v>
          </cell>
          <cell r="G30" t="str">
            <v>Санкт-Петербург</v>
          </cell>
          <cell r="H30">
            <v>9.3815972222222228E-4</v>
          </cell>
          <cell r="I30">
            <v>1.8601041666666668E-3</v>
          </cell>
          <cell r="J30">
            <v>2.8021064814814818E-3</v>
          </cell>
          <cell r="K30">
            <v>44.609653782290103</v>
          </cell>
        </row>
        <row r="31">
          <cell r="A31">
            <v>8</v>
          </cell>
          <cell r="B31">
            <v>106</v>
          </cell>
          <cell r="C31">
            <v>10123783704</v>
          </cell>
          <cell r="D31" t="str">
            <v>ТАДЖИЕВА Алина</v>
          </cell>
          <cell r="E31">
            <v>39323</v>
          </cell>
          <cell r="F31" t="str">
            <v>МС</v>
          </cell>
          <cell r="G31" t="str">
            <v>Санкт-Петербург</v>
          </cell>
          <cell r="H31">
            <v>9.2290509259259268E-4</v>
          </cell>
          <cell r="I31">
            <v>1.7825810185185186E-3</v>
          </cell>
          <cell r="J31">
            <v>2.6336342592592592E-3</v>
          </cell>
          <cell r="K31">
            <v>47.463310275724474</v>
          </cell>
        </row>
        <row r="32">
          <cell r="A32">
            <v>9</v>
          </cell>
          <cell r="B32">
            <v>96</v>
          </cell>
          <cell r="C32">
            <v>10156552728</v>
          </cell>
          <cell r="D32" t="str">
            <v>АФАНАСЬЕВА Дарья</v>
          </cell>
          <cell r="E32">
            <v>40708</v>
          </cell>
          <cell r="F32" t="str">
            <v>КМС</v>
          </cell>
          <cell r="G32" t="str">
            <v>Санкт-Петербург</v>
          </cell>
          <cell r="H32">
            <v>9.0548611111111114E-4</v>
          </cell>
          <cell r="I32">
            <v>1.7626388888888889E-3</v>
          </cell>
          <cell r="J32">
            <v>2.6305902777777781E-3</v>
          </cell>
          <cell r="K32">
            <v>47.518232335898411</v>
          </cell>
        </row>
        <row r="33">
          <cell r="A33">
            <v>10</v>
          </cell>
          <cell r="B33">
            <v>107</v>
          </cell>
          <cell r="C33">
            <v>10137450192</v>
          </cell>
          <cell r="D33" t="str">
            <v>ГАЛКИНА Кристина</v>
          </cell>
          <cell r="E33">
            <v>39453</v>
          </cell>
          <cell r="F33" t="str">
            <v>КМС</v>
          </cell>
          <cell r="G33" t="str">
            <v>Санкт-Петербург</v>
          </cell>
          <cell r="H33">
            <v>9.2475694444444452E-4</v>
          </cell>
          <cell r="I33">
            <v>1.7991087962962963E-3</v>
          </cell>
          <cell r="J33">
            <v>2.7110995370370366E-3</v>
          </cell>
          <cell r="K33">
            <v>46.107123066611457</v>
          </cell>
        </row>
        <row r="34">
          <cell r="A34">
            <v>11</v>
          </cell>
          <cell r="B34">
            <v>92</v>
          </cell>
          <cell r="C34">
            <v>10137268320</v>
          </cell>
          <cell r="D34" t="str">
            <v>ГРИБОВА Марина</v>
          </cell>
          <cell r="E34">
            <v>39488</v>
          </cell>
          <cell r="F34" t="str">
            <v>МС</v>
          </cell>
          <cell r="G34" t="str">
            <v>Санкт-Петербург</v>
          </cell>
          <cell r="H34">
            <v>8.7962962962962962E-4</v>
          </cell>
          <cell r="I34">
            <v>1.7312847222222224E-3</v>
          </cell>
          <cell r="J34">
            <v>2.6339236111111112E-3</v>
          </cell>
          <cell r="K34">
            <v>47.458096154606693</v>
          </cell>
        </row>
        <row r="35">
          <cell r="A35">
            <v>12</v>
          </cell>
          <cell r="B35">
            <v>133</v>
          </cell>
          <cell r="C35">
            <v>10119926033</v>
          </cell>
          <cell r="D35" t="str">
            <v>БОБРОВА Мария</v>
          </cell>
          <cell r="E35">
            <v>39162</v>
          </cell>
          <cell r="F35" t="str">
            <v>КМС</v>
          </cell>
          <cell r="G35" t="str">
            <v>Тульская обл.</v>
          </cell>
          <cell r="H35">
            <v>9.605208333333333E-4</v>
          </cell>
          <cell r="I35">
            <v>1.9012268518518516E-3</v>
          </cell>
          <cell r="J35">
            <v>2.8709027777777778E-3</v>
          </cell>
          <cell r="K35">
            <v>43.540659393822111</v>
          </cell>
        </row>
        <row r="36">
          <cell r="A36">
            <v>13</v>
          </cell>
          <cell r="B36">
            <v>94</v>
          </cell>
          <cell r="C36">
            <v>10144646178</v>
          </cell>
          <cell r="D36" t="str">
            <v xml:space="preserve">РЕППО Эрика </v>
          </cell>
          <cell r="E36">
            <v>40295</v>
          </cell>
          <cell r="F36" t="str">
            <v>КМС</v>
          </cell>
          <cell r="G36" t="str">
            <v>Санкт-Петербург</v>
          </cell>
          <cell r="H36">
            <v>8.9103009259259257E-4</v>
          </cell>
          <cell r="I36">
            <v>1.7449537037037036E-3</v>
          </cell>
          <cell r="J36">
            <v>2.6055324074074075E-3</v>
          </cell>
          <cell r="K36">
            <v>47.975223660480282</v>
          </cell>
        </row>
        <row r="37">
          <cell r="A37">
            <v>14</v>
          </cell>
          <cell r="B37">
            <v>121</v>
          </cell>
          <cell r="C37">
            <v>10141258353</v>
          </cell>
          <cell r="D37" t="str">
            <v>ДАНИЛЮК Яна</v>
          </cell>
          <cell r="E37">
            <v>39360</v>
          </cell>
          <cell r="F37" t="str">
            <v>МС</v>
          </cell>
          <cell r="G37" t="str">
            <v>Республика Беларусь</v>
          </cell>
          <cell r="H37">
            <v>9.1428240740740738E-4</v>
          </cell>
          <cell r="I37">
            <v>1.7772800925925925E-3</v>
          </cell>
          <cell r="J37">
            <v>2.6484722222222222E-3</v>
          </cell>
          <cell r="K37">
            <v>47.197398919712626</v>
          </cell>
        </row>
        <row r="38">
          <cell r="A38">
            <v>15</v>
          </cell>
          <cell r="B38">
            <v>91</v>
          </cell>
          <cell r="C38">
            <v>10141780436</v>
          </cell>
          <cell r="D38" t="str">
            <v>ГОЛЫБИНА Валентина</v>
          </cell>
          <cell r="E38">
            <v>40463</v>
          </cell>
          <cell r="F38" t="str">
            <v>КМС</v>
          </cell>
          <cell r="G38" t="str">
            <v>Санкт-Петербург</v>
          </cell>
          <cell r="K38" t="e">
            <v>#DIV/0!</v>
          </cell>
        </row>
        <row r="39">
          <cell r="A39">
            <v>16</v>
          </cell>
          <cell r="B39">
            <v>122</v>
          </cell>
          <cell r="C39">
            <v>10114893450</v>
          </cell>
          <cell r="D39" t="str">
            <v>ГАВРИЛЬЧИК Ольга</v>
          </cell>
          <cell r="E39">
            <v>39421</v>
          </cell>
          <cell r="F39" t="str">
            <v>КМС</v>
          </cell>
          <cell r="G39" t="str">
            <v>Республика Беларусь</v>
          </cell>
          <cell r="K39" t="e">
            <v>#DIV/0!</v>
          </cell>
        </row>
        <row r="40">
          <cell r="A40">
            <v>17</v>
          </cell>
          <cell r="B40">
            <v>93</v>
          </cell>
          <cell r="C40">
            <v>10144647693</v>
          </cell>
          <cell r="D40" t="str">
            <v>КОРОЛЕВА София</v>
          </cell>
          <cell r="E40">
            <v>40324</v>
          </cell>
          <cell r="F40" t="str">
            <v>КМС</v>
          </cell>
          <cell r="G40" t="str">
            <v>Санкт-Петербург</v>
          </cell>
          <cell r="K40" t="e">
            <v>#DIV/0!</v>
          </cell>
        </row>
        <row r="41">
          <cell r="A41">
            <v>18</v>
          </cell>
          <cell r="B41">
            <v>120</v>
          </cell>
          <cell r="C41">
            <v>10125235266</v>
          </cell>
          <cell r="D41" t="str">
            <v>АРТЮШЕНКО Валерия</v>
          </cell>
          <cell r="E41">
            <v>39675</v>
          </cell>
          <cell r="F41" t="str">
            <v>КМС</v>
          </cell>
          <cell r="G41" t="str">
            <v>Республика Беларусь</v>
          </cell>
          <cell r="K41" t="e">
            <v>#DIV/0!</v>
          </cell>
        </row>
        <row r="43">
          <cell r="A43" t="str">
            <v>ПОГОДНЫЕ УСЛОВИЯ</v>
          </cell>
          <cell r="G43" t="str">
            <v>СТАТИСТИКА ГОНКИ</v>
          </cell>
        </row>
        <row r="44">
          <cell r="A44" t="str">
            <v>Температура: +26</v>
          </cell>
          <cell r="G44" t="str">
            <v>Субъектов РФ</v>
          </cell>
          <cell r="H44">
            <v>3</v>
          </cell>
          <cell r="L44" t="str">
            <v>ЗМС</v>
          </cell>
          <cell r="M44">
            <v>0</v>
          </cell>
        </row>
        <row r="45">
          <cell r="A45" t="str">
            <v>Влажность: 47 %</v>
          </cell>
          <cell r="G45" t="str">
            <v>Заявлено</v>
          </cell>
          <cell r="H45">
            <v>18</v>
          </cell>
          <cell r="L45" t="str">
            <v>МСМК</v>
          </cell>
          <cell r="M45">
            <v>0</v>
          </cell>
        </row>
        <row r="46">
          <cell r="G46" t="str">
            <v>Стартовало</v>
          </cell>
          <cell r="H46">
            <v>18</v>
          </cell>
          <cell r="L46" t="str">
            <v>МС</v>
          </cell>
          <cell r="M46">
            <v>3</v>
          </cell>
        </row>
        <row r="47">
          <cell r="G47" t="str">
            <v>Финишировало</v>
          </cell>
          <cell r="H47">
            <v>18</v>
          </cell>
          <cell r="L47" t="str">
            <v>КМС</v>
          </cell>
          <cell r="M47">
            <v>14</v>
          </cell>
        </row>
        <row r="48">
          <cell r="G48" t="str">
            <v>Н. финишировало</v>
          </cell>
          <cell r="H48">
            <v>0</v>
          </cell>
          <cell r="L48" t="str">
            <v>1 СР</v>
          </cell>
          <cell r="M48">
            <v>1</v>
          </cell>
        </row>
        <row r="49">
          <cell r="G49" t="str">
            <v>Дисквалифицировано</v>
          </cell>
          <cell r="H49">
            <v>0</v>
          </cell>
          <cell r="L49" t="str">
            <v>2 СР</v>
          </cell>
          <cell r="M49">
            <v>0</v>
          </cell>
        </row>
        <row r="50">
          <cell r="G50" t="str">
            <v>Н. стартовало</v>
          </cell>
          <cell r="H50">
            <v>0</v>
          </cell>
          <cell r="L50" t="str">
            <v>3 СР</v>
          </cell>
          <cell r="M50">
            <v>0</v>
          </cell>
        </row>
        <row r="52">
          <cell r="A52" t="str">
            <v>ТЕХНИЧЕСКИЙ ДЕЛЕГАТ ФВСР:</v>
          </cell>
          <cell r="D52" t="str">
            <v>ГЛАВНЫЙ СУДЬЯ:</v>
          </cell>
          <cell r="G52" t="str">
            <v>ГЛАВНЫЙ СЕКРЕТАРЬ:</v>
          </cell>
          <cell r="I52" t="str">
            <v>СУДЬЯ НА ФИНИШЕ:</v>
          </cell>
        </row>
        <row r="58">
          <cell r="D58" t="str">
            <v>СОЛОВЬЁВ Г.Н. (ВК,г. САНКТ-ПЕТЕРБУРГ)</v>
          </cell>
          <cell r="G58" t="str">
            <v xml:space="preserve">СЛАБКОВСКАЯ В.Н. (ВК, г. ОМСК) </v>
          </cell>
          <cell r="I58" t="str">
            <v xml:space="preserve">ВАЛОВА А.С. (ВК,г. САНКТ-ПЕТЕРБУРГ) </v>
          </cell>
        </row>
      </sheetData>
      <sheetData sheetId="39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 t="str">
            <v>В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В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</sheetData>
      <sheetData sheetId="4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159</v>
          </cell>
          <cell r="D24" t="e">
            <v>#N/A</v>
          </cell>
          <cell r="E24" t="str">
            <v>ЕРАСОВ Тимофей</v>
          </cell>
          <cell r="F24">
            <v>40498</v>
          </cell>
          <cell r="G24" t="str">
            <v>2 СР</v>
          </cell>
          <cell r="H24" t="str">
            <v>Санкт-Петербург</v>
          </cell>
          <cell r="I24">
            <v>1</v>
          </cell>
        </row>
        <row r="25">
          <cell r="B25" t="str">
            <v>В</v>
          </cell>
          <cell r="C25">
            <v>183</v>
          </cell>
          <cell r="D25" t="e">
            <v>#N/A</v>
          </cell>
          <cell r="E25" t="str">
            <v>СЫСОЕВ Игнат</v>
          </cell>
          <cell r="F25">
            <v>40289</v>
          </cell>
          <cell r="G25" t="str">
            <v>1 СР</v>
          </cell>
          <cell r="H25" t="str">
            <v>Санкт-Петербург</v>
          </cell>
          <cell r="I25">
            <v>2</v>
          </cell>
        </row>
        <row r="26">
          <cell r="A26">
            <v>2</v>
          </cell>
          <cell r="B26" t="str">
            <v>А</v>
          </cell>
          <cell r="C26">
            <v>189</v>
          </cell>
          <cell r="E26" t="str">
            <v>МИХЕЕВ Арсений</v>
          </cell>
          <cell r="F26">
            <v>40578</v>
          </cell>
          <cell r="G26" t="str">
            <v>1 СР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156</v>
          </cell>
          <cell r="E27" t="str">
            <v>ГРИГОРЬЕВ Артемий</v>
          </cell>
          <cell r="F27">
            <v>39482</v>
          </cell>
          <cell r="G27" t="str">
            <v>КМС</v>
          </cell>
          <cell r="H27" t="str">
            <v>Санкт-Петербург</v>
          </cell>
          <cell r="I27">
            <v>3</v>
          </cell>
        </row>
        <row r="28">
          <cell r="A28">
            <v>3</v>
          </cell>
          <cell r="B28" t="str">
            <v>А</v>
          </cell>
          <cell r="C28">
            <v>187</v>
          </cell>
          <cell r="D28" t="e">
            <v>#N/A</v>
          </cell>
          <cell r="E28" t="str">
            <v>БАЗГАНОВ Кирилл</v>
          </cell>
          <cell r="F28">
            <v>40578</v>
          </cell>
          <cell r="G28" t="str">
            <v>1 СР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160</v>
          </cell>
          <cell r="E29" t="str">
            <v>ОБОЛОЧКОВ Константин</v>
          </cell>
          <cell r="F29">
            <v>40309</v>
          </cell>
          <cell r="G29" t="str">
            <v>2 СР</v>
          </cell>
          <cell r="H29" t="str">
            <v>Санкт-Петербург</v>
          </cell>
          <cell r="I29">
            <v>4</v>
          </cell>
        </row>
        <row r="30">
          <cell r="A30">
            <v>4</v>
          </cell>
          <cell r="B30" t="str">
            <v>А</v>
          </cell>
          <cell r="C30">
            <v>186</v>
          </cell>
          <cell r="D30" t="e">
            <v>#N/A</v>
          </cell>
          <cell r="E30" t="str">
            <v>НОВОЛОДСКИЙ Дмитрий</v>
          </cell>
          <cell r="F30">
            <v>40691</v>
          </cell>
          <cell r="G30" t="str">
            <v>1 СР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154</v>
          </cell>
          <cell r="E31" t="str">
            <v>КОЛОКОЛОВ Максим</v>
          </cell>
          <cell r="F31">
            <v>39203</v>
          </cell>
          <cell r="G31" t="str">
            <v>КМС</v>
          </cell>
          <cell r="H31" t="str">
            <v>Санкт-Петербург</v>
          </cell>
          <cell r="I31">
            <v>5</v>
          </cell>
        </row>
        <row r="32">
          <cell r="A32">
            <v>5</v>
          </cell>
          <cell r="B32" t="str">
            <v>А</v>
          </cell>
          <cell r="C32">
            <v>188</v>
          </cell>
          <cell r="D32" t="e">
            <v>#N/A</v>
          </cell>
          <cell r="E32" t="str">
            <v>ФОМЕНКО Тимофей</v>
          </cell>
          <cell r="F32">
            <v>40755</v>
          </cell>
          <cell r="G32" t="str">
            <v>1 СР</v>
          </cell>
          <cell r="H32" t="str">
            <v>Санкт-Петербург</v>
          </cell>
          <cell r="I32">
            <v>5</v>
          </cell>
        </row>
        <row r="33">
          <cell r="B33" t="str">
            <v>В</v>
          </cell>
          <cell r="C33">
            <v>138</v>
          </cell>
          <cell r="E33" t="str">
            <v>КЕЗЕРЕВ Николай</v>
          </cell>
          <cell r="F33">
            <v>39672</v>
          </cell>
          <cell r="G33" t="str">
            <v>КМС</v>
          </cell>
          <cell r="H33" t="str">
            <v>Ленинградская область</v>
          </cell>
          <cell r="I33">
            <v>6</v>
          </cell>
        </row>
        <row r="34">
          <cell r="A34">
            <v>6</v>
          </cell>
          <cell r="B34" t="str">
            <v>А</v>
          </cell>
          <cell r="C34">
            <v>157</v>
          </cell>
          <cell r="E34" t="str">
            <v>МАЛИКОВ Руслан</v>
          </cell>
          <cell r="F34">
            <v>39710</v>
          </cell>
          <cell r="G34" t="str">
            <v>КМС</v>
          </cell>
          <cell r="H34" t="str">
            <v>Санкт-Петербург</v>
          </cell>
          <cell r="I34">
            <v>6</v>
          </cell>
        </row>
        <row r="35">
          <cell r="B35" t="str">
            <v>В</v>
          </cell>
          <cell r="C35">
            <v>152</v>
          </cell>
          <cell r="D35" t="e">
            <v>#N/A</v>
          </cell>
          <cell r="E35" t="str">
            <v>ХВОРОСТОВ Богдан</v>
          </cell>
          <cell r="F35">
            <v>39137</v>
          </cell>
          <cell r="G35" t="str">
            <v>КМС</v>
          </cell>
          <cell r="H35" t="str">
            <v>Санкт-Петербург</v>
          </cell>
          <cell r="I35">
            <v>7</v>
          </cell>
        </row>
        <row r="36">
          <cell r="A36">
            <v>7</v>
          </cell>
          <cell r="B36" t="str">
            <v>А</v>
          </cell>
          <cell r="C36">
            <v>150</v>
          </cell>
          <cell r="D36" t="e">
            <v>#N/A</v>
          </cell>
          <cell r="E36" t="str">
            <v>ПРОДЧЕНКО Павел</v>
          </cell>
          <cell r="F36">
            <v>39126</v>
          </cell>
          <cell r="G36" t="str">
            <v>МС</v>
          </cell>
          <cell r="H36" t="str">
            <v>Санкт-Петербург</v>
          </cell>
          <cell r="I36">
            <v>7</v>
          </cell>
        </row>
        <row r="37">
          <cell r="B37" t="str">
            <v>В</v>
          </cell>
          <cell r="C37">
            <v>153</v>
          </cell>
          <cell r="E37" t="str">
            <v>ГРАМАРЧУК Трофим</v>
          </cell>
          <cell r="F37">
            <v>39120</v>
          </cell>
          <cell r="G37" t="str">
            <v>КМС</v>
          </cell>
          <cell r="H37" t="str">
            <v>Санкт-Петербург</v>
          </cell>
          <cell r="I37">
            <v>8</v>
          </cell>
        </row>
        <row r="38">
          <cell r="A38">
            <v>8</v>
          </cell>
          <cell r="B38" t="str">
            <v>А</v>
          </cell>
          <cell r="C38">
            <v>155</v>
          </cell>
          <cell r="D38" t="e">
            <v>#N/A</v>
          </cell>
          <cell r="E38" t="str">
            <v>РЯБОВ Александр</v>
          </cell>
          <cell r="F38">
            <v>39205</v>
          </cell>
          <cell r="G38" t="str">
            <v>КМС</v>
          </cell>
          <cell r="H38" t="str">
            <v>Санкт-Петербург</v>
          </cell>
          <cell r="I38">
            <v>9</v>
          </cell>
        </row>
        <row r="39">
          <cell r="B39" t="str">
            <v>В</v>
          </cell>
          <cell r="C39">
            <v>168</v>
          </cell>
          <cell r="D39" t="e">
            <v>#N/A</v>
          </cell>
          <cell r="E39" t="str">
            <v>АЛЬХОВИК Илья</v>
          </cell>
          <cell r="F39">
            <v>39102</v>
          </cell>
          <cell r="G39" t="str">
            <v>МС</v>
          </cell>
          <cell r="H39" t="str">
            <v>Республика Беларусь</v>
          </cell>
          <cell r="I39">
            <v>10</v>
          </cell>
        </row>
        <row r="40">
          <cell r="A40">
            <v>9</v>
          </cell>
          <cell r="B40" t="str">
            <v>А</v>
          </cell>
          <cell r="C40">
            <v>184</v>
          </cell>
          <cell r="D40" t="e">
            <v>#N/A</v>
          </cell>
          <cell r="E40" t="str">
            <v>ПЕТУХОВ Максим</v>
          </cell>
          <cell r="F40">
            <v>40387</v>
          </cell>
          <cell r="G40" t="str">
            <v>КМС</v>
          </cell>
          <cell r="H40" t="str">
            <v>Санкт-Петербург</v>
          </cell>
          <cell r="I40">
            <v>10</v>
          </cell>
        </row>
        <row r="41">
          <cell r="B41" t="str">
            <v>В</v>
          </cell>
          <cell r="C41">
            <v>180</v>
          </cell>
          <cell r="E41" t="str">
            <v>ЯЦИНА Артем</v>
          </cell>
          <cell r="F41">
            <v>40126</v>
          </cell>
          <cell r="G41" t="str">
            <v>КМС</v>
          </cell>
          <cell r="H41" t="str">
            <v>Санкт-Петербург</v>
          </cell>
          <cell r="I41">
            <v>11</v>
          </cell>
        </row>
        <row r="42">
          <cell r="A42">
            <v>10</v>
          </cell>
          <cell r="B42" t="str">
            <v>А</v>
          </cell>
          <cell r="C42">
            <v>151</v>
          </cell>
          <cell r="E42" t="str">
            <v>ГОНЧАРОВ Александр</v>
          </cell>
          <cell r="F42">
            <v>39215</v>
          </cell>
          <cell r="G42" t="str">
            <v>МС</v>
          </cell>
          <cell r="H42" t="str">
            <v>Санкт-Петербург</v>
          </cell>
          <cell r="I42">
            <v>11</v>
          </cell>
        </row>
        <row r="43">
          <cell r="B43" t="str">
            <v>В</v>
          </cell>
          <cell r="C43">
            <v>166</v>
          </cell>
          <cell r="E43" t="str">
            <v>БОРУШКОВ Артем</v>
          </cell>
          <cell r="F43">
            <v>39134</v>
          </cell>
          <cell r="G43" t="str">
            <v>МС</v>
          </cell>
          <cell r="H43" t="str">
            <v>Республика Беларусь</v>
          </cell>
          <cell r="I43">
            <v>12</v>
          </cell>
        </row>
        <row r="44">
          <cell r="A44">
            <v>11</v>
          </cell>
          <cell r="B44" t="str">
            <v>А</v>
          </cell>
          <cell r="C44">
            <v>182</v>
          </cell>
          <cell r="D44" t="e">
            <v>#N/A</v>
          </cell>
          <cell r="E44" t="str">
            <v>КОНСТАНТИНОВ Феликс</v>
          </cell>
          <cell r="F44">
            <v>40255</v>
          </cell>
          <cell r="G44" t="str">
            <v>КМС</v>
          </cell>
          <cell r="H44" t="str">
            <v>Санкт-Петербург</v>
          </cell>
          <cell r="I44">
            <v>13</v>
          </cell>
        </row>
        <row r="45">
          <cell r="B45" t="str">
            <v>В</v>
          </cell>
          <cell r="C45">
            <v>158</v>
          </cell>
          <cell r="E45" t="str">
            <v>ВАСИЛЬЕВ Тимофей</v>
          </cell>
          <cell r="F45">
            <v>40196</v>
          </cell>
          <cell r="G45" t="str">
            <v>2 СР</v>
          </cell>
          <cell r="H45" t="str">
            <v>Санкт-Петербург</v>
          </cell>
          <cell r="I45">
            <v>14</v>
          </cell>
        </row>
        <row r="46">
          <cell r="A46">
            <v>12</v>
          </cell>
          <cell r="B46" t="str">
            <v>А</v>
          </cell>
          <cell r="C46">
            <v>178</v>
          </cell>
          <cell r="D46" t="e">
            <v>#N/A</v>
          </cell>
          <cell r="E46" t="str">
            <v>ЗЫРЯНОВ Кирилл</v>
          </cell>
          <cell r="F46">
            <v>40324</v>
          </cell>
          <cell r="G46" t="str">
            <v>КМС</v>
          </cell>
          <cell r="H46" t="str">
            <v>Санкт-Петербург</v>
          </cell>
          <cell r="I46">
            <v>14</v>
          </cell>
        </row>
        <row r="47">
          <cell r="B47" t="str">
            <v>В</v>
          </cell>
          <cell r="C47">
            <v>167</v>
          </cell>
          <cell r="E47" t="str">
            <v>ВИТЬКО Иван</v>
          </cell>
          <cell r="F47">
            <v>39395</v>
          </cell>
          <cell r="G47" t="str">
            <v>КМС</v>
          </cell>
          <cell r="H47" t="str">
            <v>Республика Беларусь</v>
          </cell>
          <cell r="I47">
            <v>15</v>
          </cell>
        </row>
        <row r="48">
          <cell r="A48">
            <v>13</v>
          </cell>
          <cell r="B48" t="str">
            <v>А</v>
          </cell>
          <cell r="C48">
            <v>148</v>
          </cell>
          <cell r="D48" t="e">
            <v>#N/A</v>
          </cell>
          <cell r="E48" t="str">
            <v>НОВОЛОДСКИЙ Ростислав</v>
          </cell>
          <cell r="F48">
            <v>39586</v>
          </cell>
          <cell r="G48" t="str">
            <v>МС</v>
          </cell>
          <cell r="H48" t="str">
            <v>Санкт-Петербург</v>
          </cell>
          <cell r="I48">
            <v>15</v>
          </cell>
        </row>
        <row r="49">
          <cell r="B49" t="str">
            <v>В</v>
          </cell>
          <cell r="C49">
            <v>169</v>
          </cell>
          <cell r="D49" t="e">
            <v>#N/A</v>
          </cell>
          <cell r="E49" t="str">
            <v>КОШЕВОЙ Арсений</v>
          </cell>
          <cell r="F49">
            <v>39408</v>
          </cell>
          <cell r="G49" t="str">
            <v>КМС</v>
          </cell>
          <cell r="H49" t="str">
            <v>Республика Беларусь</v>
          </cell>
          <cell r="I49">
            <v>16</v>
          </cell>
        </row>
        <row r="50">
          <cell r="A50">
            <v>14</v>
          </cell>
          <cell r="B50" t="str">
            <v>А</v>
          </cell>
          <cell r="C50">
            <v>149</v>
          </cell>
          <cell r="D50" t="e">
            <v>#N/A</v>
          </cell>
          <cell r="E50" t="str">
            <v>ВЕШНЯКОВ Даниил</v>
          </cell>
          <cell r="F50">
            <v>39527</v>
          </cell>
          <cell r="G50" t="str">
            <v>МС</v>
          </cell>
          <cell r="H50" t="str">
            <v>Санкт-Петербург</v>
          </cell>
          <cell r="I50">
            <v>16</v>
          </cell>
        </row>
        <row r="51">
          <cell r="B51" t="str">
            <v>В</v>
          </cell>
          <cell r="C51">
            <v>176</v>
          </cell>
          <cell r="D51" t="e">
            <v>#N/A</v>
          </cell>
          <cell r="E51" t="str">
            <v>БАБОВИЧ Никита</v>
          </cell>
          <cell r="F51">
            <v>39191</v>
          </cell>
          <cell r="G51" t="str">
            <v>МС</v>
          </cell>
          <cell r="H51" t="str">
            <v>Республика Беларусь</v>
          </cell>
          <cell r="I51">
            <v>17</v>
          </cell>
        </row>
        <row r="52">
          <cell r="A52">
            <v>15</v>
          </cell>
          <cell r="B52" t="str">
            <v>А</v>
          </cell>
          <cell r="C52">
            <v>147</v>
          </cell>
          <cell r="D52" t="e">
            <v>#N/A</v>
          </cell>
          <cell r="E52" t="str">
            <v>ЯКОВЛЕВ Матвей</v>
          </cell>
          <cell r="F52">
            <v>39469</v>
          </cell>
          <cell r="G52" t="str">
            <v>МС</v>
          </cell>
          <cell r="H52" t="str">
            <v>Санкт-Петербург</v>
          </cell>
          <cell r="I52">
            <v>17</v>
          </cell>
        </row>
        <row r="53">
          <cell r="B53" t="str">
            <v>В</v>
          </cell>
          <cell r="C53">
            <v>165</v>
          </cell>
          <cell r="D53" t="e">
            <v>#N/A</v>
          </cell>
          <cell r="E53" t="str">
            <v>СЛЕСАРЕНКО Илья</v>
          </cell>
          <cell r="F53">
            <v>39135</v>
          </cell>
          <cell r="G53" t="str">
            <v>КМС</v>
          </cell>
          <cell r="H53" t="str">
            <v>Республика Беларусь</v>
          </cell>
          <cell r="I53">
            <v>18</v>
          </cell>
        </row>
        <row r="54">
          <cell r="A54">
            <v>16</v>
          </cell>
          <cell r="B54" t="str">
            <v>А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  <cell r="I54">
            <v>18</v>
          </cell>
        </row>
        <row r="55">
          <cell r="B55" t="str">
            <v>В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19</v>
          </cell>
          <cell r="B56" t="str">
            <v>А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</sheetData>
      <sheetData sheetId="4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10ч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11ч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176</v>
          </cell>
          <cell r="C24">
            <v>10107354227</v>
          </cell>
          <cell r="D24" t="str">
            <v>БАБОВИЧ Никита</v>
          </cell>
          <cell r="E24">
            <v>39191</v>
          </cell>
          <cell r="F24" t="str">
            <v>МС</v>
          </cell>
          <cell r="G24" t="str">
            <v>Республика Беларусь</v>
          </cell>
          <cell r="H24">
            <v>7.6694444444444455E-4</v>
          </cell>
          <cell r="I24">
            <v>1.4583564814814815E-3</v>
          </cell>
          <cell r="J24">
            <v>2.1581249999999999E-3</v>
          </cell>
          <cell r="K24">
            <v>57.921112076455259</v>
          </cell>
        </row>
        <row r="25">
          <cell r="A25">
            <v>2</v>
          </cell>
          <cell r="B25">
            <v>147</v>
          </cell>
          <cell r="C25">
            <v>10137271653</v>
          </cell>
          <cell r="D25" t="str">
            <v>ЯКОВЛЕВ Матвей</v>
          </cell>
          <cell r="E25">
            <v>39469</v>
          </cell>
          <cell r="F25" t="str">
            <v>МС</v>
          </cell>
          <cell r="G25" t="str">
            <v>Санкт-Петербург</v>
          </cell>
          <cell r="H25">
            <v>7.7501157407407412E-4</v>
          </cell>
          <cell r="I25">
            <v>1.4832060185185183E-3</v>
          </cell>
          <cell r="J25">
            <v>2.2098263888888888E-3</v>
          </cell>
          <cell r="K25">
            <v>56.565982119007593</v>
          </cell>
        </row>
        <row r="26">
          <cell r="A26">
            <v>3</v>
          </cell>
          <cell r="B26">
            <v>148</v>
          </cell>
          <cell r="C26">
            <v>10125311654</v>
          </cell>
          <cell r="D26" t="str">
            <v>НОВОЛОДСКИЙ Ростислав</v>
          </cell>
          <cell r="E26">
            <v>39586</v>
          </cell>
          <cell r="F26" t="str">
            <v>МС</v>
          </cell>
          <cell r="G26" t="str">
            <v>Санкт-Петербург</v>
          </cell>
          <cell r="H26">
            <v>8.0584490740740746E-4</v>
          </cell>
          <cell r="I26">
            <v>1.5259027777777777E-3</v>
          </cell>
          <cell r="J26">
            <v>2.2456712962962964E-3</v>
          </cell>
          <cell r="K26">
            <v>55.663088452063121</v>
          </cell>
        </row>
        <row r="27">
          <cell r="A27">
            <v>4</v>
          </cell>
          <cell r="B27">
            <v>165</v>
          </cell>
          <cell r="C27">
            <v>10090698822</v>
          </cell>
          <cell r="D27" t="str">
            <v>СЛЕСАРЕНКО Илья</v>
          </cell>
          <cell r="E27">
            <v>39135</v>
          </cell>
          <cell r="F27" t="str">
            <v>КМС</v>
          </cell>
          <cell r="G27" t="str">
            <v>Республика Беларусь</v>
          </cell>
          <cell r="H27">
            <v>7.6843749999999991E-4</v>
          </cell>
          <cell r="I27">
            <v>1.4890162037037036E-3</v>
          </cell>
          <cell r="J27">
            <v>2.2487037037037037E-3</v>
          </cell>
          <cell r="K27">
            <v>55.588026023223257</v>
          </cell>
        </row>
        <row r="28">
          <cell r="A28">
            <v>5</v>
          </cell>
          <cell r="B28">
            <v>149</v>
          </cell>
          <cell r="C28">
            <v>10137307322</v>
          </cell>
          <cell r="D28" t="str">
            <v>ВЕШНЯКОВ Даниил</v>
          </cell>
          <cell r="E28">
            <v>39527</v>
          </cell>
          <cell r="F28" t="str">
            <v>МС</v>
          </cell>
          <cell r="G28" t="str">
            <v>Санкт-Петербург</v>
          </cell>
          <cell r="H28">
            <v>7.8291666666666657E-4</v>
          </cell>
          <cell r="I28">
            <v>1.5111574074074075E-3</v>
          </cell>
          <cell r="J28">
            <v>2.2563194444444445E-3</v>
          </cell>
          <cell r="K28">
            <v>55.400400110799914</v>
          </cell>
        </row>
        <row r="29">
          <cell r="A29">
            <v>6</v>
          </cell>
          <cell r="B29">
            <v>178</v>
          </cell>
          <cell r="C29">
            <v>10148051686</v>
          </cell>
          <cell r="D29" t="str">
            <v>ЗЫРЯНОВ Кирилл</v>
          </cell>
          <cell r="E29">
            <v>40324</v>
          </cell>
          <cell r="F29" t="str">
            <v>КМС</v>
          </cell>
          <cell r="G29" t="str">
            <v>Санкт-Петербург</v>
          </cell>
          <cell r="H29">
            <v>7.8630787037037037E-4</v>
          </cell>
          <cell r="I29">
            <v>1.5308449074074072E-3</v>
          </cell>
          <cell r="J29">
            <v>2.2703703703703705E-3</v>
          </cell>
          <cell r="K29">
            <v>55.057536704730829</v>
          </cell>
        </row>
        <row r="30">
          <cell r="A30">
            <v>7</v>
          </cell>
          <cell r="B30">
            <v>151</v>
          </cell>
          <cell r="C30">
            <v>10105978645</v>
          </cell>
          <cell r="D30" t="str">
            <v>ГОНЧАРОВ Александр</v>
          </cell>
          <cell r="E30">
            <v>39215</v>
          </cell>
          <cell r="F30" t="str">
            <v>МС</v>
          </cell>
          <cell r="G30" t="str">
            <v>Санкт-Петербург</v>
          </cell>
          <cell r="H30">
            <v>7.9265046296296299E-4</v>
          </cell>
          <cell r="I30">
            <v>1.5357060185185185E-3</v>
          </cell>
          <cell r="J30">
            <v>2.3085069444444446E-3</v>
          </cell>
          <cell r="K30">
            <v>54.147985259833042</v>
          </cell>
        </row>
        <row r="31">
          <cell r="A31">
            <v>8</v>
          </cell>
          <cell r="B31">
            <v>180</v>
          </cell>
          <cell r="C31">
            <v>10144862915</v>
          </cell>
          <cell r="D31" t="str">
            <v>ЯЦИНА Артем</v>
          </cell>
          <cell r="E31">
            <v>40126</v>
          </cell>
          <cell r="F31" t="str">
            <v>КМС</v>
          </cell>
          <cell r="G31" t="str">
            <v>Санкт-Петербург</v>
          </cell>
          <cell r="H31">
            <v>8.1554398148148144E-4</v>
          </cell>
          <cell r="I31">
            <v>1.5780208333333332E-3</v>
          </cell>
          <cell r="J31">
            <v>2.3406249999999998E-3</v>
          </cell>
          <cell r="K31">
            <v>53.404966622162888</v>
          </cell>
        </row>
        <row r="32">
          <cell r="A32">
            <v>9</v>
          </cell>
          <cell r="B32">
            <v>169</v>
          </cell>
          <cell r="C32">
            <v>10128196901</v>
          </cell>
          <cell r="D32" t="str">
            <v>КОШЕВОЙ Арсений</v>
          </cell>
          <cell r="E32">
            <v>39408</v>
          </cell>
          <cell r="F32" t="str">
            <v>КМС</v>
          </cell>
          <cell r="G32" t="str">
            <v>Республика Беларусь</v>
          </cell>
          <cell r="H32">
            <v>8.3203703703703695E-4</v>
          </cell>
          <cell r="I32">
            <v>1.5798842592592594E-3</v>
          </cell>
          <cell r="J32">
            <v>2.3451851851851854E-3</v>
          </cell>
          <cell r="K32">
            <v>53.30112128869235</v>
          </cell>
        </row>
        <row r="33">
          <cell r="A33">
            <v>10</v>
          </cell>
          <cell r="B33">
            <v>166</v>
          </cell>
          <cell r="C33">
            <v>10095658249</v>
          </cell>
          <cell r="D33" t="str">
            <v>БОРУШКОВ Артем</v>
          </cell>
          <cell r="E33">
            <v>39134</v>
          </cell>
          <cell r="F33" t="str">
            <v>МС</v>
          </cell>
          <cell r="G33" t="str">
            <v>Республика Беларусь</v>
          </cell>
          <cell r="H33">
            <v>7.9932870370370368E-4</v>
          </cell>
          <cell r="I33">
            <v>1.5535648148148149E-3</v>
          </cell>
          <cell r="J33">
            <v>2.3470138888888889E-3</v>
          </cell>
          <cell r="K33">
            <v>53.259591087966385</v>
          </cell>
        </row>
        <row r="34">
          <cell r="A34">
            <v>11</v>
          </cell>
          <cell r="B34">
            <v>168</v>
          </cell>
          <cell r="C34">
            <v>10116520020</v>
          </cell>
          <cell r="D34" t="str">
            <v>АЛЬХОВИК Илья</v>
          </cell>
          <cell r="E34">
            <v>39102</v>
          </cell>
          <cell r="F34" t="str">
            <v>МС</v>
          </cell>
          <cell r="G34" t="str">
            <v>Республика Беларусь</v>
          </cell>
          <cell r="H34">
            <v>8.0674768518518519E-4</v>
          </cell>
          <cell r="I34">
            <v>1.5737037037037037E-3</v>
          </cell>
          <cell r="J34">
            <v>2.3503819444444444E-3</v>
          </cell>
          <cell r="K34">
            <v>53.183271040463282</v>
          </cell>
        </row>
        <row r="35">
          <cell r="A35">
            <v>12</v>
          </cell>
          <cell r="B35">
            <v>184</v>
          </cell>
          <cell r="C35">
            <v>10142293324</v>
          </cell>
          <cell r="D35" t="str">
            <v>ПЕТУХОВ Максим</v>
          </cell>
          <cell r="E35">
            <v>40387</v>
          </cell>
          <cell r="F35" t="str">
            <v>КМС</v>
          </cell>
          <cell r="G35" t="str">
            <v>Санкт-Петербург</v>
          </cell>
          <cell r="H35">
            <v>8.2251157407407403E-4</v>
          </cell>
          <cell r="I35">
            <v>1.5832291666666668E-3</v>
          </cell>
          <cell r="J35">
            <v>2.3522800925925929E-3</v>
          </cell>
          <cell r="K35">
            <v>53.140355348681581</v>
          </cell>
        </row>
        <row r="36">
          <cell r="A36">
            <v>13</v>
          </cell>
          <cell r="B36">
            <v>182</v>
          </cell>
          <cell r="C36">
            <v>10132607771</v>
          </cell>
          <cell r="D36" t="str">
            <v>КОНСТАНТИНОВ Феликс</v>
          </cell>
          <cell r="E36">
            <v>40255</v>
          </cell>
          <cell r="F36" t="str">
            <v>КМС</v>
          </cell>
          <cell r="G36" t="str">
            <v>Санкт-Петербург</v>
          </cell>
          <cell r="H36">
            <v>8.2802083333333339E-4</v>
          </cell>
          <cell r="I36">
            <v>1.5894097222222221E-3</v>
          </cell>
          <cell r="J36">
            <v>2.3582638888888889E-3</v>
          </cell>
          <cell r="K36">
            <v>53.005518419270295</v>
          </cell>
        </row>
        <row r="37">
          <cell r="A37">
            <v>14</v>
          </cell>
          <cell r="B37">
            <v>150</v>
          </cell>
          <cell r="C37">
            <v>10125033081</v>
          </cell>
          <cell r="D37" t="str">
            <v>ПРОДЧЕНКО Павел</v>
          </cell>
          <cell r="E37">
            <v>39126</v>
          </cell>
          <cell r="F37" t="str">
            <v>МС</v>
          </cell>
          <cell r="G37" t="str">
            <v>Санкт-Петербург</v>
          </cell>
          <cell r="H37">
            <v>8.1143518518518533E-4</v>
          </cell>
          <cell r="I37">
            <v>1.5752662037037037E-3</v>
          </cell>
          <cell r="J37">
            <v>2.363460648148148E-3</v>
          </cell>
          <cell r="K37">
            <v>52.88897028936892</v>
          </cell>
        </row>
        <row r="38">
          <cell r="A38">
            <v>15</v>
          </cell>
          <cell r="B38">
            <v>154</v>
          </cell>
          <cell r="C38">
            <v>10114922954</v>
          </cell>
          <cell r="D38" t="str">
            <v>КОЛОКОЛОВ Максим</v>
          </cell>
          <cell r="E38">
            <v>39203</v>
          </cell>
          <cell r="F38" t="str">
            <v>КМС</v>
          </cell>
          <cell r="G38" t="str">
            <v>Санкт-Петербург</v>
          </cell>
          <cell r="H38">
            <v>8.0112268518518521E-4</v>
          </cell>
          <cell r="I38">
            <v>1.5695370370370368E-3</v>
          </cell>
          <cell r="J38">
            <v>2.36375E-3</v>
          </cell>
          <cell r="K38">
            <v>52.882496033844525</v>
          </cell>
        </row>
        <row r="39">
          <cell r="A39">
            <v>16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  <cell r="H39">
            <v>8.0807870370370365E-4</v>
          </cell>
          <cell r="I39">
            <v>1.5825462962962963E-3</v>
          </cell>
          <cell r="J39">
            <v>2.3714930555555559E-3</v>
          </cell>
          <cell r="K39">
            <v>52.709831769132776</v>
          </cell>
        </row>
        <row r="40">
          <cell r="A40">
            <v>17</v>
          </cell>
          <cell r="B40">
            <v>153</v>
          </cell>
          <cell r="C40">
            <v>10116165463</v>
          </cell>
          <cell r="D40" t="str">
            <v>ГРАМАРЧУК Трофим</v>
          </cell>
          <cell r="E40">
            <v>39120</v>
          </cell>
          <cell r="F40" t="str">
            <v>КМС</v>
          </cell>
          <cell r="G40" t="str">
            <v>Санкт-Петербург</v>
          </cell>
          <cell r="H40">
            <v>7.8631944444444452E-4</v>
          </cell>
          <cell r="I40">
            <v>1.5527546296296296E-3</v>
          </cell>
          <cell r="J40">
            <v>2.3755555555555557E-3</v>
          </cell>
          <cell r="K40">
            <v>52.619691300280635</v>
          </cell>
        </row>
        <row r="41">
          <cell r="A41">
            <v>18</v>
          </cell>
          <cell r="B41">
            <v>138</v>
          </cell>
          <cell r="C41">
            <v>10123564341</v>
          </cell>
          <cell r="D41" t="str">
            <v>КЕЗЕРЕВ Николай</v>
          </cell>
          <cell r="E41">
            <v>39672</v>
          </cell>
          <cell r="F41" t="str">
            <v>КМС</v>
          </cell>
          <cell r="G41" t="str">
            <v>Ленинградская область</v>
          </cell>
          <cell r="H41">
            <v>8.1876157407407407E-4</v>
          </cell>
          <cell r="I41">
            <v>1.5928819444444445E-3</v>
          </cell>
          <cell r="J41">
            <v>2.3835532407407408E-3</v>
          </cell>
          <cell r="K41">
            <v>52.443133160790332</v>
          </cell>
        </row>
        <row r="42">
          <cell r="A42">
            <v>19</v>
          </cell>
          <cell r="B42">
            <v>156</v>
          </cell>
          <cell r="C42">
            <v>10141475288</v>
          </cell>
          <cell r="D42" t="str">
            <v>ГРИГОРЬЕВ Артемий</v>
          </cell>
          <cell r="E42">
            <v>39482</v>
          </cell>
          <cell r="F42" t="str">
            <v>КМС</v>
          </cell>
          <cell r="G42" t="str">
            <v>Санкт-Петербург</v>
          </cell>
          <cell r="H42">
            <v>8.2586805555555549E-4</v>
          </cell>
          <cell r="I42">
            <v>1.5979166666666668E-3</v>
          </cell>
          <cell r="J42">
            <v>2.3889699074074074E-3</v>
          </cell>
          <cell r="K42">
            <v>52.324225438090764</v>
          </cell>
        </row>
        <row r="43">
          <cell r="A43">
            <v>20</v>
          </cell>
          <cell r="B43">
            <v>152</v>
          </cell>
          <cell r="C43">
            <v>10106037350</v>
          </cell>
          <cell r="D43" t="str">
            <v>ХВОРОСТОВ Богдан</v>
          </cell>
          <cell r="E43">
            <v>39137</v>
          </cell>
          <cell r="F43" t="str">
            <v>КМС</v>
          </cell>
          <cell r="G43" t="str">
            <v>Санкт-Петербург</v>
          </cell>
          <cell r="H43">
            <v>8.0721064814814815E-4</v>
          </cell>
          <cell r="I43">
            <v>1.5797916666666668E-3</v>
          </cell>
          <cell r="J43">
            <v>2.3919212962962965E-3</v>
          </cell>
          <cell r="K43">
            <v>52.259662637543421</v>
          </cell>
        </row>
        <row r="44">
          <cell r="A44">
            <v>21</v>
          </cell>
          <cell r="B44">
            <v>157</v>
          </cell>
          <cell r="C44">
            <v>10129113246</v>
          </cell>
          <cell r="D44" t="str">
            <v>МАЛИКОВ Руслан</v>
          </cell>
          <cell r="E44">
            <v>39710</v>
          </cell>
          <cell r="F44" t="str">
            <v>КМС</v>
          </cell>
          <cell r="G44" t="str">
            <v>Санкт-Петербург</v>
          </cell>
          <cell r="H44">
            <v>8.5457175925925935E-4</v>
          </cell>
          <cell r="I44">
            <v>1.6463541666666666E-3</v>
          </cell>
          <cell r="J44">
            <v>2.4279976851851849E-3</v>
          </cell>
          <cell r="K44">
            <v>51.483162756996656</v>
          </cell>
        </row>
        <row r="45">
          <cell r="A45">
            <v>22</v>
          </cell>
          <cell r="B45">
            <v>155</v>
          </cell>
          <cell r="C45">
            <v>10105798688</v>
          </cell>
          <cell r="D45" t="str">
            <v>РЯБОВ Александр</v>
          </cell>
          <cell r="E45">
            <v>39205</v>
          </cell>
          <cell r="F45" t="str">
            <v>КМС</v>
          </cell>
          <cell r="G45" t="str">
            <v>Санкт-Петербург</v>
          </cell>
          <cell r="H45">
            <v>8.2434027777777768E-4</v>
          </cell>
          <cell r="I45">
            <v>1.6236805555555555E-3</v>
          </cell>
          <cell r="J45">
            <v>2.4391087962962964E-3</v>
          </cell>
          <cell r="K45">
            <v>51.248636465011224</v>
          </cell>
        </row>
        <row r="46">
          <cell r="A46">
            <v>23</v>
          </cell>
          <cell r="B46">
            <v>187</v>
          </cell>
          <cell r="C46">
            <v>10156554041</v>
          </cell>
          <cell r="D46" t="str">
            <v>БАЗГАНОВ Кирилл</v>
          </cell>
          <cell r="E46">
            <v>40578</v>
          </cell>
          <cell r="F46" t="str">
            <v>1 СР</v>
          </cell>
          <cell r="G46" t="str">
            <v>Санкт-Петербург</v>
          </cell>
          <cell r="H46">
            <v>8.361226851851853E-4</v>
          </cell>
          <cell r="I46">
            <v>1.6413194444444446E-3</v>
          </cell>
          <cell r="J46">
            <v>2.4650694444444446E-3</v>
          </cell>
          <cell r="K46">
            <v>50.708916246443358</v>
          </cell>
        </row>
        <row r="47">
          <cell r="A47">
            <v>24</v>
          </cell>
          <cell r="B47">
            <v>186</v>
          </cell>
          <cell r="C47">
            <v>10156552627</v>
          </cell>
          <cell r="D47" t="str">
            <v>НОВОЛОДСКИЙ Дмитрий</v>
          </cell>
          <cell r="E47">
            <v>40691</v>
          </cell>
          <cell r="F47" t="str">
            <v>1 СР</v>
          </cell>
          <cell r="G47" t="str">
            <v>Санкт-Петербург</v>
          </cell>
          <cell r="H47">
            <v>8.4947916666666668E-4</v>
          </cell>
          <cell r="I47">
            <v>1.6571643518518517E-3</v>
          </cell>
          <cell r="J47">
            <v>2.4716087962962964E-3</v>
          </cell>
          <cell r="K47">
            <v>50.574751225725485</v>
          </cell>
        </row>
        <row r="48">
          <cell r="A48">
            <v>25</v>
          </cell>
          <cell r="B48">
            <v>189</v>
          </cell>
          <cell r="C48">
            <v>10156551718</v>
          </cell>
          <cell r="D48" t="str">
            <v>МИХЕЕВ Арсений</v>
          </cell>
          <cell r="E48">
            <v>40578</v>
          </cell>
          <cell r="F48" t="str">
            <v>1 СР</v>
          </cell>
          <cell r="G48" t="str">
            <v>Санкт-Петербург</v>
          </cell>
          <cell r="H48">
            <v>8.3733796296296291E-4</v>
          </cell>
          <cell r="I48">
            <v>1.6582870370370371E-3</v>
          </cell>
          <cell r="J48">
            <v>2.4953240740740739E-3</v>
          </cell>
          <cell r="K48">
            <v>50.094094510102231</v>
          </cell>
        </row>
        <row r="49">
          <cell r="A49">
            <v>26</v>
          </cell>
          <cell r="B49">
            <v>188</v>
          </cell>
          <cell r="C49">
            <v>10145860294</v>
          </cell>
          <cell r="D49" t="str">
            <v>ФОМЕНКО Тимофей</v>
          </cell>
          <cell r="E49">
            <v>40755</v>
          </cell>
          <cell r="F49" t="str">
            <v>1 СР</v>
          </cell>
          <cell r="G49" t="str">
            <v>Санкт-Петербург</v>
          </cell>
          <cell r="H49">
            <v>8.6041666666666656E-4</v>
          </cell>
          <cell r="I49">
            <v>1.7002199074074075E-3</v>
          </cell>
          <cell r="J49">
            <v>2.5044212962962963E-3</v>
          </cell>
          <cell r="K49">
            <v>49.912129474725255</v>
          </cell>
        </row>
        <row r="50">
          <cell r="A50">
            <v>27</v>
          </cell>
          <cell r="B50">
            <v>183</v>
          </cell>
          <cell r="C50">
            <v>10148084224</v>
          </cell>
          <cell r="D50" t="str">
            <v>СЫСОЕВ Игнат</v>
          </cell>
          <cell r="E50">
            <v>40289</v>
          </cell>
          <cell r="F50" t="str">
            <v>1 СР</v>
          </cell>
          <cell r="G50" t="str">
            <v>Санкт-Петербург</v>
          </cell>
          <cell r="H50">
            <v>8.635300925925925E-4</v>
          </cell>
          <cell r="I50">
            <v>1.6808333333333334E-3</v>
          </cell>
          <cell r="J50">
            <v>2.521712962962963E-3</v>
          </cell>
          <cell r="K50">
            <v>49.569876443481611</v>
          </cell>
        </row>
        <row r="51">
          <cell r="A51">
            <v>28</v>
          </cell>
          <cell r="B51">
            <v>158</v>
          </cell>
          <cell r="C51">
            <v>10158774432</v>
          </cell>
          <cell r="D51" t="str">
            <v>ВАСИЛЬЕВ Тимофей</v>
          </cell>
          <cell r="E51">
            <v>40196</v>
          </cell>
          <cell r="F51" t="str">
            <v>2 СР</v>
          </cell>
          <cell r="G51" t="str">
            <v>Санкт-Петербург</v>
          </cell>
          <cell r="H51">
            <v>8.6498842592592584E-4</v>
          </cell>
          <cell r="I51">
            <v>1.7086805555555555E-3</v>
          </cell>
          <cell r="J51">
            <v>2.558553240740741E-3</v>
          </cell>
          <cell r="K51">
            <v>48.856126192554925</v>
          </cell>
        </row>
        <row r="52">
          <cell r="A52">
            <v>29</v>
          </cell>
          <cell r="B52">
            <v>160</v>
          </cell>
          <cell r="C52">
            <v>10155182604</v>
          </cell>
          <cell r="D52" t="str">
            <v>ОБОЛОЧКОВ Константин</v>
          </cell>
          <cell r="E52">
            <v>40309</v>
          </cell>
          <cell r="F52" t="str">
            <v>2 СР</v>
          </cell>
          <cell r="G52" t="str">
            <v>Санкт-Петербург</v>
          </cell>
          <cell r="H52">
            <v>8.4906249999999999E-4</v>
          </cell>
          <cell r="I52">
            <v>1.7179976851851853E-3</v>
          </cell>
          <cell r="J52">
            <v>2.5809953703703702E-3</v>
          </cell>
          <cell r="K52">
            <v>48.431315079059011</v>
          </cell>
        </row>
        <row r="53">
          <cell r="A53">
            <v>30</v>
          </cell>
          <cell r="B53">
            <v>159</v>
          </cell>
          <cell r="C53">
            <v>10152492569</v>
          </cell>
          <cell r="D53" t="str">
            <v>ЕРАСОВ Тимофей</v>
          </cell>
          <cell r="E53">
            <v>40498</v>
          </cell>
          <cell r="F53" t="str">
            <v>2 СР</v>
          </cell>
          <cell r="G53" t="str">
            <v>Санкт-Петербург</v>
          </cell>
          <cell r="H53">
            <v>8.6196759259259267E-4</v>
          </cell>
          <cell r="I53">
            <v>1.7240624999999999E-3</v>
          </cell>
          <cell r="J53">
            <v>2.5997916666666665E-3</v>
          </cell>
          <cell r="K53">
            <v>48.081160349386977</v>
          </cell>
        </row>
        <row r="55">
          <cell r="A55" t="str">
            <v>ПОГОДНЫЕ УСЛОВИЯ</v>
          </cell>
          <cell r="G55" t="str">
            <v>СТАТИСТИКА ГОНКИ</v>
          </cell>
        </row>
        <row r="56">
          <cell r="A56" t="str">
            <v>Температура: +26</v>
          </cell>
          <cell r="G56" t="str">
            <v>Субъектов РФ</v>
          </cell>
          <cell r="H56">
            <v>3</v>
          </cell>
          <cell r="L56" t="str">
            <v>ЗМС</v>
          </cell>
          <cell r="M56">
            <v>0</v>
          </cell>
        </row>
        <row r="57">
          <cell r="A57" t="str">
            <v>Влажность: 47 %</v>
          </cell>
          <cell r="G57" t="str">
            <v>Заявлено</v>
          </cell>
          <cell r="H57">
            <v>30</v>
          </cell>
          <cell r="L57" t="str">
            <v>МСМК</v>
          </cell>
          <cell r="M57">
            <v>0</v>
          </cell>
        </row>
        <row r="58">
          <cell r="G58" t="str">
            <v>Стартовало</v>
          </cell>
          <cell r="H58">
            <v>30</v>
          </cell>
          <cell r="L58" t="str">
            <v>МС</v>
          </cell>
          <cell r="M58">
            <v>8</v>
          </cell>
        </row>
        <row r="59">
          <cell r="G59" t="str">
            <v>Финишировало</v>
          </cell>
          <cell r="H59">
            <v>30</v>
          </cell>
          <cell r="L59" t="str">
            <v>КМС</v>
          </cell>
          <cell r="M59">
            <v>14</v>
          </cell>
        </row>
        <row r="60">
          <cell r="G60" t="str">
            <v>Н. финишировало</v>
          </cell>
          <cell r="H60">
            <v>0</v>
          </cell>
          <cell r="L60" t="str">
            <v>1 СР</v>
          </cell>
          <cell r="M60">
            <v>5</v>
          </cell>
        </row>
        <row r="61">
          <cell r="G61" t="str">
            <v>Дисквалифицировано</v>
          </cell>
          <cell r="H61">
            <v>0</v>
          </cell>
          <cell r="L61" t="str">
            <v>2 СР</v>
          </cell>
          <cell r="M61">
            <v>3</v>
          </cell>
        </row>
        <row r="62">
          <cell r="G62" t="str">
            <v>Н. стартовало</v>
          </cell>
          <cell r="H62">
            <v>0</v>
          </cell>
          <cell r="L62" t="str">
            <v>3 СР</v>
          </cell>
          <cell r="M62">
            <v>0</v>
          </cell>
        </row>
        <row r="64">
          <cell r="A64" t="str">
            <v>ТЕХНИЧЕСКИЙ ДЕЛЕГАТ ФВСР:</v>
          </cell>
          <cell r="D64" t="str">
            <v>ГЛАВНЫЙ СУДЬЯ:</v>
          </cell>
          <cell r="G64" t="str">
            <v>ГЛАВНЫЙ СЕКРЕТАРЬ:</v>
          </cell>
          <cell r="I64" t="str">
            <v>СУДЬЯ НА ФИНИШЕ:</v>
          </cell>
        </row>
        <row r="70">
          <cell r="D70" t="str">
            <v>СОЛОВЬЁВ Г.Н. (ВК,г. САНКТ-ПЕТЕРБУРГ)</v>
          </cell>
          <cell r="G70" t="str">
            <v xml:space="preserve">СЛАБКОВСКАЯ В.Н. (ВК, г. ОМСК) </v>
          </cell>
          <cell r="I70" t="str">
            <v xml:space="preserve">ВАЛОВА А.С. (ВК,г. САНКТ-ПЕТЕРБУРГ) </v>
          </cell>
        </row>
      </sheetData>
      <sheetData sheetId="42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148</v>
          </cell>
          <cell r="C25">
            <v>10125311654</v>
          </cell>
          <cell r="D25" t="str">
            <v>НОВОЛОДСКИЙ Ростислав</v>
          </cell>
          <cell r="E25">
            <v>39586</v>
          </cell>
          <cell r="F25" t="str">
            <v>МС</v>
          </cell>
          <cell r="G25" t="str">
            <v>Санкт-Петербург</v>
          </cell>
        </row>
        <row r="26">
          <cell r="A26" t="str">
            <v>В</v>
          </cell>
          <cell r="B26">
            <v>165</v>
          </cell>
          <cell r="C26">
            <v>10090698822</v>
          </cell>
          <cell r="D26" t="str">
            <v>СЛЕСАРЕНКО Илья</v>
          </cell>
          <cell r="E26">
            <v>39135</v>
          </cell>
          <cell r="F26" t="str">
            <v>КМС</v>
          </cell>
          <cell r="G26" t="str">
            <v>Республика Беларусь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176</v>
          </cell>
          <cell r="C28">
            <v>10107354227</v>
          </cell>
          <cell r="D28" t="str">
            <v>БАБОВИЧ Никита</v>
          </cell>
          <cell r="E28">
            <v>39191</v>
          </cell>
          <cell r="F28" t="str">
            <v>МС</v>
          </cell>
          <cell r="G28" t="str">
            <v>Республика Беларусь</v>
          </cell>
        </row>
        <row r="29">
          <cell r="A29" t="str">
            <v>В</v>
          </cell>
          <cell r="B29">
            <v>147</v>
          </cell>
          <cell r="C29">
            <v>10137271653</v>
          </cell>
          <cell r="D29" t="str">
            <v>ЯКОВЛЕВ Матвей</v>
          </cell>
          <cell r="E29">
            <v>39469</v>
          </cell>
          <cell r="F29" t="str">
            <v>МС</v>
          </cell>
          <cell r="G29" t="str">
            <v>Санкт-Петербург</v>
          </cell>
        </row>
      </sheetData>
      <sheetData sheetId="4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17ч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176</v>
          </cell>
          <cell r="C24">
            <v>10107354227</v>
          </cell>
          <cell r="D24" t="str">
            <v>БАБОВИЧ Никита</v>
          </cell>
          <cell r="E24">
            <v>39191</v>
          </cell>
          <cell r="F24" t="str">
            <v>МС</v>
          </cell>
          <cell r="G24" t="str">
            <v>Республика Беларусь</v>
          </cell>
          <cell r="K24" t="e">
            <v>#DIV/0!</v>
          </cell>
        </row>
        <row r="25">
          <cell r="A25">
            <v>2</v>
          </cell>
          <cell r="B25">
            <v>147</v>
          </cell>
          <cell r="C25">
            <v>10137271653</v>
          </cell>
          <cell r="D25" t="str">
            <v>ЯКОВЛЕВ Матвей</v>
          </cell>
          <cell r="E25">
            <v>39469</v>
          </cell>
          <cell r="F25" t="str">
            <v>МС</v>
          </cell>
          <cell r="G25" t="str">
            <v>Санкт-Петербург</v>
          </cell>
          <cell r="K25" t="e">
            <v>#DIV/0!</v>
          </cell>
        </row>
        <row r="26">
          <cell r="A26">
            <v>3</v>
          </cell>
          <cell r="B26">
            <v>148</v>
          </cell>
          <cell r="C26">
            <v>10125311654</v>
          </cell>
          <cell r="D26" t="str">
            <v>НОВОЛОДСКИЙ Ростислав</v>
          </cell>
          <cell r="E26">
            <v>39586</v>
          </cell>
          <cell r="F26" t="str">
            <v>МС</v>
          </cell>
          <cell r="G26" t="str">
            <v>Санкт-Петербург</v>
          </cell>
          <cell r="K26" t="e">
            <v>#DIV/0!</v>
          </cell>
        </row>
        <row r="27">
          <cell r="A27">
            <v>4</v>
          </cell>
          <cell r="B27">
            <v>165</v>
          </cell>
          <cell r="C27">
            <v>10090698822</v>
          </cell>
          <cell r="D27" t="str">
            <v>СЛЕСАРЕНКО Илья</v>
          </cell>
          <cell r="E27">
            <v>39135</v>
          </cell>
          <cell r="F27" t="str">
            <v>КМС</v>
          </cell>
          <cell r="G27" t="str">
            <v>Республика Беларусь</v>
          </cell>
          <cell r="K27" t="e">
            <v>#DIV/0!</v>
          </cell>
        </row>
        <row r="28">
          <cell r="A28">
            <v>5</v>
          </cell>
          <cell r="B28">
            <v>149</v>
          </cell>
          <cell r="C28">
            <v>10137307322</v>
          </cell>
          <cell r="D28" t="str">
            <v>ВЕШНЯКОВ Даниил</v>
          </cell>
          <cell r="E28">
            <v>39527</v>
          </cell>
          <cell r="F28" t="str">
            <v>МС</v>
          </cell>
          <cell r="G28" t="str">
            <v>Санкт-Петербург</v>
          </cell>
        </row>
        <row r="29">
          <cell r="A29">
            <v>6</v>
          </cell>
          <cell r="B29">
            <v>178</v>
          </cell>
          <cell r="C29">
            <v>10148051686</v>
          </cell>
          <cell r="D29" t="str">
            <v>ЗЫРЯНОВ Кирилл</v>
          </cell>
          <cell r="E29">
            <v>40324</v>
          </cell>
          <cell r="F29" t="str">
            <v>КМС</v>
          </cell>
          <cell r="G29" t="str">
            <v>Санкт-Петербург</v>
          </cell>
        </row>
        <row r="30">
          <cell r="A30">
            <v>7</v>
          </cell>
          <cell r="B30">
            <v>151</v>
          </cell>
          <cell r="C30">
            <v>10105978645</v>
          </cell>
          <cell r="D30" t="str">
            <v>ГОНЧАРОВ Александр</v>
          </cell>
          <cell r="E30">
            <v>39215</v>
          </cell>
          <cell r="F30" t="str">
            <v>МС</v>
          </cell>
          <cell r="G30" t="str">
            <v>Санкт-Петербург</v>
          </cell>
        </row>
        <row r="31">
          <cell r="A31">
            <v>8</v>
          </cell>
          <cell r="B31">
            <v>180</v>
          </cell>
          <cell r="C31">
            <v>10144862915</v>
          </cell>
          <cell r="D31" t="str">
            <v>ЯЦИНА Артем</v>
          </cell>
          <cell r="E31">
            <v>40126</v>
          </cell>
          <cell r="F31" t="str">
            <v>КМС</v>
          </cell>
          <cell r="G31" t="str">
            <v>Санкт-Петербург</v>
          </cell>
        </row>
        <row r="32">
          <cell r="A32">
            <v>9</v>
          </cell>
          <cell r="B32">
            <v>169</v>
          </cell>
          <cell r="C32">
            <v>10128196901</v>
          </cell>
          <cell r="D32" t="str">
            <v>КОШЕВОЙ Арсений</v>
          </cell>
          <cell r="E32">
            <v>39408</v>
          </cell>
          <cell r="F32" t="str">
            <v>КМС</v>
          </cell>
          <cell r="G32" t="str">
            <v>Республика Беларусь</v>
          </cell>
        </row>
        <row r="33">
          <cell r="A33">
            <v>10</v>
          </cell>
          <cell r="B33">
            <v>166</v>
          </cell>
          <cell r="C33">
            <v>10095658249</v>
          </cell>
          <cell r="D33" t="str">
            <v>БОРУШКОВ Артем</v>
          </cell>
          <cell r="E33">
            <v>39134</v>
          </cell>
          <cell r="F33" t="str">
            <v>МС</v>
          </cell>
          <cell r="G33" t="str">
            <v>Республика Беларусь</v>
          </cell>
        </row>
        <row r="34">
          <cell r="A34">
            <v>11</v>
          </cell>
          <cell r="B34">
            <v>168</v>
          </cell>
          <cell r="C34">
            <v>10116520020</v>
          </cell>
          <cell r="D34" t="str">
            <v>АЛЬХОВИК Илья</v>
          </cell>
          <cell r="E34">
            <v>39102</v>
          </cell>
          <cell r="F34" t="str">
            <v>МС</v>
          </cell>
          <cell r="G34" t="str">
            <v>Республика Беларусь</v>
          </cell>
        </row>
        <row r="35">
          <cell r="A35">
            <v>12</v>
          </cell>
          <cell r="B35">
            <v>184</v>
          </cell>
          <cell r="C35">
            <v>10142293324</v>
          </cell>
          <cell r="D35" t="str">
            <v>ПЕТУХОВ Максим</v>
          </cell>
          <cell r="E35">
            <v>40387</v>
          </cell>
          <cell r="F35" t="str">
            <v>КМС</v>
          </cell>
          <cell r="G35" t="str">
            <v>Санкт-Петербург</v>
          </cell>
        </row>
        <row r="36">
          <cell r="A36">
            <v>13</v>
          </cell>
          <cell r="B36">
            <v>182</v>
          </cell>
          <cell r="C36">
            <v>10132607771</v>
          </cell>
          <cell r="D36" t="str">
            <v>КОНСТАНТИНОВ Феликс</v>
          </cell>
          <cell r="E36">
            <v>40255</v>
          </cell>
          <cell r="F36" t="str">
            <v>КМС</v>
          </cell>
          <cell r="G36" t="str">
            <v>Санкт-Петербург</v>
          </cell>
        </row>
        <row r="37">
          <cell r="A37">
            <v>14</v>
          </cell>
          <cell r="B37">
            <v>150</v>
          </cell>
          <cell r="C37">
            <v>10125033081</v>
          </cell>
          <cell r="D37" t="str">
            <v>ПРОДЧЕНКО Павел</v>
          </cell>
          <cell r="E37">
            <v>39126</v>
          </cell>
          <cell r="F37" t="str">
            <v>МС</v>
          </cell>
          <cell r="G37" t="str">
            <v>Санкт-Петербург</v>
          </cell>
        </row>
        <row r="38">
          <cell r="A38">
            <v>15</v>
          </cell>
          <cell r="B38">
            <v>154</v>
          </cell>
          <cell r="C38">
            <v>10114922954</v>
          </cell>
          <cell r="D38" t="str">
            <v>КОЛОКОЛОВ Максим</v>
          </cell>
          <cell r="E38">
            <v>39203</v>
          </cell>
          <cell r="F38" t="str">
            <v>КМС</v>
          </cell>
          <cell r="G38" t="str">
            <v>Санкт-Петербург</v>
          </cell>
        </row>
        <row r="39">
          <cell r="A39">
            <v>16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17</v>
          </cell>
          <cell r="B40">
            <v>153</v>
          </cell>
          <cell r="C40">
            <v>10116165463</v>
          </cell>
          <cell r="D40" t="str">
            <v>ГРАМАРЧУК Трофим</v>
          </cell>
          <cell r="E40">
            <v>39120</v>
          </cell>
          <cell r="F40" t="str">
            <v>КМС</v>
          </cell>
          <cell r="G40" t="str">
            <v>Санкт-Петербург</v>
          </cell>
        </row>
        <row r="41">
          <cell r="A41">
            <v>18</v>
          </cell>
          <cell r="B41">
            <v>138</v>
          </cell>
          <cell r="C41">
            <v>10123564341</v>
          </cell>
          <cell r="D41" t="str">
            <v>КЕЗЕРЕВ Николай</v>
          </cell>
          <cell r="E41">
            <v>39672</v>
          </cell>
          <cell r="F41" t="str">
            <v>КМС</v>
          </cell>
          <cell r="G41" t="str">
            <v>Ленинградская область</v>
          </cell>
        </row>
        <row r="42">
          <cell r="A42">
            <v>19</v>
          </cell>
          <cell r="B42">
            <v>156</v>
          </cell>
          <cell r="C42">
            <v>10141475288</v>
          </cell>
          <cell r="D42" t="str">
            <v>ГРИГОРЬЕВ Артемий</v>
          </cell>
          <cell r="E42">
            <v>39482</v>
          </cell>
          <cell r="F42" t="str">
            <v>КМС</v>
          </cell>
          <cell r="G42" t="str">
            <v>Санкт-Петербург</v>
          </cell>
        </row>
        <row r="43">
          <cell r="A43">
            <v>20</v>
          </cell>
          <cell r="B43">
            <v>152</v>
          </cell>
          <cell r="C43">
            <v>10106037350</v>
          </cell>
          <cell r="D43" t="str">
            <v>ХВОРОСТОВ Богдан</v>
          </cell>
          <cell r="E43">
            <v>39137</v>
          </cell>
          <cell r="F43" t="str">
            <v>КМС</v>
          </cell>
          <cell r="G43" t="str">
            <v>Санкт-Петербург</v>
          </cell>
        </row>
        <row r="44">
          <cell r="A44">
            <v>21</v>
          </cell>
          <cell r="B44">
            <v>157</v>
          </cell>
          <cell r="C44">
            <v>10129113246</v>
          </cell>
          <cell r="D44" t="str">
            <v>МАЛИКОВ Руслан</v>
          </cell>
          <cell r="E44">
            <v>39710</v>
          </cell>
          <cell r="F44" t="str">
            <v>КМС</v>
          </cell>
          <cell r="G44" t="str">
            <v>Санкт-Петербург</v>
          </cell>
        </row>
        <row r="45">
          <cell r="A45">
            <v>22</v>
          </cell>
          <cell r="B45">
            <v>155</v>
          </cell>
          <cell r="C45">
            <v>10105798688</v>
          </cell>
          <cell r="D45" t="str">
            <v>РЯБОВ Александр</v>
          </cell>
          <cell r="E45">
            <v>39205</v>
          </cell>
          <cell r="F45" t="str">
            <v>КМС</v>
          </cell>
          <cell r="G45" t="str">
            <v>Санкт-Петербург</v>
          </cell>
        </row>
        <row r="46">
          <cell r="A46">
            <v>23</v>
          </cell>
          <cell r="B46">
            <v>187</v>
          </cell>
          <cell r="C46">
            <v>10156554041</v>
          </cell>
          <cell r="D46" t="str">
            <v>БАЗГАНОВ Кирилл</v>
          </cell>
          <cell r="E46">
            <v>40578</v>
          </cell>
          <cell r="F46" t="str">
            <v>1 СР</v>
          </cell>
          <cell r="G46" t="str">
            <v>Санкт-Петербург</v>
          </cell>
        </row>
        <row r="47">
          <cell r="A47">
            <v>24</v>
          </cell>
          <cell r="B47">
            <v>186</v>
          </cell>
          <cell r="C47">
            <v>10156552627</v>
          </cell>
          <cell r="D47" t="str">
            <v>НОВОЛОДСКИЙ Дмитрий</v>
          </cell>
          <cell r="E47">
            <v>40691</v>
          </cell>
          <cell r="F47" t="str">
            <v>1 СР</v>
          </cell>
          <cell r="G47" t="str">
            <v>Санкт-Петербург</v>
          </cell>
        </row>
        <row r="48">
          <cell r="A48">
            <v>25</v>
          </cell>
          <cell r="B48">
            <v>189</v>
          </cell>
          <cell r="C48">
            <v>10156551718</v>
          </cell>
          <cell r="D48" t="str">
            <v>МИХЕЕВ Арсений</v>
          </cell>
          <cell r="E48">
            <v>40578</v>
          </cell>
          <cell r="F48" t="str">
            <v>1 СР</v>
          </cell>
          <cell r="G48" t="str">
            <v>Санкт-Петербург</v>
          </cell>
        </row>
        <row r="49">
          <cell r="A49">
            <v>26</v>
          </cell>
          <cell r="B49">
            <v>188</v>
          </cell>
          <cell r="C49">
            <v>10145860294</v>
          </cell>
          <cell r="D49" t="str">
            <v>ФОМЕНКО Тимофей</v>
          </cell>
          <cell r="E49">
            <v>40755</v>
          </cell>
          <cell r="F49" t="str">
            <v>1 СР</v>
          </cell>
          <cell r="G49" t="str">
            <v>Санкт-Петербург</v>
          </cell>
        </row>
        <row r="50">
          <cell r="A50">
            <v>27</v>
          </cell>
          <cell r="B50">
            <v>183</v>
          </cell>
          <cell r="C50">
            <v>10148084224</v>
          </cell>
          <cell r="D50" t="str">
            <v>СЫСОЕВ Игнат</v>
          </cell>
          <cell r="E50">
            <v>40289</v>
          </cell>
          <cell r="F50" t="str">
            <v>1 СР</v>
          </cell>
          <cell r="G50" t="str">
            <v>Санкт-Петербург</v>
          </cell>
        </row>
        <row r="51">
          <cell r="A51">
            <v>28</v>
          </cell>
          <cell r="B51">
            <v>158</v>
          </cell>
          <cell r="C51">
            <v>10158774432</v>
          </cell>
          <cell r="D51" t="str">
            <v>ВАСИЛЬЕВ Тимофей</v>
          </cell>
          <cell r="E51">
            <v>40196</v>
          </cell>
          <cell r="F51" t="str">
            <v>2 СР</v>
          </cell>
          <cell r="G51" t="str">
            <v>Санкт-Петербург</v>
          </cell>
        </row>
        <row r="52">
          <cell r="A52">
            <v>29</v>
          </cell>
          <cell r="B52">
            <v>160</v>
          </cell>
          <cell r="C52">
            <v>10155182604</v>
          </cell>
          <cell r="D52" t="str">
            <v>ОБОЛОЧКОВ Константин</v>
          </cell>
          <cell r="E52">
            <v>40309</v>
          </cell>
          <cell r="F52" t="str">
            <v>2 СР</v>
          </cell>
          <cell r="G52" t="str">
            <v>Санкт-Петербург</v>
          </cell>
        </row>
        <row r="53">
          <cell r="A53">
            <v>30</v>
          </cell>
          <cell r="B53">
            <v>159</v>
          </cell>
          <cell r="C53">
            <v>10152492569</v>
          </cell>
          <cell r="D53" t="str">
            <v>ЕРАСОВ Тимофей</v>
          </cell>
          <cell r="E53">
            <v>40498</v>
          </cell>
          <cell r="F53" t="str">
            <v>2 СР</v>
          </cell>
          <cell r="G53" t="str">
            <v>Санкт-Петербург</v>
          </cell>
        </row>
        <row r="55">
          <cell r="A55" t="str">
            <v>ПОГОДНЫЕ УСЛОВИЯ</v>
          </cell>
          <cell r="G55" t="str">
            <v>СТАТИСТИКА ГОНКИ</v>
          </cell>
        </row>
        <row r="56">
          <cell r="A56" t="str">
            <v>Температура: +26</v>
          </cell>
          <cell r="G56" t="str">
            <v>Субъектов РФ</v>
          </cell>
          <cell r="H56">
            <v>3</v>
          </cell>
          <cell r="L56" t="str">
            <v>ЗМС</v>
          </cell>
          <cell r="M56">
            <v>0</v>
          </cell>
        </row>
        <row r="57">
          <cell r="A57" t="str">
            <v>Влажность: 47 %</v>
          </cell>
          <cell r="G57" t="str">
            <v>Заявлено</v>
          </cell>
          <cell r="H57">
            <v>30</v>
          </cell>
          <cell r="L57" t="str">
            <v>МСМК</v>
          </cell>
          <cell r="M57">
            <v>0</v>
          </cell>
        </row>
        <row r="58">
          <cell r="G58" t="str">
            <v>Стартовало</v>
          </cell>
          <cell r="H58">
            <v>30</v>
          </cell>
          <cell r="L58" t="str">
            <v>МС</v>
          </cell>
          <cell r="M58">
            <v>8</v>
          </cell>
        </row>
        <row r="59">
          <cell r="G59" t="str">
            <v>Финишировало</v>
          </cell>
          <cell r="H59">
            <v>30</v>
          </cell>
          <cell r="L59" t="str">
            <v>КМС</v>
          </cell>
          <cell r="M59">
            <v>14</v>
          </cell>
        </row>
        <row r="60">
          <cell r="G60" t="str">
            <v>Н. финишировало</v>
          </cell>
          <cell r="H60">
            <v>0</v>
          </cell>
          <cell r="L60" t="str">
            <v>1 СР</v>
          </cell>
          <cell r="M60">
            <v>5</v>
          </cell>
        </row>
        <row r="61">
          <cell r="G61" t="str">
            <v>Дисквалифицировано</v>
          </cell>
          <cell r="H61">
            <v>0</v>
          </cell>
          <cell r="L61" t="str">
            <v>2 СР</v>
          </cell>
          <cell r="M61">
            <v>3</v>
          </cell>
        </row>
        <row r="62">
          <cell r="G62" t="str">
            <v>Н. стартовало</v>
          </cell>
          <cell r="H62">
            <v>0</v>
          </cell>
          <cell r="L62" t="str">
            <v>3 СР</v>
          </cell>
          <cell r="M62">
            <v>0</v>
          </cell>
        </row>
        <row r="64">
          <cell r="A64" t="str">
            <v>ТЕХНИЧЕСКИЙ ДЕЛЕГАТ ФВСР:</v>
          </cell>
          <cell r="D64" t="str">
            <v>ГЛАВНЫЙ СУДЬЯ:</v>
          </cell>
          <cell r="G64" t="str">
            <v>ГЛАВНЫЙ СЕКРЕТАРЬ:</v>
          </cell>
          <cell r="I64" t="str">
            <v>СУДЬЯ НА ФИНИШЕ:</v>
          </cell>
        </row>
        <row r="70">
          <cell r="D70" t="str">
            <v>СОЛОВЬЁВ Г.Н. (ВК,г. САНКТ-ПЕТЕРБУРГ)</v>
          </cell>
          <cell r="G70" t="str">
            <v xml:space="preserve">СЛАБКОВСКАЯ В.Н. (ВК, г. ОМСК) </v>
          </cell>
          <cell r="I70" t="str">
            <v xml:space="preserve">ВАЛОВА А.С. (ВК,г. САНКТ-ПЕТЕРБУРГ) </v>
          </cell>
        </row>
      </sheetData>
      <sheetData sheetId="4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6</v>
          </cell>
          <cell r="D24" t="e">
            <v>#N/A</v>
          </cell>
          <cell r="E24" t="str">
            <v>ИВАНОВ Вячеслав</v>
          </cell>
          <cell r="F24">
            <v>37469</v>
          </cell>
          <cell r="G24" t="str">
            <v>МС</v>
          </cell>
          <cell r="H24" t="str">
            <v>Санкт-Петербург</v>
          </cell>
          <cell r="I24">
            <v>1</v>
          </cell>
        </row>
        <row r="25">
          <cell r="B25" t="str">
            <v>В</v>
          </cell>
          <cell r="D25" t="e">
            <v>#N/A</v>
          </cell>
          <cell r="I25">
            <v>2</v>
          </cell>
        </row>
        <row r="26">
          <cell r="A26">
            <v>2</v>
          </cell>
          <cell r="B26" t="str">
            <v>А</v>
          </cell>
          <cell r="C26">
            <v>9</v>
          </cell>
          <cell r="D26" t="e">
            <v>#N/A</v>
          </cell>
          <cell r="E26" t="str">
            <v>ГОНЧАРОВ Владимир</v>
          </cell>
          <cell r="F26">
            <v>38576</v>
          </cell>
          <cell r="G26" t="str">
            <v>МС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15</v>
          </cell>
          <cell r="D27" t="e">
            <v>#N/A</v>
          </cell>
          <cell r="E27" t="str">
            <v>КАЗАКОВ Даниил</v>
          </cell>
          <cell r="F27">
            <v>38360</v>
          </cell>
          <cell r="G27" t="str">
            <v>МС</v>
          </cell>
          <cell r="H27" t="str">
            <v>Санкт-Петербург</v>
          </cell>
          <cell r="I27">
            <v>3</v>
          </cell>
        </row>
        <row r="28">
          <cell r="A28">
            <v>3</v>
          </cell>
          <cell r="B28" t="str">
            <v>А</v>
          </cell>
          <cell r="C28">
            <v>18</v>
          </cell>
          <cell r="D28" t="e">
            <v>#N/A</v>
          </cell>
          <cell r="E28" t="str">
            <v>ПОПОВ Марк</v>
          </cell>
          <cell r="F28">
            <v>39219</v>
          </cell>
          <cell r="G28" t="str">
            <v>МС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34</v>
          </cell>
          <cell r="E29" t="str">
            <v>ОСТАЛОВСКИ Александр</v>
          </cell>
          <cell r="F29">
            <v>38601</v>
          </cell>
          <cell r="G29" t="str">
            <v>МС</v>
          </cell>
          <cell r="H29" t="str">
            <v>Республика Беларусь</v>
          </cell>
          <cell r="I29">
            <v>4</v>
          </cell>
        </row>
        <row r="30">
          <cell r="A30">
            <v>4</v>
          </cell>
          <cell r="B30" t="str">
            <v>А</v>
          </cell>
          <cell r="C30">
            <v>13</v>
          </cell>
          <cell r="D30" t="e">
            <v>#N/A</v>
          </cell>
          <cell r="E30" t="str">
            <v>ПОСТАРНАК Михаил</v>
          </cell>
          <cell r="F30">
            <v>38212</v>
          </cell>
          <cell r="G30" t="str">
            <v>МСМК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44</v>
          </cell>
          <cell r="D31" t="e">
            <v>#N/A</v>
          </cell>
          <cell r="E31" t="str">
            <v>СКИБИН Владислав</v>
          </cell>
          <cell r="F31">
            <v>39029</v>
          </cell>
          <cell r="G31" t="str">
            <v>МС</v>
          </cell>
          <cell r="H31" t="str">
            <v>Республика Казахстан</v>
          </cell>
          <cell r="I31">
            <v>5</v>
          </cell>
        </row>
        <row r="32">
          <cell r="A32">
            <v>5</v>
          </cell>
          <cell r="B32" t="str">
            <v>А</v>
          </cell>
          <cell r="C32">
            <v>19</v>
          </cell>
          <cell r="D32" t="e">
            <v>#N/A</v>
          </cell>
          <cell r="E32" t="str">
            <v>БОЛДЫРЕВ Матвей</v>
          </cell>
          <cell r="F32">
            <v>39320</v>
          </cell>
          <cell r="G32" t="str">
            <v>МС</v>
          </cell>
          <cell r="H32" t="str">
            <v>Санкт-Петербург</v>
          </cell>
          <cell r="I32">
            <v>6</v>
          </cell>
        </row>
        <row r="33">
          <cell r="B33" t="str">
            <v>В</v>
          </cell>
          <cell r="C33">
            <v>38</v>
          </cell>
          <cell r="E33" t="str">
            <v>ГУЦКО Кирилл</v>
          </cell>
          <cell r="F33">
            <v>38395</v>
          </cell>
          <cell r="G33" t="str">
            <v>МС</v>
          </cell>
          <cell r="H33" t="str">
            <v>Республика Беларусь</v>
          </cell>
          <cell r="I33">
            <v>7</v>
          </cell>
        </row>
        <row r="34">
          <cell r="A34">
            <v>6</v>
          </cell>
          <cell r="B34" t="str">
            <v>А</v>
          </cell>
          <cell r="C34">
            <v>12</v>
          </cell>
          <cell r="D34" t="e">
            <v>#N/A</v>
          </cell>
          <cell r="E34" t="str">
            <v>КРЮЧКОВ Марк</v>
          </cell>
          <cell r="F34">
            <v>37676</v>
          </cell>
          <cell r="G34" t="str">
            <v>МСМК</v>
          </cell>
          <cell r="H34" t="str">
            <v>Санкт-Петербург</v>
          </cell>
          <cell r="I34">
            <v>7</v>
          </cell>
        </row>
        <row r="35">
          <cell r="B35" t="str">
            <v>В</v>
          </cell>
          <cell r="C35">
            <v>40</v>
          </cell>
          <cell r="D35" t="e">
            <v>#N/A</v>
          </cell>
          <cell r="E35" t="str">
            <v>ОДИНЕЦ Вадим</v>
          </cell>
          <cell r="F35">
            <v>38373</v>
          </cell>
          <cell r="G35" t="str">
            <v>МС</v>
          </cell>
          <cell r="H35" t="str">
            <v>Республика Беларусь</v>
          </cell>
          <cell r="I35">
            <v>8</v>
          </cell>
        </row>
        <row r="36">
          <cell r="A36">
            <v>7</v>
          </cell>
          <cell r="B36" t="str">
            <v>А</v>
          </cell>
          <cell r="C36">
            <v>10</v>
          </cell>
          <cell r="D36" t="e">
            <v>#N/A</v>
          </cell>
          <cell r="E36" t="str">
            <v>БУГАЕНКО Виктор</v>
          </cell>
          <cell r="F36">
            <v>38042</v>
          </cell>
          <cell r="G36" t="str">
            <v>МСМК</v>
          </cell>
          <cell r="H36" t="str">
            <v>Санкт-Петербург</v>
          </cell>
          <cell r="I36">
            <v>8</v>
          </cell>
        </row>
        <row r="37">
          <cell r="B37" t="str">
            <v>В</v>
          </cell>
          <cell r="C37">
            <v>39</v>
          </cell>
          <cell r="D37" t="e">
            <v>#N/A</v>
          </cell>
          <cell r="E37" t="str">
            <v>БЕЗГЕРЦ Степан</v>
          </cell>
          <cell r="F37">
            <v>38311</v>
          </cell>
          <cell r="G37" t="str">
            <v>МС</v>
          </cell>
          <cell r="H37" t="str">
            <v>Республика Беларусь</v>
          </cell>
          <cell r="I37">
            <v>9</v>
          </cell>
        </row>
        <row r="38">
          <cell r="A38">
            <v>8</v>
          </cell>
          <cell r="B38" t="str">
            <v>А</v>
          </cell>
          <cell r="C38">
            <v>8</v>
          </cell>
          <cell r="E38" t="str">
            <v>СКОРНЯКОВ Григорий</v>
          </cell>
          <cell r="F38">
            <v>38304</v>
          </cell>
          <cell r="G38" t="str">
            <v>МСМК</v>
          </cell>
          <cell r="H38" t="str">
            <v>Санкт-Петербург</v>
          </cell>
          <cell r="I38">
            <v>9</v>
          </cell>
        </row>
        <row r="39">
          <cell r="B39" t="str">
            <v>В</v>
          </cell>
          <cell r="C39">
            <v>45</v>
          </cell>
          <cell r="D39" t="e">
            <v>#N/A</v>
          </cell>
          <cell r="E39" t="str">
            <v>НОСКОВ Дмитрий</v>
          </cell>
          <cell r="F39">
            <v>37266</v>
          </cell>
          <cell r="G39" t="str">
            <v>МСМК</v>
          </cell>
          <cell r="H39" t="str">
            <v>Республика Казахстан</v>
          </cell>
          <cell r="I39">
            <v>10</v>
          </cell>
        </row>
        <row r="40">
          <cell r="A40">
            <v>9</v>
          </cell>
          <cell r="B40" t="str">
            <v>А</v>
          </cell>
          <cell r="C40">
            <v>16</v>
          </cell>
          <cell r="D40" t="e">
            <v>#N/A</v>
          </cell>
          <cell r="E40" t="str">
            <v>ПРОСАНДЕЕВ Ярослав</v>
          </cell>
          <cell r="F40">
            <v>39151</v>
          </cell>
          <cell r="G40" t="str">
            <v>МС</v>
          </cell>
          <cell r="H40" t="str">
            <v>Санкт-Петербург</v>
          </cell>
          <cell r="I40">
            <v>10</v>
          </cell>
        </row>
        <row r="41">
          <cell r="B41" t="str">
            <v>В</v>
          </cell>
          <cell r="C41">
            <v>37</v>
          </cell>
          <cell r="E41" t="str">
            <v>КИРИЕВИЧ Артур</v>
          </cell>
          <cell r="F41">
            <v>36850</v>
          </cell>
          <cell r="G41" t="str">
            <v>МС</v>
          </cell>
          <cell r="H41" t="str">
            <v>Республика Беларусь</v>
          </cell>
          <cell r="I41">
            <v>11</v>
          </cell>
        </row>
        <row r="42">
          <cell r="A42">
            <v>10</v>
          </cell>
          <cell r="B42" t="str">
            <v>А</v>
          </cell>
          <cell r="C42">
            <v>7</v>
          </cell>
          <cell r="D42" t="e">
            <v>#N/A</v>
          </cell>
          <cell r="E42" t="str">
            <v>ШИЧКИН Влас</v>
          </cell>
          <cell r="F42">
            <v>37281</v>
          </cell>
          <cell r="G42" t="str">
            <v>МСМК</v>
          </cell>
          <cell r="H42" t="str">
            <v>Санкт-Петербург</v>
          </cell>
          <cell r="I42">
            <v>11</v>
          </cell>
        </row>
        <row r="43">
          <cell r="B43" t="str">
            <v>В</v>
          </cell>
          <cell r="C43">
            <v>43</v>
          </cell>
          <cell r="D43" t="e">
            <v>#N/A</v>
          </cell>
          <cell r="E43" t="str">
            <v>БЕЛУГИН Вадим</v>
          </cell>
          <cell r="F43">
            <v>38408</v>
          </cell>
          <cell r="G43" t="str">
            <v>МСМК</v>
          </cell>
          <cell r="H43" t="str">
            <v>Республика Казахстан</v>
          </cell>
          <cell r="I43">
            <v>12</v>
          </cell>
        </row>
        <row r="44">
          <cell r="A44">
            <v>11</v>
          </cell>
          <cell r="B44" t="str">
            <v>А</v>
          </cell>
          <cell r="C44">
            <v>11</v>
          </cell>
          <cell r="E44" t="str">
            <v>ЗАРАКОВСКИЙ Даниил</v>
          </cell>
          <cell r="F44">
            <v>38183</v>
          </cell>
          <cell r="G44" t="str">
            <v>МСМК</v>
          </cell>
          <cell r="H44" t="str">
            <v>Санкт-Петербург</v>
          </cell>
          <cell r="I44">
            <v>12</v>
          </cell>
        </row>
        <row r="45">
          <cell r="B45" t="str">
            <v>В</v>
          </cell>
          <cell r="C45">
            <v>46</v>
          </cell>
          <cell r="D45" t="e">
            <v>#N/A</v>
          </cell>
          <cell r="E45" t="str">
            <v>КАРМАЖАКОВ Сергей</v>
          </cell>
          <cell r="F45">
            <v>37064</v>
          </cell>
          <cell r="G45" t="str">
            <v>МСМК</v>
          </cell>
          <cell r="H45" t="str">
            <v>Республика Казахстан</v>
          </cell>
          <cell r="I45">
            <v>13</v>
          </cell>
        </row>
        <row r="46">
          <cell r="A46">
            <v>12</v>
          </cell>
          <cell r="B46" t="str">
            <v>А</v>
          </cell>
          <cell r="C46">
            <v>14</v>
          </cell>
          <cell r="D46" t="e">
            <v>#N/A</v>
          </cell>
          <cell r="E46" t="str">
            <v>САВЕКИН Илья</v>
          </cell>
          <cell r="F46">
            <v>38489</v>
          </cell>
          <cell r="G46" t="str">
            <v>МСМК</v>
          </cell>
          <cell r="H46" t="str">
            <v>Санкт-Петербург</v>
          </cell>
          <cell r="I46">
            <v>13</v>
          </cell>
        </row>
        <row r="47">
          <cell r="B47" t="str">
            <v>В</v>
          </cell>
          <cell r="C47">
            <v>32</v>
          </cell>
          <cell r="D47" t="e">
            <v>#N/A</v>
          </cell>
          <cell r="E47" t="str">
            <v>МАЗУР Денис</v>
          </cell>
          <cell r="F47">
            <v>36635</v>
          </cell>
          <cell r="G47" t="str">
            <v>МСМК</v>
          </cell>
          <cell r="H47" t="str">
            <v>Республика Беларусь</v>
          </cell>
          <cell r="I47">
            <v>14</v>
          </cell>
        </row>
        <row r="48">
          <cell r="A48">
            <v>13</v>
          </cell>
          <cell r="B48" t="str">
            <v>А</v>
          </cell>
          <cell r="C48">
            <v>17</v>
          </cell>
          <cell r="D48" t="e">
            <v>#N/A</v>
          </cell>
          <cell r="E48" t="str">
            <v>ГРЕЧИШКИН Вадим</v>
          </cell>
          <cell r="F48">
            <v>39274</v>
          </cell>
          <cell r="G48" t="str">
            <v>МС</v>
          </cell>
          <cell r="H48" t="str">
            <v>Санкт-Петербург</v>
          </cell>
          <cell r="I48">
            <v>14</v>
          </cell>
        </row>
        <row r="49">
          <cell r="B49" t="str">
            <v>В</v>
          </cell>
          <cell r="C49">
            <v>31</v>
          </cell>
          <cell r="E49" t="str">
            <v>КОРОЛЕК Евгений</v>
          </cell>
          <cell r="F49">
            <v>35225</v>
          </cell>
          <cell r="G49" t="str">
            <v>МСМК</v>
          </cell>
          <cell r="H49" t="str">
            <v>Республика Беларусь</v>
          </cell>
        </row>
        <row r="50">
          <cell r="A50">
            <v>14</v>
          </cell>
          <cell r="B50" t="str">
            <v>А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B51" t="str">
            <v>В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16</v>
          </cell>
          <cell r="B52" t="str">
            <v>А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B53" t="str">
            <v>В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B54" t="str">
            <v>А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B55" t="str">
            <v>В</v>
          </cell>
        </row>
      </sheetData>
      <sheetData sheetId="4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30м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12ч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14</v>
          </cell>
          <cell r="C24">
            <v>10090936672</v>
          </cell>
          <cell r="D24" t="str">
            <v>САВЕКИН Илья</v>
          </cell>
          <cell r="E24">
            <v>38489</v>
          </cell>
          <cell r="F24" t="str">
            <v>МСМК</v>
          </cell>
          <cell r="G24" t="str">
            <v>Санкт-Петербург</v>
          </cell>
          <cell r="H24">
            <v>7.7572916666666675E-4</v>
          </cell>
          <cell r="I24">
            <v>1.4728935185185186E-3</v>
          </cell>
          <cell r="J24">
            <v>2.1815856481481482E-3</v>
          </cell>
          <cell r="K24">
            <v>2.8891087962962963E-3</v>
          </cell>
          <cell r="L24">
            <v>57.687339505406243</v>
          </cell>
        </row>
        <row r="25">
          <cell r="A25">
            <v>2</v>
          </cell>
          <cell r="B25">
            <v>17</v>
          </cell>
          <cell r="C25">
            <v>10120261186</v>
          </cell>
          <cell r="D25" t="str">
            <v>ГРЕЧИШКИН Вадим</v>
          </cell>
          <cell r="E25">
            <v>39274</v>
          </cell>
          <cell r="F25" t="str">
            <v>МС</v>
          </cell>
          <cell r="G25" t="str">
            <v>Санкт-Петербург</v>
          </cell>
          <cell r="H25">
            <v>7.6092592592592585E-4</v>
          </cell>
          <cell r="I25">
            <v>1.4607870370370371E-3</v>
          </cell>
          <cell r="J25">
            <v>2.1713888888888889E-3</v>
          </cell>
          <cell r="K25">
            <v>2.8926041666666666E-3</v>
          </cell>
          <cell r="L25">
            <v>57.617631171450185</v>
          </cell>
        </row>
        <row r="26">
          <cell r="A26">
            <v>3</v>
          </cell>
          <cell r="B26">
            <v>11</v>
          </cell>
          <cell r="C26">
            <v>10065490643</v>
          </cell>
          <cell r="D26" t="str">
            <v>ЗАРАКОВСКИЙ Даниил</v>
          </cell>
          <cell r="E26">
            <v>38183</v>
          </cell>
          <cell r="F26" t="str">
            <v>МСМК</v>
          </cell>
          <cell r="G26" t="str">
            <v>Санкт-Петербург</v>
          </cell>
          <cell r="H26">
            <v>7.5800925925925916E-4</v>
          </cell>
          <cell r="I26">
            <v>1.4467708333333331E-3</v>
          </cell>
          <cell r="J26">
            <v>2.1640393518518519E-3</v>
          </cell>
          <cell r="K26">
            <v>2.9067708333333328E-3</v>
          </cell>
          <cell r="L26">
            <v>57.336821358179549</v>
          </cell>
        </row>
        <row r="27">
          <cell r="A27">
            <v>4</v>
          </cell>
          <cell r="B27">
            <v>18</v>
          </cell>
          <cell r="C27">
            <v>10111625257</v>
          </cell>
          <cell r="D27" t="str">
            <v>ПОПОВ Марк</v>
          </cell>
          <cell r="E27">
            <v>39219</v>
          </cell>
          <cell r="F27" t="str">
            <v>МС</v>
          </cell>
          <cell r="G27" t="str">
            <v>Санкт-Петербург</v>
          </cell>
          <cell r="H27">
            <v>7.7630787037037035E-4</v>
          </cell>
          <cell r="I27">
            <v>1.4828009259259258E-3</v>
          </cell>
          <cell r="J27">
            <v>2.1987499999999997E-3</v>
          </cell>
          <cell r="K27">
            <v>2.9303935185185184E-3</v>
          </cell>
          <cell r="L27">
            <v>56.874613920200964</v>
          </cell>
        </row>
        <row r="28">
          <cell r="A28">
            <v>5</v>
          </cell>
          <cell r="B28">
            <v>10</v>
          </cell>
          <cell r="C28">
            <v>10075644826</v>
          </cell>
          <cell r="D28" t="str">
            <v>БУГАЕНКО Виктор</v>
          </cell>
          <cell r="E28">
            <v>38042</v>
          </cell>
          <cell r="F28" t="str">
            <v>МСМК</v>
          </cell>
          <cell r="G28" t="str">
            <v>Санкт-Петербург</v>
          </cell>
          <cell r="H28">
            <v>7.6679398148148147E-4</v>
          </cell>
          <cell r="I28">
            <v>1.468125E-3</v>
          </cell>
          <cell r="J28">
            <v>2.1838078703703702E-3</v>
          </cell>
          <cell r="K28">
            <v>2.9380092592592596E-3</v>
          </cell>
          <cell r="L28">
            <v>56.727186776130218</v>
          </cell>
        </row>
        <row r="29">
          <cell r="A29">
            <v>6</v>
          </cell>
          <cell r="B29">
            <v>8</v>
          </cell>
          <cell r="C29">
            <v>10065490441</v>
          </cell>
          <cell r="D29" t="str">
            <v>СКОРНЯКОВ Григорий</v>
          </cell>
          <cell r="E29">
            <v>38304</v>
          </cell>
          <cell r="F29" t="str">
            <v>МСМК</v>
          </cell>
          <cell r="G29" t="str">
            <v>Санкт-Петербург</v>
          </cell>
          <cell r="H29">
            <v>7.9049768518518521E-4</v>
          </cell>
          <cell r="I29">
            <v>1.5081597222222221E-3</v>
          </cell>
          <cell r="J29">
            <v>2.2319791666666664E-3</v>
          </cell>
          <cell r="K29">
            <v>2.9453703703703703E-3</v>
          </cell>
          <cell r="L29">
            <v>56.585413392015091</v>
          </cell>
        </row>
        <row r="30">
          <cell r="A30">
            <v>7</v>
          </cell>
          <cell r="B30">
            <v>19</v>
          </cell>
          <cell r="C30">
            <v>10114021561</v>
          </cell>
          <cell r="D30" t="str">
            <v>БОЛДЫРЕВ Матвей</v>
          </cell>
          <cell r="E30">
            <v>39320</v>
          </cell>
          <cell r="F30" t="str">
            <v>МС</v>
          </cell>
          <cell r="G30" t="str">
            <v>Санкт-Петербург</v>
          </cell>
          <cell r="H30">
            <v>7.7722222222222222E-4</v>
          </cell>
          <cell r="I30">
            <v>1.4882175925925924E-3</v>
          </cell>
          <cell r="J30">
            <v>2.2124074074074073E-3</v>
          </cell>
          <cell r="K30">
            <v>2.9490856481481482E-3</v>
          </cell>
          <cell r="L30">
            <v>56.514126710648704</v>
          </cell>
        </row>
        <row r="31">
          <cell r="A31">
            <v>8</v>
          </cell>
          <cell r="B31">
            <v>12</v>
          </cell>
          <cell r="C31">
            <v>10065490946</v>
          </cell>
          <cell r="D31" t="str">
            <v>КРЮЧКОВ Марк</v>
          </cell>
          <cell r="E31">
            <v>37676</v>
          </cell>
          <cell r="F31" t="str">
            <v>МСМК</v>
          </cell>
          <cell r="G31" t="str">
            <v>Санкт-Петербург</v>
          </cell>
          <cell r="H31">
            <v>7.7592592592592589E-4</v>
          </cell>
          <cell r="I31">
            <v>1.4915393518518517E-3</v>
          </cell>
          <cell r="J31">
            <v>2.2168171296296298E-3</v>
          </cell>
          <cell r="K31">
            <v>2.9496759259259255E-3</v>
          </cell>
          <cell r="L31">
            <v>56.502817321425781</v>
          </cell>
        </row>
        <row r="32">
          <cell r="A32">
            <v>9</v>
          </cell>
          <cell r="B32">
            <v>7</v>
          </cell>
          <cell r="C32">
            <v>10036018912</v>
          </cell>
          <cell r="D32" t="str">
            <v>ШИЧКИН Влас</v>
          </cell>
          <cell r="E32">
            <v>37281</v>
          </cell>
          <cell r="F32" t="str">
            <v>МСМК</v>
          </cell>
          <cell r="G32" t="str">
            <v>Санкт-Петербург</v>
          </cell>
          <cell r="H32">
            <v>7.8031250000000008E-4</v>
          </cell>
          <cell r="I32">
            <v>1.5065856481481482E-3</v>
          </cell>
          <cell r="J32">
            <v>2.2325115740740738E-3</v>
          </cell>
          <cell r="K32">
            <v>2.960613425925926E-3</v>
          </cell>
          <cell r="L32">
            <v>56.294076943826553</v>
          </cell>
        </row>
        <row r="33">
          <cell r="A33">
            <v>10</v>
          </cell>
          <cell r="B33">
            <v>9</v>
          </cell>
          <cell r="C33">
            <v>10079259993</v>
          </cell>
          <cell r="D33" t="str">
            <v>ГОНЧАРОВ Владимир</v>
          </cell>
          <cell r="E33">
            <v>38576</v>
          </cell>
          <cell r="F33" t="str">
            <v>МС</v>
          </cell>
          <cell r="G33" t="str">
            <v>Санкт-Петербург</v>
          </cell>
          <cell r="H33">
            <v>7.7803240740740741E-4</v>
          </cell>
          <cell r="I33">
            <v>1.4855555555555557E-3</v>
          </cell>
          <cell r="J33">
            <v>2.2098958333333332E-3</v>
          </cell>
          <cell r="K33">
            <v>2.9626157407407409E-3</v>
          </cell>
          <cell r="L33">
            <v>56.256030003516038</v>
          </cell>
        </row>
        <row r="34">
          <cell r="A34">
            <v>11</v>
          </cell>
          <cell r="B34">
            <v>32</v>
          </cell>
          <cell r="C34">
            <v>10056107915</v>
          </cell>
          <cell r="D34" t="str">
            <v>МАЗУР Денис</v>
          </cell>
          <cell r="E34">
            <v>36635</v>
          </cell>
          <cell r="F34" t="str">
            <v>МСМК</v>
          </cell>
          <cell r="G34" t="str">
            <v>Республика Беларусь</v>
          </cell>
          <cell r="H34">
            <v>7.9462962962962961E-4</v>
          </cell>
          <cell r="I34">
            <v>1.5121296296296298E-3</v>
          </cell>
          <cell r="J34">
            <v>2.2669212962962964E-3</v>
          </cell>
          <cell r="K34">
            <v>2.9866319444444445E-3</v>
          </cell>
          <cell r="L34">
            <v>55.803662151950242</v>
          </cell>
        </row>
        <row r="35">
          <cell r="A35">
            <v>12</v>
          </cell>
          <cell r="B35">
            <v>16</v>
          </cell>
          <cell r="C35">
            <v>10120261287</v>
          </cell>
          <cell r="D35" t="str">
            <v>ПРОСАНДЕЕВ Ярослав</v>
          </cell>
          <cell r="E35">
            <v>39151</v>
          </cell>
          <cell r="F35" t="str">
            <v>МС</v>
          </cell>
          <cell r="G35" t="str">
            <v>Санкт-Петербург</v>
          </cell>
          <cell r="H35">
            <v>7.8203703703703692E-4</v>
          </cell>
          <cell r="I35">
            <v>1.5053935185185185E-3</v>
          </cell>
          <cell r="J35">
            <v>2.2396990740740741E-3</v>
          </cell>
          <cell r="K35">
            <v>2.9868055555555555E-3</v>
          </cell>
          <cell r="L35">
            <v>55.800418507323883</v>
          </cell>
        </row>
        <row r="36">
          <cell r="A36">
            <v>13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  <cell r="H36">
            <v>7.86076388888889E-4</v>
          </cell>
          <cell r="I36">
            <v>1.5083333333333335E-3</v>
          </cell>
          <cell r="J36">
            <v>2.271296296296296E-3</v>
          </cell>
          <cell r="K36">
            <v>2.9915393518518516E-3</v>
          </cell>
          <cell r="L36">
            <v>55.712120215577116</v>
          </cell>
        </row>
        <row r="37">
          <cell r="A37">
            <v>14</v>
          </cell>
          <cell r="B37">
            <v>13</v>
          </cell>
          <cell r="C37">
            <v>10090937177</v>
          </cell>
          <cell r="D37" t="str">
            <v>ПОСТАРНАК Михаил</v>
          </cell>
          <cell r="E37">
            <v>38212</v>
          </cell>
          <cell r="F37" t="str">
            <v>МСМК</v>
          </cell>
          <cell r="G37" t="str">
            <v>Санкт-Петербург</v>
          </cell>
          <cell r="H37">
            <v>7.8953703703703705E-4</v>
          </cell>
          <cell r="I37">
            <v>1.4998958333333333E-3</v>
          </cell>
          <cell r="J37">
            <v>2.2292013888888886E-3</v>
          </cell>
          <cell r="K37">
            <v>3.0058101851851856E-3</v>
          </cell>
          <cell r="L37">
            <v>55.447613033399819</v>
          </cell>
        </row>
        <row r="38">
          <cell r="A38">
            <v>15</v>
          </cell>
          <cell r="B38">
            <v>6</v>
          </cell>
          <cell r="C38">
            <v>10036018609</v>
          </cell>
          <cell r="D38" t="str">
            <v>ИВАНОВ Вячеслав</v>
          </cell>
          <cell r="E38">
            <v>37469</v>
          </cell>
          <cell r="F38" t="str">
            <v>МС</v>
          </cell>
          <cell r="G38" t="str">
            <v>Санкт-Петербург</v>
          </cell>
          <cell r="H38">
            <v>8.02488425925926E-4</v>
          </cell>
          <cell r="I38">
            <v>1.5292245370370371E-3</v>
          </cell>
          <cell r="J38">
            <v>2.2683101851851853E-3</v>
          </cell>
          <cell r="K38">
            <v>3.0286921296296294E-3</v>
          </cell>
          <cell r="L38">
            <v>55.028703105713497</v>
          </cell>
        </row>
        <row r="39">
          <cell r="A39">
            <v>16</v>
          </cell>
          <cell r="B39">
            <v>39</v>
          </cell>
          <cell r="C39">
            <v>10093154134</v>
          </cell>
          <cell r="D39" t="str">
            <v>БЕЗГЕРЦ Степан</v>
          </cell>
          <cell r="E39">
            <v>38311</v>
          </cell>
          <cell r="F39" t="str">
            <v>МС</v>
          </cell>
          <cell r="G39" t="str">
            <v>Республика Беларусь</v>
          </cell>
          <cell r="H39">
            <v>8.077199074074075E-4</v>
          </cell>
          <cell r="I39">
            <v>1.5623726851851851E-3</v>
          </cell>
          <cell r="J39">
            <v>2.2915277777777777E-3</v>
          </cell>
          <cell r="K39">
            <v>3.0541666666666664E-3</v>
          </cell>
          <cell r="L39">
            <v>54.569713506139159</v>
          </cell>
        </row>
        <row r="40">
          <cell r="A40">
            <v>17</v>
          </cell>
          <cell r="B40">
            <v>40</v>
          </cell>
          <cell r="C40">
            <v>10083180514</v>
          </cell>
          <cell r="D40" t="str">
            <v>ОДИНЕЦ Вадим</v>
          </cell>
          <cell r="E40">
            <v>38373</v>
          </cell>
          <cell r="F40" t="str">
            <v>МС</v>
          </cell>
          <cell r="G40" t="str">
            <v>Республика Беларусь</v>
          </cell>
          <cell r="H40">
            <v>7.9706018518518505E-4</v>
          </cell>
          <cell r="I40">
            <v>1.5366550925925927E-3</v>
          </cell>
          <cell r="J40">
            <v>2.3076273148148149E-3</v>
          </cell>
          <cell r="K40">
            <v>3.057152777777778E-3</v>
          </cell>
          <cell r="L40">
            <v>54.516411875610473</v>
          </cell>
        </row>
        <row r="41">
          <cell r="A41">
            <v>18</v>
          </cell>
          <cell r="B41">
            <v>38</v>
          </cell>
          <cell r="C41">
            <v>10085150119</v>
          </cell>
          <cell r="D41" t="str">
            <v>ГУЦКО Кирилл</v>
          </cell>
          <cell r="E41">
            <v>38395</v>
          </cell>
          <cell r="F41" t="str">
            <v>МС</v>
          </cell>
          <cell r="G41" t="str">
            <v>Республика Беларусь</v>
          </cell>
          <cell r="H41">
            <v>8.0042824074074077E-4</v>
          </cell>
          <cell r="I41">
            <v>1.5518865740740738E-3</v>
          </cell>
          <cell r="J41">
            <v>2.3109606481481484E-3</v>
          </cell>
          <cell r="K41">
            <v>3.0605787037037038E-3</v>
          </cell>
          <cell r="L41">
            <v>54.455387733801253</v>
          </cell>
        </row>
        <row r="42">
          <cell r="A42">
            <v>19</v>
          </cell>
          <cell r="B42">
            <v>37</v>
          </cell>
          <cell r="C42">
            <v>10015978510</v>
          </cell>
          <cell r="D42" t="str">
            <v>КИРИЕВИЧ Артур</v>
          </cell>
          <cell r="E42">
            <v>36850</v>
          </cell>
          <cell r="F42" t="str">
            <v>МС</v>
          </cell>
          <cell r="G42" t="str">
            <v>Республика Беларусь</v>
          </cell>
          <cell r="H42">
            <v>7.96099537037037E-4</v>
          </cell>
          <cell r="I42">
            <v>1.5285995370370369E-3</v>
          </cell>
          <cell r="J42">
            <v>2.2872569444444446E-3</v>
          </cell>
          <cell r="K42">
            <v>3.0632754629629625E-3</v>
          </cell>
          <cell r="L42">
            <v>54.407447849561912</v>
          </cell>
        </row>
        <row r="43">
          <cell r="A43">
            <v>20</v>
          </cell>
          <cell r="B43">
            <v>45</v>
          </cell>
          <cell r="C43">
            <v>10084783270</v>
          </cell>
          <cell r="D43" t="str">
            <v>НОСКОВ Дмитрий</v>
          </cell>
          <cell r="E43">
            <v>37266</v>
          </cell>
          <cell r="F43" t="str">
            <v>МСМК</v>
          </cell>
          <cell r="G43" t="str">
            <v>Республика Казахстан</v>
          </cell>
          <cell r="H43">
            <v>7.8848379629629635E-4</v>
          </cell>
          <cell r="I43">
            <v>1.5264814814814813E-3</v>
          </cell>
          <cell r="J43">
            <v>2.2965856481481483E-3</v>
          </cell>
          <cell r="K43">
            <v>3.0731597222222219E-3</v>
          </cell>
          <cell r="L43">
            <v>54.232456189905889</v>
          </cell>
        </row>
        <row r="44">
          <cell r="A44">
            <v>21</v>
          </cell>
          <cell r="B44">
            <v>15</v>
          </cell>
          <cell r="C44">
            <v>10097338672</v>
          </cell>
          <cell r="D44" t="str">
            <v>КАЗАКОВ Даниил</v>
          </cell>
          <cell r="E44">
            <v>38360</v>
          </cell>
          <cell r="F44" t="str">
            <v>МС</v>
          </cell>
          <cell r="G44" t="str">
            <v>Санкт-Петербург</v>
          </cell>
          <cell r="H44">
            <v>7.8569444444444444E-4</v>
          </cell>
          <cell r="I44">
            <v>1.5062962962962964E-3</v>
          </cell>
          <cell r="J44">
            <v>2.2788194444444444E-3</v>
          </cell>
          <cell r="K44">
            <v>3.0768055555555553E-3</v>
          </cell>
          <cell r="L44">
            <v>54.168193924073499</v>
          </cell>
        </row>
        <row r="45">
          <cell r="A45">
            <v>22</v>
          </cell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  <cell r="H45">
            <v>8.1230324074074072E-4</v>
          </cell>
          <cell r="I45">
            <v>1.5583796296296298E-3</v>
          </cell>
          <cell r="J45">
            <v>2.3230671296296294E-3</v>
          </cell>
          <cell r="K45">
            <v>3.1218749999999997E-3</v>
          </cell>
          <cell r="L45">
            <v>53.386186186186194</v>
          </cell>
        </row>
        <row r="46">
          <cell r="A46">
            <v>23</v>
          </cell>
          <cell r="B46">
            <v>46</v>
          </cell>
          <cell r="C46">
            <v>10070377423</v>
          </cell>
          <cell r="D46" t="str">
            <v>КАРМАЖАКОВ Сергей</v>
          </cell>
          <cell r="E46">
            <v>37064</v>
          </cell>
          <cell r="F46" t="str">
            <v>МСМК</v>
          </cell>
          <cell r="G46" t="str">
            <v>Республика Казахстан</v>
          </cell>
          <cell r="H46">
            <v>8.0119212962962967E-4</v>
          </cell>
          <cell r="I46">
            <v>1.5467361111111114E-3</v>
          </cell>
          <cell r="J46">
            <v>2.3246412037037038E-3</v>
          </cell>
          <cell r="K46">
            <v>3.1276157407407403E-3</v>
          </cell>
          <cell r="L46">
            <v>53.288195806473112</v>
          </cell>
        </row>
        <row r="47">
          <cell r="A47">
            <v>24</v>
          </cell>
          <cell r="B47">
            <v>44</v>
          </cell>
          <cell r="C47">
            <v>10139599653</v>
          </cell>
          <cell r="D47" t="str">
            <v>СКИБИН Владислав</v>
          </cell>
          <cell r="E47">
            <v>39029</v>
          </cell>
          <cell r="F47" t="str">
            <v>МС</v>
          </cell>
          <cell r="G47" t="str">
            <v>Республика Казахстан</v>
          </cell>
          <cell r="H47">
            <v>8.193749999999999E-4</v>
          </cell>
          <cell r="I47">
            <v>1.5783449074074074E-3</v>
          </cell>
          <cell r="J47">
            <v>2.3480902777777779E-3</v>
          </cell>
          <cell r="K47">
            <v>3.147523148148148E-3</v>
          </cell>
          <cell r="L47">
            <v>52.951159421355719</v>
          </cell>
        </row>
        <row r="48">
          <cell r="A48">
            <v>25</v>
          </cell>
          <cell r="B48">
            <v>43</v>
          </cell>
          <cell r="C48">
            <v>10103653574</v>
          </cell>
          <cell r="D48" t="str">
            <v>БЕЛУГИН Вадим</v>
          </cell>
          <cell r="E48">
            <v>38408</v>
          </cell>
          <cell r="F48" t="str">
            <v>МСМК</v>
          </cell>
          <cell r="G48" t="str">
            <v>Республика Казахстан</v>
          </cell>
          <cell r="H48">
            <v>7.9179398148148143E-4</v>
          </cell>
          <cell r="I48">
            <v>1.5382291666666669E-3</v>
          </cell>
          <cell r="J48">
            <v>2.3326967592592592E-3</v>
          </cell>
          <cell r="K48">
            <v>3.1492939814814808E-3</v>
          </cell>
          <cell r="L48">
            <v>52.921385231110747</v>
          </cell>
        </row>
        <row r="50">
          <cell r="A50" t="str">
            <v>ПОГОДНЫЕ УСЛОВИЯ</v>
          </cell>
          <cell r="G50" t="str">
            <v>СТАТИСТИКА ГОНКИ</v>
          </cell>
        </row>
        <row r="51">
          <cell r="A51" t="str">
            <v>Температура: +26</v>
          </cell>
          <cell r="G51" t="str">
            <v>Субъектов РФ</v>
          </cell>
          <cell r="H51">
            <v>3</v>
          </cell>
          <cell r="M51" t="str">
            <v>ЗМС</v>
          </cell>
          <cell r="N51">
            <v>0</v>
          </cell>
        </row>
        <row r="52">
          <cell r="A52" t="str">
            <v>Влажность: 47 %</v>
          </cell>
          <cell r="G52" t="str">
            <v>Заявлено</v>
          </cell>
          <cell r="H52">
            <v>25</v>
          </cell>
          <cell r="M52" t="str">
            <v>МСМК</v>
          </cell>
          <cell r="N52">
            <v>12</v>
          </cell>
        </row>
        <row r="53">
          <cell r="G53" t="str">
            <v>Стартовало</v>
          </cell>
          <cell r="H53">
            <v>25</v>
          </cell>
          <cell r="M53" t="str">
            <v>МС</v>
          </cell>
          <cell r="N53">
            <v>13</v>
          </cell>
        </row>
        <row r="54">
          <cell r="G54" t="str">
            <v>Финишировало</v>
          </cell>
          <cell r="H54">
            <v>25</v>
          </cell>
          <cell r="M54" t="str">
            <v>КМС</v>
          </cell>
          <cell r="N54">
            <v>0</v>
          </cell>
        </row>
        <row r="55">
          <cell r="G55" t="str">
            <v>Н. финишировало</v>
          </cell>
          <cell r="H55">
            <v>0</v>
          </cell>
          <cell r="M55" t="str">
            <v>1 СР</v>
          </cell>
          <cell r="N55">
            <v>0</v>
          </cell>
        </row>
        <row r="56">
          <cell r="G56" t="str">
            <v>Дисквалифицировано</v>
          </cell>
          <cell r="H56">
            <v>0</v>
          </cell>
          <cell r="M56" t="str">
            <v>2 СР</v>
          </cell>
          <cell r="N56">
            <v>0</v>
          </cell>
        </row>
        <row r="57">
          <cell r="G57" t="str">
            <v>Н. стартовало</v>
          </cell>
          <cell r="H57">
            <v>0</v>
          </cell>
          <cell r="M57" t="str">
            <v>3 СР</v>
          </cell>
          <cell r="N57">
            <v>0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G59" t="str">
            <v>ГЛАВНЫЙ СЕКРЕТАРЬ:</v>
          </cell>
          <cell r="J59" t="str">
            <v>СУДЬЯ НА ФИНИШЕ:</v>
          </cell>
        </row>
        <row r="65">
          <cell r="D65" t="str">
            <v>СОЛОВЬЁВ Г.Н. (ВК,г. САНКТ-ПЕТЕРБУРГ)</v>
          </cell>
          <cell r="G65" t="str">
            <v xml:space="preserve">СЛАБКОВСКАЯ В.Н. (ВК, г. ОМСК) </v>
          </cell>
          <cell r="J65" t="str">
            <v xml:space="preserve">ВАЛОВА А.С. (ВК,г. САНКТ-ПЕТЕРБУРГ) </v>
          </cell>
        </row>
      </sheetData>
      <sheetData sheetId="46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11</v>
          </cell>
          <cell r="C25">
            <v>10065490643</v>
          </cell>
          <cell r="D25" t="str">
            <v>ЗАРАКОВСКИЙ Даниил</v>
          </cell>
          <cell r="E25">
            <v>38183</v>
          </cell>
          <cell r="F25" t="str">
            <v>МСМК</v>
          </cell>
          <cell r="G25" t="str">
            <v>Санкт-Петербург</v>
          </cell>
        </row>
        <row r="26">
          <cell r="A26" t="str">
            <v>В</v>
          </cell>
          <cell r="B26">
            <v>18</v>
          </cell>
          <cell r="C26">
            <v>10111625257</v>
          </cell>
          <cell r="D26" t="str">
            <v>ПОПОВ Марк</v>
          </cell>
          <cell r="E26">
            <v>39219</v>
          </cell>
          <cell r="F26" t="str">
            <v>МС</v>
          </cell>
          <cell r="G26" t="str">
            <v>Санкт-Петербург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14</v>
          </cell>
          <cell r="C28">
            <v>10090936672</v>
          </cell>
          <cell r="D28" t="str">
            <v>САВЕКИН Илья</v>
          </cell>
          <cell r="E28">
            <v>38489</v>
          </cell>
          <cell r="F28" t="str">
            <v>МСМК</v>
          </cell>
          <cell r="G28" t="str">
            <v>Санкт-Петербург</v>
          </cell>
        </row>
        <row r="29">
          <cell r="A29" t="str">
            <v>В</v>
          </cell>
          <cell r="B29">
            <v>17</v>
          </cell>
          <cell r="C29">
            <v>10120261186</v>
          </cell>
          <cell r="D29" t="str">
            <v>ГРЕЧИШКИН Вадим</v>
          </cell>
          <cell r="E29">
            <v>39274</v>
          </cell>
          <cell r="F29" t="str">
            <v>МС</v>
          </cell>
          <cell r="G29" t="str">
            <v>Санкт-Петербург</v>
          </cell>
        </row>
      </sheetData>
      <sheetData sheetId="4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30м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12ч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14</v>
          </cell>
          <cell r="C24">
            <v>10090936672</v>
          </cell>
          <cell r="D24" t="str">
            <v>САВЕКИН Илья</v>
          </cell>
          <cell r="E24">
            <v>38489</v>
          </cell>
          <cell r="F24" t="str">
            <v>МСМК</v>
          </cell>
          <cell r="G24" t="str">
            <v>Санкт-Петербург</v>
          </cell>
          <cell r="L24" t="e">
            <v>#DIV/0!</v>
          </cell>
        </row>
        <row r="25">
          <cell r="A25">
            <v>2</v>
          </cell>
          <cell r="B25">
            <v>17</v>
          </cell>
          <cell r="C25">
            <v>10120261186</v>
          </cell>
          <cell r="D25" t="str">
            <v>ГРЕЧИШКИН Вадим</v>
          </cell>
          <cell r="E25">
            <v>39274</v>
          </cell>
          <cell r="F25" t="str">
            <v>МС</v>
          </cell>
          <cell r="G25" t="str">
            <v>Санкт-Петербург</v>
          </cell>
          <cell r="L25" t="e">
            <v>#DIV/0!</v>
          </cell>
        </row>
        <row r="26">
          <cell r="A26">
            <v>3</v>
          </cell>
          <cell r="B26">
            <v>11</v>
          </cell>
          <cell r="C26">
            <v>10065490643</v>
          </cell>
          <cell r="D26" t="str">
            <v>ЗАРАКОВСКИЙ Даниил</v>
          </cell>
          <cell r="E26">
            <v>38183</v>
          </cell>
          <cell r="F26" t="str">
            <v>МСМК</v>
          </cell>
          <cell r="G26" t="str">
            <v>Санкт-Петербург</v>
          </cell>
          <cell r="L26" t="e">
            <v>#DIV/0!</v>
          </cell>
        </row>
        <row r="27">
          <cell r="A27">
            <v>4</v>
          </cell>
          <cell r="B27">
            <v>18</v>
          </cell>
          <cell r="C27">
            <v>10111625257</v>
          </cell>
          <cell r="D27" t="str">
            <v>ПОПОВ Марк</v>
          </cell>
          <cell r="E27">
            <v>39219</v>
          </cell>
          <cell r="F27" t="str">
            <v>МС</v>
          </cell>
          <cell r="G27" t="str">
            <v>Санкт-Петербург</v>
          </cell>
          <cell r="L27" t="e">
            <v>#DIV/0!</v>
          </cell>
        </row>
        <row r="28">
          <cell r="A28">
            <v>5</v>
          </cell>
          <cell r="B28">
            <v>10</v>
          </cell>
          <cell r="C28">
            <v>10075644826</v>
          </cell>
          <cell r="D28" t="str">
            <v>БУГАЕНКО Виктор</v>
          </cell>
          <cell r="E28">
            <v>38042</v>
          </cell>
          <cell r="F28" t="str">
            <v>МСМК</v>
          </cell>
          <cell r="G28" t="str">
            <v>Санкт-Петербург</v>
          </cell>
        </row>
        <row r="29">
          <cell r="A29">
            <v>6</v>
          </cell>
          <cell r="B29">
            <v>8</v>
          </cell>
          <cell r="C29">
            <v>10065490441</v>
          </cell>
          <cell r="D29" t="str">
            <v>СКОРНЯКОВ Григорий</v>
          </cell>
          <cell r="E29">
            <v>38304</v>
          </cell>
          <cell r="F29" t="str">
            <v>МСМК</v>
          </cell>
          <cell r="G29" t="str">
            <v>Санкт-Петербург</v>
          </cell>
        </row>
        <row r="30">
          <cell r="A30">
            <v>7</v>
          </cell>
          <cell r="B30">
            <v>19</v>
          </cell>
          <cell r="C30">
            <v>10114021561</v>
          </cell>
          <cell r="D30" t="str">
            <v>БОЛДЫРЕВ Матвей</v>
          </cell>
          <cell r="E30">
            <v>39320</v>
          </cell>
          <cell r="F30" t="str">
            <v>МС</v>
          </cell>
          <cell r="G30" t="str">
            <v>Санкт-Петербург</v>
          </cell>
        </row>
        <row r="31">
          <cell r="A31">
            <v>8</v>
          </cell>
          <cell r="B31">
            <v>12</v>
          </cell>
          <cell r="C31">
            <v>10065490946</v>
          </cell>
          <cell r="D31" t="str">
            <v>КРЮЧКОВ Марк</v>
          </cell>
          <cell r="E31">
            <v>37676</v>
          </cell>
          <cell r="F31" t="str">
            <v>МСМК</v>
          </cell>
          <cell r="G31" t="str">
            <v>Санкт-Петербург</v>
          </cell>
        </row>
        <row r="32">
          <cell r="A32">
            <v>9</v>
          </cell>
          <cell r="B32">
            <v>7</v>
          </cell>
          <cell r="C32">
            <v>10036018912</v>
          </cell>
          <cell r="D32" t="str">
            <v>ШИЧКИН Влас</v>
          </cell>
          <cell r="E32">
            <v>37281</v>
          </cell>
          <cell r="F32" t="str">
            <v>МСМК</v>
          </cell>
          <cell r="G32" t="str">
            <v>Санкт-Петербург</v>
          </cell>
        </row>
        <row r="33">
          <cell r="A33">
            <v>10</v>
          </cell>
          <cell r="B33">
            <v>9</v>
          </cell>
          <cell r="C33">
            <v>10079259993</v>
          </cell>
          <cell r="D33" t="str">
            <v>ГОНЧАРОВ Владимир</v>
          </cell>
          <cell r="E33">
            <v>38576</v>
          </cell>
          <cell r="F33" t="str">
            <v>МС</v>
          </cell>
          <cell r="G33" t="str">
            <v>Санкт-Петербург</v>
          </cell>
        </row>
        <row r="34">
          <cell r="A34">
            <v>11</v>
          </cell>
          <cell r="B34">
            <v>32</v>
          </cell>
          <cell r="C34">
            <v>10056107915</v>
          </cell>
          <cell r="D34" t="str">
            <v>МАЗУР Денис</v>
          </cell>
          <cell r="E34">
            <v>36635</v>
          </cell>
          <cell r="F34" t="str">
            <v>МСМК</v>
          </cell>
          <cell r="G34" t="str">
            <v>Республика Беларусь</v>
          </cell>
        </row>
        <row r="35">
          <cell r="A35">
            <v>12</v>
          </cell>
          <cell r="B35">
            <v>16</v>
          </cell>
          <cell r="C35">
            <v>10120261287</v>
          </cell>
          <cell r="D35" t="str">
            <v>ПРОСАНДЕЕВ Ярослав</v>
          </cell>
          <cell r="E35">
            <v>39151</v>
          </cell>
          <cell r="F35" t="str">
            <v>МС</v>
          </cell>
          <cell r="G35" t="str">
            <v>Санкт-Петербург</v>
          </cell>
        </row>
        <row r="36">
          <cell r="A36">
            <v>13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</row>
        <row r="37">
          <cell r="A37">
            <v>14</v>
          </cell>
          <cell r="B37">
            <v>13</v>
          </cell>
          <cell r="C37">
            <v>10090937177</v>
          </cell>
          <cell r="D37" t="str">
            <v>ПОСТАРНАК Михаил</v>
          </cell>
          <cell r="E37">
            <v>38212</v>
          </cell>
          <cell r="F37" t="str">
            <v>МСМК</v>
          </cell>
          <cell r="G37" t="str">
            <v>Санкт-Петербург</v>
          </cell>
        </row>
        <row r="38">
          <cell r="A38">
            <v>15</v>
          </cell>
          <cell r="B38">
            <v>6</v>
          </cell>
          <cell r="C38">
            <v>10036018609</v>
          </cell>
          <cell r="D38" t="str">
            <v>ИВАНОВ Вячеслав</v>
          </cell>
          <cell r="E38">
            <v>37469</v>
          </cell>
          <cell r="F38" t="str">
            <v>МС</v>
          </cell>
          <cell r="G38" t="str">
            <v>Санкт-Петербург</v>
          </cell>
        </row>
        <row r="39">
          <cell r="A39">
            <v>16</v>
          </cell>
          <cell r="B39">
            <v>39</v>
          </cell>
          <cell r="C39">
            <v>10093154134</v>
          </cell>
          <cell r="D39" t="str">
            <v>БЕЗГЕРЦ Степан</v>
          </cell>
          <cell r="E39">
            <v>38311</v>
          </cell>
          <cell r="F39" t="str">
            <v>МС</v>
          </cell>
          <cell r="G39" t="str">
            <v>Республика Беларусь</v>
          </cell>
        </row>
        <row r="40">
          <cell r="A40">
            <v>17</v>
          </cell>
          <cell r="B40">
            <v>40</v>
          </cell>
          <cell r="C40">
            <v>10083180514</v>
          </cell>
          <cell r="D40" t="str">
            <v>ОДИНЕЦ Вадим</v>
          </cell>
          <cell r="E40">
            <v>38373</v>
          </cell>
          <cell r="F40" t="str">
            <v>МС</v>
          </cell>
          <cell r="G40" t="str">
            <v>Республика Беларусь</v>
          </cell>
        </row>
        <row r="41">
          <cell r="A41">
            <v>18</v>
          </cell>
          <cell r="B41">
            <v>38</v>
          </cell>
          <cell r="C41">
            <v>10085150119</v>
          </cell>
          <cell r="D41" t="str">
            <v>ГУЦКО Кирилл</v>
          </cell>
          <cell r="E41">
            <v>38395</v>
          </cell>
          <cell r="F41" t="str">
            <v>МС</v>
          </cell>
          <cell r="G41" t="str">
            <v>Республика Беларусь</v>
          </cell>
        </row>
        <row r="42">
          <cell r="A42">
            <v>19</v>
          </cell>
          <cell r="B42">
            <v>37</v>
          </cell>
          <cell r="C42">
            <v>10015978510</v>
          </cell>
          <cell r="D42" t="str">
            <v>КИРИЕВИЧ Артур</v>
          </cell>
          <cell r="E42">
            <v>36850</v>
          </cell>
          <cell r="F42" t="str">
            <v>МС</v>
          </cell>
          <cell r="G42" t="str">
            <v>Республика Беларусь</v>
          </cell>
        </row>
        <row r="43">
          <cell r="A43">
            <v>20</v>
          </cell>
          <cell r="B43">
            <v>45</v>
          </cell>
          <cell r="C43">
            <v>10084783270</v>
          </cell>
          <cell r="D43" t="str">
            <v>НОСКОВ Дмитрий</v>
          </cell>
          <cell r="E43">
            <v>37266</v>
          </cell>
          <cell r="F43" t="str">
            <v>МСМК</v>
          </cell>
          <cell r="G43" t="str">
            <v>Республика Казахстан</v>
          </cell>
        </row>
        <row r="44">
          <cell r="A44">
            <v>21</v>
          </cell>
          <cell r="B44">
            <v>15</v>
          </cell>
          <cell r="C44">
            <v>10097338672</v>
          </cell>
          <cell r="D44" t="str">
            <v>КАЗАКОВ Даниил</v>
          </cell>
          <cell r="E44">
            <v>38360</v>
          </cell>
          <cell r="F44" t="str">
            <v>МС</v>
          </cell>
          <cell r="G44" t="str">
            <v>Санкт-Петербург</v>
          </cell>
        </row>
        <row r="45">
          <cell r="A45">
            <v>22</v>
          </cell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</row>
        <row r="46">
          <cell r="A46">
            <v>23</v>
          </cell>
          <cell r="B46">
            <v>46</v>
          </cell>
          <cell r="C46">
            <v>10070377423</v>
          </cell>
          <cell r="D46" t="str">
            <v>КАРМАЖАКОВ Сергей</v>
          </cell>
          <cell r="E46">
            <v>37064</v>
          </cell>
          <cell r="F46" t="str">
            <v>МСМК</v>
          </cell>
          <cell r="G46" t="str">
            <v>Республика Казахстан</v>
          </cell>
        </row>
        <row r="47">
          <cell r="A47">
            <v>24</v>
          </cell>
          <cell r="B47">
            <v>44</v>
          </cell>
          <cell r="C47">
            <v>10139599653</v>
          </cell>
          <cell r="D47" t="str">
            <v>СКИБИН Владислав</v>
          </cell>
          <cell r="E47">
            <v>39029</v>
          </cell>
          <cell r="F47" t="str">
            <v>МС</v>
          </cell>
          <cell r="G47" t="str">
            <v>Республика Казахстан</v>
          </cell>
        </row>
        <row r="48">
          <cell r="A48">
            <v>25</v>
          </cell>
          <cell r="B48">
            <v>43</v>
          </cell>
          <cell r="C48">
            <v>10103653574</v>
          </cell>
          <cell r="D48" t="str">
            <v>БЕЛУГИН Вадим</v>
          </cell>
          <cell r="E48">
            <v>38408</v>
          </cell>
          <cell r="F48" t="str">
            <v>МСМК</v>
          </cell>
          <cell r="G48" t="str">
            <v>Республика Казахстан</v>
          </cell>
        </row>
        <row r="50">
          <cell r="A50" t="str">
            <v>ПОГОДНЫЕ УСЛОВИЯ</v>
          </cell>
          <cell r="G50" t="str">
            <v>СТАТИСТИКА ГОНКИ</v>
          </cell>
        </row>
        <row r="51">
          <cell r="A51" t="str">
            <v>Температура: +26</v>
          </cell>
          <cell r="G51" t="str">
            <v>Субъектов РФ</v>
          </cell>
          <cell r="H51">
            <v>3</v>
          </cell>
          <cell r="M51" t="str">
            <v>ЗМС</v>
          </cell>
          <cell r="N51">
            <v>0</v>
          </cell>
        </row>
        <row r="52">
          <cell r="A52" t="str">
            <v>Влажность: 47 %</v>
          </cell>
          <cell r="G52" t="str">
            <v>Заявлено</v>
          </cell>
          <cell r="H52">
            <v>25</v>
          </cell>
          <cell r="M52" t="str">
            <v>МСМК</v>
          </cell>
          <cell r="N52">
            <v>12</v>
          </cell>
        </row>
        <row r="53">
          <cell r="G53" t="str">
            <v>Стартовало</v>
          </cell>
          <cell r="H53">
            <v>25</v>
          </cell>
          <cell r="M53" t="str">
            <v>МС</v>
          </cell>
          <cell r="N53">
            <v>13</v>
          </cell>
        </row>
        <row r="54">
          <cell r="G54" t="str">
            <v>Финишировало</v>
          </cell>
          <cell r="H54">
            <v>25</v>
          </cell>
          <cell r="M54" t="str">
            <v>КМС</v>
          </cell>
          <cell r="N54">
            <v>0</v>
          </cell>
        </row>
        <row r="55">
          <cell r="G55" t="str">
            <v>Н. финишировало</v>
          </cell>
          <cell r="H55">
            <v>0</v>
          </cell>
          <cell r="M55" t="str">
            <v>1 СР</v>
          </cell>
          <cell r="N55">
            <v>0</v>
          </cell>
        </row>
        <row r="56">
          <cell r="G56" t="str">
            <v>Дисквалифицировано</v>
          </cell>
          <cell r="H56">
            <v>0</v>
          </cell>
          <cell r="M56" t="str">
            <v>2 СР</v>
          </cell>
          <cell r="N56">
            <v>0</v>
          </cell>
        </row>
        <row r="57">
          <cell r="G57" t="str">
            <v>Н. стартовало</v>
          </cell>
          <cell r="H57">
            <v>0</v>
          </cell>
          <cell r="M57" t="str">
            <v>3 СР</v>
          </cell>
          <cell r="N57">
            <v>0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G59" t="str">
            <v>ГЛАВНЫЙ СЕКРЕТАРЬ:</v>
          </cell>
          <cell r="J59" t="str">
            <v>СУДЬЯ НА ФИНИШЕ:</v>
          </cell>
        </row>
        <row r="65">
          <cell r="D65" t="str">
            <v>СОЛОВЬЁВ Г.Н. (ВК,г. САНКТ-ПЕТЕРБУРГ)</v>
          </cell>
          <cell r="G65" t="str">
            <v xml:space="preserve">СЛАБКОВСКАЯ В.Н. (ВК, г. ОМСК) </v>
          </cell>
          <cell r="J65" t="str">
            <v xml:space="preserve">ВАЛОВА А.С. (ВК,г. САНКТ-ПЕТЕРБУРГ) </v>
          </cell>
        </row>
      </sheetData>
      <sheetData sheetId="4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191</v>
          </cell>
          <cell r="D24" t="e">
            <v>#N/A</v>
          </cell>
          <cell r="E24" t="str">
            <v>ГОЛЯЕВА Валерия</v>
          </cell>
          <cell r="F24">
            <v>37057</v>
          </cell>
          <cell r="G24" t="str">
            <v>МС</v>
          </cell>
          <cell r="H24" t="str">
            <v>Москва</v>
          </cell>
          <cell r="I24">
            <v>1</v>
          </cell>
        </row>
        <row r="25">
          <cell r="B25" t="str">
            <v>В</v>
          </cell>
          <cell r="C25">
            <v>80</v>
          </cell>
          <cell r="D25" t="e">
            <v>#N/A</v>
          </cell>
          <cell r="E25" t="str">
            <v>ФЛОРИНСКАЯ Яна</v>
          </cell>
          <cell r="F25">
            <v>31040</v>
          </cell>
          <cell r="G25" t="str">
            <v>КМС</v>
          </cell>
          <cell r="H25" t="str">
            <v>Тульская обл.</v>
          </cell>
          <cell r="I25">
            <v>1</v>
          </cell>
        </row>
        <row r="26">
          <cell r="A26">
            <v>2</v>
          </cell>
          <cell r="B26" t="str">
            <v>А</v>
          </cell>
          <cell r="C26">
            <v>63</v>
          </cell>
          <cell r="D26" t="e">
            <v>#N/A</v>
          </cell>
          <cell r="E26" t="str">
            <v>СМИРНОВА Диана</v>
          </cell>
          <cell r="F26">
            <v>38505</v>
          </cell>
          <cell r="G26" t="str">
            <v>МС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86</v>
          </cell>
          <cell r="D27" t="e">
            <v>#N/A</v>
          </cell>
          <cell r="E27" t="str">
            <v>КРОТКОВА Наталья</v>
          </cell>
          <cell r="F27">
            <v>31898</v>
          </cell>
          <cell r="G27" t="str">
            <v>КМС</v>
          </cell>
          <cell r="H27" t="str">
            <v>Тульская обл.</v>
          </cell>
          <cell r="I27">
            <v>2</v>
          </cell>
        </row>
        <row r="28">
          <cell r="A28">
            <v>3</v>
          </cell>
          <cell r="B28" t="str">
            <v>А</v>
          </cell>
          <cell r="C28">
            <v>65</v>
          </cell>
          <cell r="D28" t="e">
            <v>#N/A</v>
          </cell>
          <cell r="E28" t="str">
            <v>КОКАРЕВА Аглая</v>
          </cell>
          <cell r="F28">
            <v>39348</v>
          </cell>
          <cell r="G28" t="str">
            <v>МС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87</v>
          </cell>
          <cell r="D29" t="e">
            <v>#N/A</v>
          </cell>
          <cell r="E29" t="str">
            <v>РОДИОНОВА Александра</v>
          </cell>
          <cell r="F29">
            <v>32030</v>
          </cell>
          <cell r="G29" t="str">
            <v>МС</v>
          </cell>
          <cell r="H29" t="str">
            <v>Тульская обл.</v>
          </cell>
          <cell r="I29">
            <v>3</v>
          </cell>
        </row>
        <row r="30">
          <cell r="A30">
            <v>4</v>
          </cell>
          <cell r="B30" t="str">
            <v>А</v>
          </cell>
          <cell r="C30">
            <v>64</v>
          </cell>
          <cell r="D30" t="e">
            <v>#N/A</v>
          </cell>
          <cell r="E30" t="str">
            <v>ДАНЬШИНА Полина</v>
          </cell>
          <cell r="F30">
            <v>39137</v>
          </cell>
          <cell r="G30" t="str">
            <v>МС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76</v>
          </cell>
          <cell r="D31" t="e">
            <v>#N/A</v>
          </cell>
          <cell r="E31" t="str">
            <v>КОРОТКИНА Алина</v>
          </cell>
          <cell r="F31">
            <v>38089</v>
          </cell>
          <cell r="G31" t="str">
            <v>МС</v>
          </cell>
          <cell r="H31" t="str">
            <v>Республика Беларусь</v>
          </cell>
          <cell r="I31">
            <v>4</v>
          </cell>
        </row>
        <row r="32">
          <cell r="A32">
            <v>5</v>
          </cell>
          <cell r="B32" t="str">
            <v>А</v>
          </cell>
          <cell r="C32">
            <v>74</v>
          </cell>
          <cell r="D32" t="e">
            <v>#N/A</v>
          </cell>
          <cell r="E32" t="str">
            <v>САКУН Аделина</v>
          </cell>
          <cell r="F32">
            <v>39035</v>
          </cell>
          <cell r="G32" t="str">
            <v>МС</v>
          </cell>
          <cell r="H32" t="str">
            <v>Республика Беларусь</v>
          </cell>
          <cell r="I32">
            <v>5</v>
          </cell>
        </row>
        <row r="33">
          <cell r="B33" t="str">
            <v>В</v>
          </cell>
          <cell r="C33">
            <v>62</v>
          </cell>
          <cell r="D33" t="e">
            <v>#N/A</v>
          </cell>
          <cell r="E33" t="str">
            <v>ВАЛГОНЕН Валерия</v>
          </cell>
          <cell r="F33">
            <v>37678</v>
          </cell>
          <cell r="G33" t="str">
            <v>МСМК</v>
          </cell>
          <cell r="H33" t="str">
            <v>Санкт-Петербург</v>
          </cell>
          <cell r="I33">
            <v>5</v>
          </cell>
        </row>
        <row r="34">
          <cell r="A34">
            <v>6</v>
          </cell>
          <cell r="B34" t="str">
            <v>А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</row>
        <row r="35">
          <cell r="B35" t="str">
            <v>В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A36">
            <v>7</v>
          </cell>
          <cell r="B36" t="str">
            <v>А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B37" t="str">
            <v>В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8</v>
          </cell>
          <cell r="B38" t="str">
            <v>А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B39" t="str">
            <v>В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9</v>
          </cell>
          <cell r="B40" t="str">
            <v>А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B41" t="str">
            <v>В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10</v>
          </cell>
          <cell r="B42" t="str">
            <v>А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B43" t="str">
            <v>В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11</v>
          </cell>
          <cell r="B44" t="str">
            <v>А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B45" t="str">
            <v>В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</sheetData>
      <sheetData sheetId="4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12ч 50м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13ч 30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62</v>
          </cell>
          <cell r="C24">
            <v>10049916685</v>
          </cell>
          <cell r="D24" t="str">
            <v>ВАЛГОНЕН Валерия</v>
          </cell>
          <cell r="E24">
            <v>37678</v>
          </cell>
          <cell r="F24" t="str">
            <v>МСМК</v>
          </cell>
          <cell r="G24" t="str">
            <v>Санкт-Петербург</v>
          </cell>
          <cell r="H24">
            <v>8.5596064814814823E-4</v>
          </cell>
          <cell r="I24">
            <v>1.6424999999999999E-3</v>
          </cell>
          <cell r="J24">
            <v>2.4378356481481482E-3</v>
          </cell>
          <cell r="K24">
            <v>3.2384027777777775E-3</v>
          </cell>
          <cell r="L24">
            <v>51.465185598181549</v>
          </cell>
        </row>
        <row r="25">
          <cell r="A25">
            <v>2</v>
          </cell>
          <cell r="B25">
            <v>64</v>
          </cell>
          <cell r="C25">
            <v>10111632836</v>
          </cell>
          <cell r="D25" t="str">
            <v>ДАНЬШИНА Полина</v>
          </cell>
          <cell r="E25">
            <v>39137</v>
          </cell>
          <cell r="F25" t="str">
            <v>МС</v>
          </cell>
          <cell r="G25" t="str">
            <v>Санкт-Петербург</v>
          </cell>
          <cell r="H25">
            <v>8.5491898148148157E-4</v>
          </cell>
          <cell r="I25">
            <v>1.6630208333333334E-3</v>
          </cell>
          <cell r="J25">
            <v>2.4678935185185186E-3</v>
          </cell>
          <cell r="K25">
            <v>3.2685185185185191E-3</v>
          </cell>
          <cell r="L25">
            <v>50.990991501416424</v>
          </cell>
        </row>
        <row r="26">
          <cell r="A26">
            <v>3</v>
          </cell>
          <cell r="B26">
            <v>65</v>
          </cell>
          <cell r="C26">
            <v>10111631927</v>
          </cell>
          <cell r="D26" t="str">
            <v>КОКАРЕВА Аглая</v>
          </cell>
          <cell r="E26">
            <v>39348</v>
          </cell>
          <cell r="F26" t="str">
            <v>МС</v>
          </cell>
          <cell r="G26" t="str">
            <v>Санкт-Петербург</v>
          </cell>
          <cell r="H26">
            <v>8.5079861111111109E-4</v>
          </cell>
          <cell r="I26">
            <v>1.6489699074074074E-3</v>
          </cell>
          <cell r="J26">
            <v>2.4731828703703708E-3</v>
          </cell>
          <cell r="K26">
            <v>3.3065740740740746E-3</v>
          </cell>
          <cell r="L26">
            <v>50.404133180252579</v>
          </cell>
        </row>
        <row r="27">
          <cell r="A27">
            <v>4</v>
          </cell>
          <cell r="B27">
            <v>63</v>
          </cell>
          <cell r="C27">
            <v>10094559422</v>
          </cell>
          <cell r="D27" t="str">
            <v>СМИРНОВА Диана</v>
          </cell>
          <cell r="E27">
            <v>38505</v>
          </cell>
          <cell r="F27" t="str">
            <v>МС</v>
          </cell>
          <cell r="G27" t="str">
            <v>Санкт-Петербург</v>
          </cell>
          <cell r="H27">
            <v>8.739930555555557E-4</v>
          </cell>
          <cell r="I27">
            <v>1.6716666666666668E-3</v>
          </cell>
          <cell r="J27">
            <v>2.4959143518518516E-3</v>
          </cell>
          <cell r="K27">
            <v>3.3332754629629628E-3</v>
          </cell>
          <cell r="L27">
            <v>50.000368061945522</v>
          </cell>
        </row>
        <row r="28">
          <cell r="A28">
            <v>5</v>
          </cell>
          <cell r="B28">
            <v>76</v>
          </cell>
          <cell r="C28">
            <v>10076721122</v>
          </cell>
          <cell r="D28" t="str">
            <v>КОРОТКИНА Алина</v>
          </cell>
          <cell r="E28">
            <v>38089</v>
          </cell>
          <cell r="F28" t="str">
            <v>МС</v>
          </cell>
          <cell r="G28" t="str">
            <v>Республика Беларусь</v>
          </cell>
          <cell r="H28">
            <v>8.8880787037037042E-4</v>
          </cell>
          <cell r="I28">
            <v>1.7330555555555556E-3</v>
          </cell>
          <cell r="J28">
            <v>2.5748495370370374E-3</v>
          </cell>
          <cell r="K28">
            <v>3.368842592592593E-3</v>
          </cell>
          <cell r="L28">
            <v>49.472480657440869</v>
          </cell>
        </row>
        <row r="29">
          <cell r="A29">
            <v>6</v>
          </cell>
          <cell r="B29">
            <v>87</v>
          </cell>
          <cell r="C29">
            <v>10136682074</v>
          </cell>
          <cell r="D29" t="str">
            <v>РОДИОНОВА Александра</v>
          </cell>
          <cell r="E29">
            <v>32030</v>
          </cell>
          <cell r="F29" t="str">
            <v>МС</v>
          </cell>
          <cell r="G29" t="str">
            <v>Тульская обл.</v>
          </cell>
          <cell r="H29">
            <v>9.2711805555555559E-4</v>
          </cell>
          <cell r="I29">
            <v>1.7582175925925925E-3</v>
          </cell>
          <cell r="J29">
            <v>2.5847685185185184E-3</v>
          </cell>
          <cell r="K29">
            <v>3.4112152777777782E-3</v>
          </cell>
          <cell r="L29">
            <v>48.857954256282888</v>
          </cell>
        </row>
        <row r="30">
          <cell r="A30">
            <v>7</v>
          </cell>
          <cell r="B30">
            <v>74</v>
          </cell>
          <cell r="C30">
            <v>10094470607</v>
          </cell>
          <cell r="D30" t="str">
            <v>САКУН Аделина</v>
          </cell>
          <cell r="E30">
            <v>39035</v>
          </cell>
          <cell r="F30" t="str">
            <v>МС</v>
          </cell>
          <cell r="G30" t="str">
            <v>Республика Беларусь</v>
          </cell>
          <cell r="H30">
            <v>9.1434027777777781E-4</v>
          </cell>
          <cell r="I30">
            <v>1.7551388888888888E-3</v>
          </cell>
          <cell r="J30">
            <v>2.5954745370370372E-3</v>
          </cell>
          <cell r="K30">
            <v>3.4498379629629631E-3</v>
          </cell>
          <cell r="L30">
            <v>48.310964685673639</v>
          </cell>
        </row>
        <row r="31">
          <cell r="A31">
            <v>8</v>
          </cell>
          <cell r="B31">
            <v>191</v>
          </cell>
          <cell r="C31">
            <v>10036017494</v>
          </cell>
          <cell r="D31" t="str">
            <v>ГОЛЯЕВА Валерия</v>
          </cell>
          <cell r="E31">
            <v>37057</v>
          </cell>
          <cell r="F31" t="str">
            <v>МС</v>
          </cell>
          <cell r="G31" t="str">
            <v>Москва</v>
          </cell>
          <cell r="H31">
            <v>9.2034722222222214E-4</v>
          </cell>
          <cell r="I31">
            <v>1.7692824074074071E-3</v>
          </cell>
          <cell r="J31">
            <v>2.6243518518518517E-3</v>
          </cell>
          <cell r="K31">
            <v>3.4814699074074071E-3</v>
          </cell>
          <cell r="L31">
            <v>47.872020851133158</v>
          </cell>
        </row>
        <row r="32">
          <cell r="A32">
            <v>9</v>
          </cell>
          <cell r="B32">
            <v>86</v>
          </cell>
          <cell r="C32">
            <v>10091733183</v>
          </cell>
          <cell r="D32" t="str">
            <v>КРОТКОВА Наталья</v>
          </cell>
          <cell r="E32">
            <v>31898</v>
          </cell>
          <cell r="F32" t="str">
            <v>КМС</v>
          </cell>
          <cell r="G32" t="str">
            <v>Тульская обл.</v>
          </cell>
          <cell r="H32">
            <v>9.6033564814814809E-4</v>
          </cell>
          <cell r="I32">
            <v>1.822199074074074E-3</v>
          </cell>
          <cell r="J32">
            <v>2.6859143518518521E-3</v>
          </cell>
          <cell r="K32">
            <v>3.5582638888888886E-3</v>
          </cell>
          <cell r="L32">
            <v>46.838853217275911</v>
          </cell>
        </row>
        <row r="33">
          <cell r="A33">
            <v>10</v>
          </cell>
          <cell r="B33">
            <v>80</v>
          </cell>
          <cell r="C33">
            <v>10142115084</v>
          </cell>
          <cell r="D33" t="str">
            <v>ФЛОРИНСКАЯ Яна</v>
          </cell>
          <cell r="E33">
            <v>31040</v>
          </cell>
          <cell r="F33" t="str">
            <v>КМС</v>
          </cell>
          <cell r="G33" t="str">
            <v>Тульская обл.</v>
          </cell>
          <cell r="H33">
            <v>9.802662037037039E-4</v>
          </cell>
          <cell r="I33">
            <v>1.8880671296296295E-3</v>
          </cell>
          <cell r="J33">
            <v>2.7750694444444446E-3</v>
          </cell>
          <cell r="K33">
            <v>3.684652777777778E-3</v>
          </cell>
          <cell r="L33">
            <v>45.232213196630163</v>
          </cell>
        </row>
        <row r="35">
          <cell r="A35" t="str">
            <v>ПОГОДНЫЕ УСЛОВИЯ</v>
          </cell>
          <cell r="G35" t="str">
            <v>СТАТИСТИКА ГОНКИ</v>
          </cell>
        </row>
        <row r="36">
          <cell r="A36" t="str">
            <v>Температура: +26</v>
          </cell>
          <cell r="G36" t="str">
            <v>Субъектов РФ</v>
          </cell>
          <cell r="H36">
            <v>4</v>
          </cell>
          <cell r="M36" t="str">
            <v>ЗМС</v>
          </cell>
          <cell r="N36">
            <v>0</v>
          </cell>
        </row>
        <row r="37">
          <cell r="A37" t="str">
            <v>Влажность: 47 %</v>
          </cell>
          <cell r="G37" t="str">
            <v>Заявлено</v>
          </cell>
          <cell r="H37">
            <v>10</v>
          </cell>
          <cell r="M37" t="str">
            <v>МСМК</v>
          </cell>
          <cell r="N37">
            <v>1</v>
          </cell>
        </row>
        <row r="38">
          <cell r="G38" t="str">
            <v>Стартовало</v>
          </cell>
          <cell r="H38">
            <v>10</v>
          </cell>
          <cell r="M38" t="str">
            <v>МС</v>
          </cell>
          <cell r="N38">
            <v>7</v>
          </cell>
        </row>
        <row r="39">
          <cell r="G39" t="str">
            <v>Финишировало</v>
          </cell>
          <cell r="H39">
            <v>10</v>
          </cell>
          <cell r="M39" t="str">
            <v>КМС</v>
          </cell>
          <cell r="N39">
            <v>2</v>
          </cell>
        </row>
        <row r="40">
          <cell r="G40" t="str">
            <v>Н. финишировало</v>
          </cell>
          <cell r="H40">
            <v>0</v>
          </cell>
          <cell r="M40" t="str">
            <v>1 СР</v>
          </cell>
          <cell r="N40">
            <v>0</v>
          </cell>
        </row>
        <row r="41">
          <cell r="G41" t="str">
            <v>Дисквалифицировано</v>
          </cell>
          <cell r="H41">
            <v>0</v>
          </cell>
          <cell r="M41" t="str">
            <v>2 СР</v>
          </cell>
          <cell r="N41">
            <v>0</v>
          </cell>
        </row>
        <row r="42">
          <cell r="G42" t="str">
            <v>Н. стартовало</v>
          </cell>
          <cell r="H42">
            <v>0</v>
          </cell>
          <cell r="M42" t="str">
            <v>3 СР</v>
          </cell>
          <cell r="N42">
            <v>0</v>
          </cell>
        </row>
        <row r="44">
          <cell r="A44" t="str">
            <v>ТЕХНИЧЕСКИЙ ДЕЛЕГАТ ФВСР:</v>
          </cell>
          <cell r="D44" t="str">
            <v>ГЛАВНЫЙ СУДЬЯ:</v>
          </cell>
          <cell r="G44" t="str">
            <v>ГЛАВНЫЙ СЕКРЕТАРЬ:</v>
          </cell>
          <cell r="J44" t="str">
            <v>СУДЬЯ НА ФИНИШЕ:</v>
          </cell>
        </row>
        <row r="50">
          <cell r="D50" t="str">
            <v>СОЛОВЬЁВ Г.Н. (ВК,г. САНКТ-ПЕТЕРБУРГ)</v>
          </cell>
          <cell r="G50" t="str">
            <v xml:space="preserve">СЛАБКОВСКАЯ В.Н. (ВК, г. ОМСК) </v>
          </cell>
          <cell r="J50" t="str">
            <v xml:space="preserve">ВАЛОВА А.С. (ВК,г. САНКТ-ПЕТЕРБУРГ) </v>
          </cell>
        </row>
      </sheetData>
      <sheetData sheetId="50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65</v>
          </cell>
          <cell r="C25">
            <v>10111631927</v>
          </cell>
          <cell r="D25" t="str">
            <v>КОКАРЕВА Аглая</v>
          </cell>
          <cell r="E25">
            <v>39348</v>
          </cell>
          <cell r="F25" t="str">
            <v>МС</v>
          </cell>
          <cell r="G25" t="str">
            <v>Санкт-Петербург</v>
          </cell>
        </row>
        <row r="26">
          <cell r="A26" t="str">
            <v>В</v>
          </cell>
          <cell r="B26">
            <v>63</v>
          </cell>
          <cell r="C26">
            <v>10094559422</v>
          </cell>
          <cell r="D26" t="str">
            <v>СМИРНОВА Диана</v>
          </cell>
          <cell r="E26">
            <v>38505</v>
          </cell>
          <cell r="F26" t="str">
            <v>МС</v>
          </cell>
          <cell r="G26" t="str">
            <v>Санкт-Петербург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62</v>
          </cell>
          <cell r="C28">
            <v>10049916685</v>
          </cell>
          <cell r="D28" t="str">
            <v>ВАЛГОНЕН Валерия</v>
          </cell>
          <cell r="E28">
            <v>37678</v>
          </cell>
          <cell r="F28" t="str">
            <v>МСМК</v>
          </cell>
          <cell r="G28" t="str">
            <v>Санкт-Петербург</v>
          </cell>
        </row>
        <row r="29">
          <cell r="A29" t="str">
            <v>В</v>
          </cell>
          <cell r="B29">
            <v>64</v>
          </cell>
          <cell r="C29">
            <v>10111632836</v>
          </cell>
          <cell r="D29" t="str">
            <v>ДАНЬШИНА Полина</v>
          </cell>
          <cell r="E29">
            <v>39137</v>
          </cell>
          <cell r="F29" t="str">
            <v>МС</v>
          </cell>
          <cell r="G29" t="str">
            <v>Санкт-Петербург</v>
          </cell>
        </row>
      </sheetData>
      <sheetData sheetId="5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12ч 50м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13ч 30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62</v>
          </cell>
          <cell r="C24">
            <v>10049916685</v>
          </cell>
          <cell r="D24" t="str">
            <v>ВАЛГОНЕН Валерия</v>
          </cell>
          <cell r="E24">
            <v>37678</v>
          </cell>
          <cell r="F24" t="str">
            <v>МСМК</v>
          </cell>
          <cell r="G24" t="str">
            <v>Санкт-Петербург</v>
          </cell>
          <cell r="L24" t="e">
            <v>#DIV/0!</v>
          </cell>
        </row>
        <row r="25">
          <cell r="A25">
            <v>2</v>
          </cell>
          <cell r="B25">
            <v>64</v>
          </cell>
          <cell r="C25">
            <v>10111632836</v>
          </cell>
          <cell r="D25" t="str">
            <v>ДАНЬШИНА Полина</v>
          </cell>
          <cell r="E25">
            <v>39137</v>
          </cell>
          <cell r="F25" t="str">
            <v>МС</v>
          </cell>
          <cell r="G25" t="str">
            <v>Санкт-Петербург</v>
          </cell>
          <cell r="L25" t="e">
            <v>#DIV/0!</v>
          </cell>
        </row>
        <row r="26">
          <cell r="A26">
            <v>3</v>
          </cell>
          <cell r="B26">
            <v>65</v>
          </cell>
          <cell r="C26">
            <v>10111631927</v>
          </cell>
          <cell r="D26" t="str">
            <v>КОКАРЕВА Аглая</v>
          </cell>
          <cell r="E26">
            <v>39348</v>
          </cell>
          <cell r="F26" t="str">
            <v>МС</v>
          </cell>
          <cell r="G26" t="str">
            <v>Санкт-Петербург</v>
          </cell>
          <cell r="L26" t="e">
            <v>#DIV/0!</v>
          </cell>
        </row>
        <row r="27">
          <cell r="A27">
            <v>4</v>
          </cell>
          <cell r="B27">
            <v>63</v>
          </cell>
          <cell r="C27">
            <v>10094559422</v>
          </cell>
          <cell r="D27" t="str">
            <v>СМИРНОВА Диана</v>
          </cell>
          <cell r="E27">
            <v>38505</v>
          </cell>
          <cell r="F27" t="str">
            <v>МС</v>
          </cell>
          <cell r="G27" t="str">
            <v>Санкт-Петербург</v>
          </cell>
          <cell r="L27" t="e">
            <v>#DIV/0!</v>
          </cell>
        </row>
        <row r="28">
          <cell r="A28">
            <v>5</v>
          </cell>
          <cell r="B28">
            <v>76</v>
          </cell>
          <cell r="C28">
            <v>10076721122</v>
          </cell>
          <cell r="D28" t="str">
            <v>КОРОТКИНА Алина</v>
          </cell>
          <cell r="E28">
            <v>38089</v>
          </cell>
          <cell r="F28" t="str">
            <v>МС</v>
          </cell>
          <cell r="G28" t="str">
            <v>Республика Беларусь</v>
          </cell>
        </row>
        <row r="29">
          <cell r="A29">
            <v>6</v>
          </cell>
          <cell r="B29">
            <v>87</v>
          </cell>
          <cell r="C29">
            <v>10136682074</v>
          </cell>
          <cell r="D29" t="str">
            <v>РОДИОНОВА Александра</v>
          </cell>
          <cell r="E29">
            <v>32030</v>
          </cell>
          <cell r="F29" t="str">
            <v>МС</v>
          </cell>
          <cell r="G29" t="str">
            <v>Тульская обл.</v>
          </cell>
        </row>
        <row r="30">
          <cell r="A30">
            <v>7</v>
          </cell>
          <cell r="B30">
            <v>74</v>
          </cell>
          <cell r="C30">
            <v>10094470607</v>
          </cell>
          <cell r="D30" t="str">
            <v>САКУН Аделина</v>
          </cell>
          <cell r="E30">
            <v>39035</v>
          </cell>
          <cell r="F30" t="str">
            <v>МС</v>
          </cell>
          <cell r="G30" t="str">
            <v>Республика Беларусь</v>
          </cell>
        </row>
        <row r="31">
          <cell r="A31">
            <v>8</v>
          </cell>
          <cell r="B31">
            <v>191</v>
          </cell>
          <cell r="C31">
            <v>10036017494</v>
          </cell>
          <cell r="D31" t="str">
            <v>ГОЛЯЕВА Валерия</v>
          </cell>
          <cell r="E31">
            <v>37057</v>
          </cell>
          <cell r="F31" t="str">
            <v>МС</v>
          </cell>
          <cell r="G31" t="str">
            <v>Москва</v>
          </cell>
        </row>
        <row r="32">
          <cell r="A32">
            <v>9</v>
          </cell>
          <cell r="B32">
            <v>86</v>
          </cell>
          <cell r="C32">
            <v>10091733183</v>
          </cell>
          <cell r="D32" t="str">
            <v>КРОТКОВА Наталья</v>
          </cell>
          <cell r="E32">
            <v>31898</v>
          </cell>
          <cell r="F32" t="str">
            <v>КМС</v>
          </cell>
          <cell r="G32" t="str">
            <v>Тульская обл.</v>
          </cell>
        </row>
        <row r="33">
          <cell r="A33">
            <v>10</v>
          </cell>
          <cell r="B33">
            <v>80</v>
          </cell>
          <cell r="C33">
            <v>10142115084</v>
          </cell>
          <cell r="D33" t="str">
            <v>ФЛОРИНСКАЯ Яна</v>
          </cell>
          <cell r="E33">
            <v>31040</v>
          </cell>
          <cell r="F33" t="str">
            <v>КМС</v>
          </cell>
          <cell r="G33" t="str">
            <v>Тульская обл.</v>
          </cell>
        </row>
        <row r="35">
          <cell r="A35" t="str">
            <v>ПОГОДНЫЕ УСЛОВИЯ</v>
          </cell>
          <cell r="G35" t="str">
            <v>СТАТИСТИКА ГОНКИ</v>
          </cell>
        </row>
        <row r="36">
          <cell r="A36" t="str">
            <v>Температура: +26</v>
          </cell>
          <cell r="G36" t="str">
            <v>Субъектов РФ</v>
          </cell>
          <cell r="H36">
            <v>4</v>
          </cell>
          <cell r="M36" t="str">
            <v>ЗМС</v>
          </cell>
          <cell r="N36">
            <v>0</v>
          </cell>
        </row>
        <row r="37">
          <cell r="A37" t="str">
            <v>Влажность: 47 %</v>
          </cell>
          <cell r="G37" t="str">
            <v>Заявлено</v>
          </cell>
          <cell r="H37">
            <v>10</v>
          </cell>
          <cell r="M37" t="str">
            <v>МСМК</v>
          </cell>
          <cell r="N37">
            <v>1</v>
          </cell>
        </row>
        <row r="38">
          <cell r="G38" t="str">
            <v>Стартовало</v>
          </cell>
          <cell r="H38">
            <v>10</v>
          </cell>
          <cell r="M38" t="str">
            <v>МС</v>
          </cell>
          <cell r="N38">
            <v>7</v>
          </cell>
        </row>
        <row r="39">
          <cell r="G39" t="str">
            <v>Финишировало</v>
          </cell>
          <cell r="H39">
            <v>10</v>
          </cell>
          <cell r="M39" t="str">
            <v>КМС</v>
          </cell>
          <cell r="N39">
            <v>2</v>
          </cell>
        </row>
        <row r="40">
          <cell r="G40" t="str">
            <v>Н. финишировало</v>
          </cell>
          <cell r="H40">
            <v>0</v>
          </cell>
          <cell r="M40" t="str">
            <v>1 СР</v>
          </cell>
          <cell r="N40">
            <v>0</v>
          </cell>
        </row>
        <row r="41">
          <cell r="G41" t="str">
            <v>Дисквалифицировано</v>
          </cell>
          <cell r="H41">
            <v>0</v>
          </cell>
          <cell r="M41" t="str">
            <v>2 СР</v>
          </cell>
          <cell r="N41">
            <v>0</v>
          </cell>
        </row>
        <row r="42">
          <cell r="G42" t="str">
            <v>Н. стартовало</v>
          </cell>
          <cell r="H42">
            <v>0</v>
          </cell>
          <cell r="M42" t="str">
            <v>3 СР</v>
          </cell>
          <cell r="N42">
            <v>0</v>
          </cell>
        </row>
        <row r="44">
          <cell r="A44" t="str">
            <v>ТЕХНИЧЕСКИЙ ДЕЛЕГАТ ФВСР:</v>
          </cell>
          <cell r="D44" t="str">
            <v>ГЛАВНЫЙ СУДЬЯ:</v>
          </cell>
          <cell r="G44" t="str">
            <v>ГЛАВНЫЙ СЕКРЕТАРЬ:</v>
          </cell>
          <cell r="J44" t="str">
            <v>СУДЬЯ НА ФИНИШЕ:</v>
          </cell>
        </row>
        <row r="50">
          <cell r="D50" t="str">
            <v>СОЛОВЬЁВ Г.Н. (ВК,г. САНКТ-ПЕТЕРБУРГ)</v>
          </cell>
          <cell r="G50" t="str">
            <v xml:space="preserve">СЛАБКОВСКАЯ В.Н. (ВК, г. ОМСК) </v>
          </cell>
          <cell r="J50" t="str">
            <v xml:space="preserve">ВАЛОВА А.С. (ВК,г. САНКТ-ПЕТЕРБУРГ) </v>
          </cell>
        </row>
      </sheetData>
      <sheetData sheetId="52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5</v>
          </cell>
          <cell r="C25">
            <v>10036092771</v>
          </cell>
          <cell r="D25" t="str">
            <v>ИГОШЕВ Егор</v>
          </cell>
          <cell r="E25">
            <v>37439</v>
          </cell>
          <cell r="F25" t="str">
            <v>МСМК</v>
          </cell>
          <cell r="G25" t="str">
            <v>Санкт-Петербург</v>
          </cell>
        </row>
        <row r="26">
          <cell r="A26">
            <v>2</v>
          </cell>
          <cell r="B26">
            <v>6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A27">
            <v>3</v>
          </cell>
          <cell r="B27">
            <v>7</v>
          </cell>
          <cell r="C27">
            <v>10036018912</v>
          </cell>
          <cell r="D27" t="str">
            <v>ШИЧКИН Влас</v>
          </cell>
          <cell r="E27">
            <v>37281</v>
          </cell>
          <cell r="F27" t="str">
            <v>МСМК</v>
          </cell>
          <cell r="G27" t="str">
            <v>Санкт-Петербург</v>
          </cell>
        </row>
        <row r="28">
          <cell r="A28">
            <v>4</v>
          </cell>
          <cell r="B28">
            <v>8</v>
          </cell>
          <cell r="C28">
            <v>10065490441</v>
          </cell>
          <cell r="D28" t="str">
            <v>СКОРНЯКОВ Григорий</v>
          </cell>
          <cell r="E28">
            <v>38304</v>
          </cell>
          <cell r="F28" t="str">
            <v>МСМК</v>
          </cell>
          <cell r="G28" t="str">
            <v>Санкт-Петербург</v>
          </cell>
        </row>
        <row r="29">
          <cell r="A29">
            <v>5</v>
          </cell>
          <cell r="B29">
            <v>9</v>
          </cell>
          <cell r="C29">
            <v>10079259993</v>
          </cell>
          <cell r="D29" t="str">
            <v>ГОНЧАРОВ Владимир</v>
          </cell>
          <cell r="E29">
            <v>38576</v>
          </cell>
          <cell r="F29" t="str">
            <v>МС</v>
          </cell>
          <cell r="G29" t="str">
            <v>Санкт-Петербург</v>
          </cell>
        </row>
        <row r="30">
          <cell r="A30">
            <v>6</v>
          </cell>
          <cell r="B30">
            <v>10</v>
          </cell>
          <cell r="C30">
            <v>10075644826</v>
          </cell>
          <cell r="D30" t="str">
            <v>БУГАЕНКО Виктор</v>
          </cell>
          <cell r="E30">
            <v>38042</v>
          </cell>
          <cell r="F30" t="str">
            <v>МСМК</v>
          </cell>
          <cell r="G30" t="str">
            <v>Санкт-Петербург</v>
          </cell>
        </row>
        <row r="31">
          <cell r="A31">
            <v>7</v>
          </cell>
          <cell r="B31">
            <v>11</v>
          </cell>
          <cell r="C31">
            <v>10065490643</v>
          </cell>
          <cell r="D31" t="str">
            <v>ЗАРАКОВСКИЙ Даниил</v>
          </cell>
          <cell r="E31">
            <v>38183</v>
          </cell>
          <cell r="F31" t="str">
            <v>МСМК</v>
          </cell>
          <cell r="G31" t="str">
            <v>Санкт-Петербург</v>
          </cell>
        </row>
        <row r="32">
          <cell r="A32">
            <v>8</v>
          </cell>
          <cell r="B32">
            <v>12</v>
          </cell>
          <cell r="C32">
            <v>10065490946</v>
          </cell>
          <cell r="D32" t="str">
            <v>КРЮЧКОВ Марк</v>
          </cell>
          <cell r="E32">
            <v>37676</v>
          </cell>
          <cell r="F32" t="str">
            <v>МСМК</v>
          </cell>
          <cell r="G32" t="str">
            <v>Санкт-Петербург</v>
          </cell>
        </row>
        <row r="33">
          <cell r="A33">
            <v>9</v>
          </cell>
          <cell r="B33">
            <v>13</v>
          </cell>
          <cell r="C33">
            <v>10090937177</v>
          </cell>
          <cell r="D33" t="str">
            <v>ПОСТАРНАК Михаил</v>
          </cell>
          <cell r="E33">
            <v>38212</v>
          </cell>
          <cell r="F33" t="str">
            <v>МСМК</v>
          </cell>
          <cell r="G33" t="str">
            <v>Санкт-Петербург</v>
          </cell>
        </row>
        <row r="34">
          <cell r="A34">
            <v>10</v>
          </cell>
          <cell r="B34">
            <v>14</v>
          </cell>
          <cell r="C34">
            <v>10090936672</v>
          </cell>
          <cell r="D34" t="str">
            <v>САВЕКИН Илья</v>
          </cell>
          <cell r="E34">
            <v>38489</v>
          </cell>
          <cell r="F34" t="str">
            <v>МСМК</v>
          </cell>
          <cell r="G34" t="str">
            <v>Санкт-Петербург</v>
          </cell>
        </row>
        <row r="35">
          <cell r="A35">
            <v>11</v>
          </cell>
          <cell r="B35">
            <v>15</v>
          </cell>
          <cell r="C35">
            <v>10097338672</v>
          </cell>
          <cell r="D35" t="str">
            <v>КАЗАКОВ Даниил</v>
          </cell>
          <cell r="E35">
            <v>38360</v>
          </cell>
          <cell r="F35" t="str">
            <v>МС</v>
          </cell>
          <cell r="G35" t="str">
            <v>Санкт-Петербург</v>
          </cell>
        </row>
        <row r="36">
          <cell r="A36">
            <v>12</v>
          </cell>
          <cell r="B36">
            <v>16</v>
          </cell>
          <cell r="C36">
            <v>10120261287</v>
          </cell>
          <cell r="D36" t="str">
            <v>ПРОСАНДЕЕВ Ярослав</v>
          </cell>
          <cell r="E36">
            <v>39151</v>
          </cell>
          <cell r="F36" t="str">
            <v>МС</v>
          </cell>
          <cell r="G36" t="str">
            <v>Санкт-Петербург</v>
          </cell>
        </row>
        <row r="37">
          <cell r="A37">
            <v>13</v>
          </cell>
          <cell r="B37">
            <v>17</v>
          </cell>
          <cell r="C37">
            <v>10120261186</v>
          </cell>
          <cell r="D37" t="str">
            <v>ГРЕЧИШКИН Вадим</v>
          </cell>
          <cell r="E37">
            <v>39274</v>
          </cell>
          <cell r="F37" t="str">
            <v>МС</v>
          </cell>
          <cell r="G37" t="str">
            <v>Санкт-Петербург</v>
          </cell>
        </row>
        <row r="38">
          <cell r="A38">
            <v>14</v>
          </cell>
          <cell r="B38">
            <v>18</v>
          </cell>
          <cell r="C38">
            <v>10111625257</v>
          </cell>
          <cell r="D38" t="str">
            <v>ПОПОВ Марк</v>
          </cell>
          <cell r="E38">
            <v>39219</v>
          </cell>
          <cell r="F38" t="str">
            <v>МС</v>
          </cell>
          <cell r="G38" t="str">
            <v>Санкт-Петербург</v>
          </cell>
        </row>
        <row r="39">
          <cell r="A39">
            <v>15</v>
          </cell>
          <cell r="B39">
            <v>19</v>
          </cell>
          <cell r="C39">
            <v>10114021561</v>
          </cell>
          <cell r="D39" t="str">
            <v>БОЛДЫРЕВ Матвей</v>
          </cell>
          <cell r="E39">
            <v>39320</v>
          </cell>
          <cell r="F39" t="str">
            <v>МС</v>
          </cell>
          <cell r="G39" t="str">
            <v>Санкт-Петербург</v>
          </cell>
        </row>
        <row r="40">
          <cell r="A40">
            <v>16</v>
          </cell>
          <cell r="B40">
            <v>20</v>
          </cell>
          <cell r="C40">
            <v>10034952922</v>
          </cell>
          <cell r="D40" t="str">
            <v>БЕРСЕНЕВ Никита</v>
          </cell>
          <cell r="E40">
            <v>36610</v>
          </cell>
          <cell r="F40" t="str">
            <v>МСМК</v>
          </cell>
          <cell r="G40" t="str">
            <v>Санкт-Петербург</v>
          </cell>
        </row>
        <row r="41">
          <cell r="A41">
            <v>17</v>
          </cell>
          <cell r="B41">
            <v>31</v>
          </cell>
          <cell r="C41">
            <v>10009166682</v>
          </cell>
          <cell r="D41" t="str">
            <v>КОРОЛЕК Евгений</v>
          </cell>
          <cell r="E41">
            <v>35225</v>
          </cell>
          <cell r="F41" t="str">
            <v>МСМК</v>
          </cell>
          <cell r="G41" t="str">
            <v>Республика Беларусь</v>
          </cell>
        </row>
        <row r="42">
          <cell r="A42">
            <v>18</v>
          </cell>
          <cell r="B42">
            <v>32</v>
          </cell>
          <cell r="C42">
            <v>10056107915</v>
          </cell>
          <cell r="D42" t="str">
            <v>МАЗУР Денис</v>
          </cell>
          <cell r="E42">
            <v>36635</v>
          </cell>
          <cell r="F42" t="str">
            <v>МСМК</v>
          </cell>
          <cell r="G42" t="str">
            <v>Республика Беларусь</v>
          </cell>
        </row>
        <row r="43">
          <cell r="A43">
            <v>19</v>
          </cell>
          <cell r="B43">
            <v>34</v>
          </cell>
          <cell r="C43">
            <v>10107135773</v>
          </cell>
          <cell r="D43" t="str">
            <v>ОСТАЛОВСКИ Александр</v>
          </cell>
          <cell r="E43">
            <v>38601</v>
          </cell>
          <cell r="F43" t="str">
            <v>МС</v>
          </cell>
          <cell r="G43" t="str">
            <v>Республика Беларусь</v>
          </cell>
        </row>
        <row r="44">
          <cell r="A44">
            <v>20</v>
          </cell>
          <cell r="B44">
            <v>37</v>
          </cell>
          <cell r="C44">
            <v>10015978510</v>
          </cell>
          <cell r="D44" t="str">
            <v>КИРИЕВИЧ Артур</v>
          </cell>
          <cell r="E44">
            <v>36850</v>
          </cell>
          <cell r="F44" t="str">
            <v>МС</v>
          </cell>
          <cell r="G44" t="str">
            <v>Республика Беларусь</v>
          </cell>
        </row>
        <row r="45">
          <cell r="A45">
            <v>21</v>
          </cell>
          <cell r="B45">
            <v>38</v>
          </cell>
          <cell r="C45">
            <v>10085150119</v>
          </cell>
          <cell r="D45" t="str">
            <v>ГУЦКО Кирилл</v>
          </cell>
          <cell r="E45">
            <v>38395</v>
          </cell>
          <cell r="F45" t="str">
            <v>МС</v>
          </cell>
          <cell r="G45" t="str">
            <v>Республика Беларусь</v>
          </cell>
        </row>
        <row r="46">
          <cell r="A46">
            <v>22</v>
          </cell>
          <cell r="B46">
            <v>39</v>
          </cell>
          <cell r="C46">
            <v>10093154134</v>
          </cell>
          <cell r="D46" t="str">
            <v>БЕЗГЕРЦ Степан</v>
          </cell>
          <cell r="E46">
            <v>38311</v>
          </cell>
          <cell r="F46" t="str">
            <v>МС</v>
          </cell>
          <cell r="G46" t="str">
            <v>Республика Беларусь</v>
          </cell>
        </row>
        <row r="47">
          <cell r="A47">
            <v>23</v>
          </cell>
          <cell r="B47">
            <v>40</v>
          </cell>
          <cell r="C47">
            <v>10083180514</v>
          </cell>
          <cell r="D47" t="str">
            <v>ОДИНЕЦ Вадим</v>
          </cell>
          <cell r="E47">
            <v>38373</v>
          </cell>
          <cell r="F47" t="str">
            <v>МС</v>
          </cell>
          <cell r="G47" t="str">
            <v>Республика Беларусь</v>
          </cell>
        </row>
        <row r="48">
          <cell r="A48">
            <v>24</v>
          </cell>
          <cell r="B48">
            <v>43</v>
          </cell>
          <cell r="C48">
            <v>10103653574</v>
          </cell>
          <cell r="D48" t="str">
            <v>БЕЛУГИН Вадим</v>
          </cell>
          <cell r="E48">
            <v>38408</v>
          </cell>
          <cell r="F48" t="str">
            <v>МСМК</v>
          </cell>
          <cell r="G48" t="str">
            <v>Республика Казахстан</v>
          </cell>
        </row>
        <row r="49">
          <cell r="A49">
            <v>25</v>
          </cell>
          <cell r="B49">
            <v>44</v>
          </cell>
          <cell r="C49">
            <v>10139599653</v>
          </cell>
          <cell r="D49" t="str">
            <v>СКИБИН Владислав</v>
          </cell>
          <cell r="E49">
            <v>39029</v>
          </cell>
          <cell r="F49" t="str">
            <v>МС</v>
          </cell>
          <cell r="G49" t="str">
            <v>Республика Казахстан</v>
          </cell>
        </row>
        <row r="50">
          <cell r="A50">
            <v>26</v>
          </cell>
          <cell r="B50">
            <v>45</v>
          </cell>
          <cell r="C50">
            <v>10084783270</v>
          </cell>
          <cell r="D50" t="str">
            <v>НОСКОВ Дмитрий</v>
          </cell>
          <cell r="E50">
            <v>37266</v>
          </cell>
          <cell r="F50" t="str">
            <v>МСМК</v>
          </cell>
          <cell r="G50" t="str">
            <v>Республика Казахстан</v>
          </cell>
        </row>
        <row r="51">
          <cell r="A51">
            <v>27</v>
          </cell>
          <cell r="B51">
            <v>46</v>
          </cell>
          <cell r="C51">
            <v>10070377423</v>
          </cell>
          <cell r="D51" t="str">
            <v>КАРМАЖАКОВ Сергей</v>
          </cell>
          <cell r="E51">
            <v>37064</v>
          </cell>
          <cell r="F51" t="str">
            <v>МСМК</v>
          </cell>
          <cell r="G51" t="str">
            <v>Республика Казахстан</v>
          </cell>
        </row>
        <row r="52">
          <cell r="A52">
            <v>28</v>
          </cell>
          <cell r="B52">
            <v>190</v>
          </cell>
          <cell r="C52">
            <v>10006886576</v>
          </cell>
          <cell r="D52" t="str">
            <v>МАНАКОВ Виктор</v>
          </cell>
          <cell r="E52">
            <v>33764</v>
          </cell>
          <cell r="F52" t="str">
            <v>ЗМС</v>
          </cell>
          <cell r="G52" t="str">
            <v>Москва</v>
          </cell>
        </row>
        <row r="53">
          <cell r="A53">
            <v>29</v>
          </cell>
          <cell r="B53">
            <v>51</v>
          </cell>
          <cell r="C53">
            <v>10093556278</v>
          </cell>
          <cell r="D53" t="str">
            <v>МАРЯМИДЗЕ Степан</v>
          </cell>
          <cell r="E53">
            <v>38503</v>
          </cell>
          <cell r="F53" t="str">
            <v>МС</v>
          </cell>
          <cell r="G53" t="str">
            <v>Тульская обл.</v>
          </cell>
        </row>
        <row r="54">
          <cell r="A54">
            <v>30</v>
          </cell>
          <cell r="B54">
            <v>52</v>
          </cell>
          <cell r="C54">
            <v>10104123420</v>
          </cell>
          <cell r="D54" t="str">
            <v>СУЯТИН Мирослав</v>
          </cell>
          <cell r="E54">
            <v>38726</v>
          </cell>
          <cell r="F54" t="str">
            <v>МС</v>
          </cell>
          <cell r="G54" t="str">
            <v>Тульская обл.</v>
          </cell>
        </row>
        <row r="55">
          <cell r="A55">
            <v>31</v>
          </cell>
          <cell r="B55">
            <v>53</v>
          </cell>
          <cell r="C55">
            <v>10094202643</v>
          </cell>
          <cell r="D55" t="str">
            <v>ГЕРБУТ Дмитрий</v>
          </cell>
          <cell r="E55">
            <v>39402</v>
          </cell>
          <cell r="F55" t="str">
            <v>МС</v>
          </cell>
          <cell r="G55" t="str">
            <v>Тульская обл.</v>
          </cell>
        </row>
        <row r="56">
          <cell r="A56">
            <v>32</v>
          </cell>
          <cell r="B56">
            <v>55</v>
          </cell>
          <cell r="C56">
            <v>10104596696</v>
          </cell>
          <cell r="D56" t="str">
            <v>БЫКОВ Антон</v>
          </cell>
          <cell r="E56">
            <v>38940</v>
          </cell>
          <cell r="F56" t="str">
            <v>МС</v>
          </cell>
          <cell r="G56" t="str">
            <v>Тульская обл.</v>
          </cell>
        </row>
        <row r="57">
          <cell r="A57">
            <v>33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</sheetData>
      <sheetData sheetId="53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62</v>
          </cell>
          <cell r="C25">
            <v>10049916685</v>
          </cell>
          <cell r="D25" t="str">
            <v>ВАЛГОНЕН Валерия</v>
          </cell>
          <cell r="E25">
            <v>37678</v>
          </cell>
          <cell r="F25" t="str">
            <v>МСМК</v>
          </cell>
          <cell r="G25" t="str">
            <v>Санкт-Петербург</v>
          </cell>
        </row>
        <row r="26">
          <cell r="A26">
            <v>2</v>
          </cell>
          <cell r="B26">
            <v>63</v>
          </cell>
          <cell r="C26">
            <v>10094559422</v>
          </cell>
          <cell r="D26" t="str">
            <v>СМИРНОВА Диана</v>
          </cell>
          <cell r="E26">
            <v>38505</v>
          </cell>
          <cell r="F26" t="str">
            <v>МС</v>
          </cell>
          <cell r="G26" t="str">
            <v>Санкт-Петербург</v>
          </cell>
        </row>
        <row r="27">
          <cell r="A27">
            <v>3</v>
          </cell>
          <cell r="B27">
            <v>64</v>
          </cell>
          <cell r="C27">
            <v>10111632836</v>
          </cell>
          <cell r="D27" t="str">
            <v>ДАНЬШИНА Полина</v>
          </cell>
          <cell r="E27">
            <v>39137</v>
          </cell>
          <cell r="F27" t="str">
            <v>МС</v>
          </cell>
          <cell r="G27" t="str">
            <v>Санкт-Петербург</v>
          </cell>
        </row>
        <row r="28">
          <cell r="A28">
            <v>4</v>
          </cell>
          <cell r="B28">
            <v>65</v>
          </cell>
          <cell r="C28">
            <v>10111631927</v>
          </cell>
          <cell r="D28" t="str">
            <v>КОКАРЕВА Аглая</v>
          </cell>
          <cell r="E28">
            <v>39348</v>
          </cell>
          <cell r="F28" t="str">
            <v>МС</v>
          </cell>
          <cell r="G28" t="str">
            <v>Санкт-Петербург</v>
          </cell>
        </row>
        <row r="29">
          <cell r="A29">
            <v>5</v>
          </cell>
          <cell r="B29">
            <v>191</v>
          </cell>
          <cell r="C29">
            <v>10036017494</v>
          </cell>
          <cell r="D29" t="str">
            <v>ГОЛЯЕВА Валерия</v>
          </cell>
          <cell r="E29">
            <v>37057</v>
          </cell>
          <cell r="F29" t="str">
            <v>МС</v>
          </cell>
          <cell r="G29" t="str">
            <v>Москва</v>
          </cell>
        </row>
        <row r="30">
          <cell r="A30">
            <v>6</v>
          </cell>
          <cell r="B30">
            <v>74</v>
          </cell>
          <cell r="C30">
            <v>10094470607</v>
          </cell>
          <cell r="D30" t="str">
            <v>САКУН Аделина</v>
          </cell>
          <cell r="E30">
            <v>39035</v>
          </cell>
          <cell r="F30" t="str">
            <v>МС</v>
          </cell>
          <cell r="G30" t="str">
            <v>Республика Беларусь</v>
          </cell>
        </row>
        <row r="31">
          <cell r="A31">
            <v>7</v>
          </cell>
          <cell r="B31">
            <v>76</v>
          </cell>
          <cell r="C31">
            <v>10076721122</v>
          </cell>
          <cell r="D31" t="str">
            <v>КОРОТКИНА Алина</v>
          </cell>
          <cell r="E31">
            <v>38089</v>
          </cell>
          <cell r="F31" t="str">
            <v>МС</v>
          </cell>
          <cell r="G31" t="str">
            <v>Республика Беларусь</v>
          </cell>
        </row>
        <row r="32">
          <cell r="A32">
            <v>8</v>
          </cell>
          <cell r="B32">
            <v>80</v>
          </cell>
          <cell r="C32">
            <v>10142115084</v>
          </cell>
          <cell r="D32" t="str">
            <v>ФЛОРИНСКАЯ Яна</v>
          </cell>
          <cell r="E32">
            <v>31040</v>
          </cell>
          <cell r="F32" t="str">
            <v>КМС</v>
          </cell>
          <cell r="G32" t="str">
            <v>Тульская обл.</v>
          </cell>
        </row>
        <row r="33">
          <cell r="A33">
            <v>9</v>
          </cell>
          <cell r="B33">
            <v>61</v>
          </cell>
          <cell r="C33">
            <v>10124975083</v>
          </cell>
          <cell r="D33" t="str">
            <v>НОВОЛОДСКАЯ Ангелина</v>
          </cell>
          <cell r="E33">
            <v>40017</v>
          </cell>
          <cell r="F33" t="str">
            <v>КМС</v>
          </cell>
          <cell r="G33" t="str">
            <v>Санкт-Петербург</v>
          </cell>
        </row>
        <row r="34">
          <cell r="A34">
            <v>10</v>
          </cell>
          <cell r="B34">
            <v>73</v>
          </cell>
          <cell r="C34">
            <v>10009049171</v>
          </cell>
          <cell r="D34" t="str">
            <v>НОСКОВИЧ Таисия</v>
          </cell>
          <cell r="E34">
            <v>34961</v>
          </cell>
          <cell r="F34" t="str">
            <v>МСМК</v>
          </cell>
          <cell r="G34" t="str">
            <v>Республика Беларусь</v>
          </cell>
        </row>
        <row r="35">
          <cell r="A35">
            <v>11</v>
          </cell>
          <cell r="B35">
            <v>78</v>
          </cell>
          <cell r="C35">
            <v>10007498585</v>
          </cell>
          <cell r="D35" t="str">
            <v>АВЕРИНА Мария</v>
          </cell>
          <cell r="E35">
            <v>34246</v>
          </cell>
          <cell r="F35" t="str">
            <v>МСМК</v>
          </cell>
          <cell r="G35" t="str">
            <v>Тульская обл.</v>
          </cell>
        </row>
        <row r="36">
          <cell r="A36">
            <v>12</v>
          </cell>
          <cell r="B36">
            <v>79</v>
          </cell>
          <cell r="C36">
            <v>10036076809</v>
          </cell>
          <cell r="D36" t="str">
            <v>АБАЙДУЛЛИНА Инна</v>
          </cell>
          <cell r="E36">
            <v>37700</v>
          </cell>
          <cell r="F36" t="str">
            <v>МС</v>
          </cell>
          <cell r="G36" t="str">
            <v>Тульская обл.</v>
          </cell>
        </row>
        <row r="37">
          <cell r="A37">
            <v>13</v>
          </cell>
          <cell r="B37">
            <v>83</v>
          </cell>
          <cell r="C37">
            <v>10009183557</v>
          </cell>
          <cell r="D37" t="str">
            <v>КЛИМОВА Диана</v>
          </cell>
          <cell r="E37">
            <v>35346</v>
          </cell>
          <cell r="F37" t="str">
            <v>МСМК</v>
          </cell>
          <cell r="G37" t="str">
            <v>Тульская обл.,Тюменская обл.</v>
          </cell>
        </row>
        <row r="38">
          <cell r="A38">
            <v>14</v>
          </cell>
          <cell r="B38">
            <v>85</v>
          </cell>
          <cell r="C38">
            <v>10007739974</v>
          </cell>
          <cell r="D38" t="str">
            <v>ХАТУНЦЕВА Гульназ</v>
          </cell>
          <cell r="E38">
            <v>34445</v>
          </cell>
          <cell r="F38" t="str">
            <v>ЗМС</v>
          </cell>
          <cell r="G38" t="str">
            <v>Тульская обл.,Воронежская обл.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27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28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29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30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32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31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</sheetData>
      <sheetData sheetId="54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91</v>
          </cell>
          <cell r="C25">
            <v>10141780436</v>
          </cell>
          <cell r="D25" t="str">
            <v>ГОЛЫБИНА Валентина</v>
          </cell>
          <cell r="E25">
            <v>40463</v>
          </cell>
          <cell r="F25" t="str">
            <v>КМС</v>
          </cell>
          <cell r="G25" t="str">
            <v>Санкт-Петербург</v>
          </cell>
        </row>
        <row r="26">
          <cell r="A26">
            <v>2</v>
          </cell>
          <cell r="B26">
            <v>92</v>
          </cell>
          <cell r="C26">
            <v>10137268320</v>
          </cell>
          <cell r="D26" t="str">
            <v>ГРИБОВА Марина</v>
          </cell>
          <cell r="E26">
            <v>39488</v>
          </cell>
          <cell r="F26" t="str">
            <v>МС</v>
          </cell>
          <cell r="G26" t="str">
            <v>Санкт-Петербург</v>
          </cell>
        </row>
        <row r="27">
          <cell r="A27">
            <v>3</v>
          </cell>
          <cell r="B27">
            <v>93</v>
          </cell>
          <cell r="C27">
            <v>10144647693</v>
          </cell>
          <cell r="D27" t="str">
            <v>КОРОЛЕВА София</v>
          </cell>
          <cell r="E27">
            <v>40324</v>
          </cell>
          <cell r="F27" t="str">
            <v>КМС</v>
          </cell>
          <cell r="G27" t="str">
            <v>Санкт-Петербург</v>
          </cell>
        </row>
        <row r="28">
          <cell r="A28">
            <v>4</v>
          </cell>
          <cell r="B28">
            <v>94</v>
          </cell>
          <cell r="C28">
            <v>10144646178</v>
          </cell>
          <cell r="D28" t="str">
            <v xml:space="preserve">РЕППО Эрика </v>
          </cell>
          <cell r="E28">
            <v>40295</v>
          </cell>
          <cell r="F28" t="str">
            <v>КМС</v>
          </cell>
          <cell r="G28" t="str">
            <v>Санкт-Петербург</v>
          </cell>
        </row>
        <row r="29">
          <cell r="A29">
            <v>5</v>
          </cell>
          <cell r="B29">
            <v>95</v>
          </cell>
          <cell r="C29">
            <v>10156554849</v>
          </cell>
          <cell r="D29" t="str">
            <v>ТУЧИНА Дарья</v>
          </cell>
          <cell r="E29">
            <v>40613</v>
          </cell>
          <cell r="F29" t="str">
            <v>КМС</v>
          </cell>
          <cell r="G29" t="str">
            <v>Санкт-Петербург</v>
          </cell>
        </row>
        <row r="30">
          <cell r="A30">
            <v>6</v>
          </cell>
          <cell r="B30">
            <v>96</v>
          </cell>
          <cell r="C30">
            <v>10156552728</v>
          </cell>
          <cell r="D30" t="str">
            <v>АФАНАСЬЕВА Дарья</v>
          </cell>
          <cell r="E30">
            <v>40708</v>
          </cell>
          <cell r="F30" t="str">
            <v>КМС</v>
          </cell>
          <cell r="G30" t="str">
            <v>Санкт-Петербург</v>
          </cell>
        </row>
        <row r="31">
          <cell r="A31">
            <v>7</v>
          </cell>
          <cell r="B31">
            <v>106</v>
          </cell>
          <cell r="C31">
            <v>10123783704</v>
          </cell>
          <cell r="D31" t="str">
            <v>ТАДЖИЕВА Алина</v>
          </cell>
          <cell r="E31">
            <v>39323</v>
          </cell>
          <cell r="F31" t="str">
            <v>МС</v>
          </cell>
          <cell r="G31" t="str">
            <v>Санкт-Петербург</v>
          </cell>
        </row>
        <row r="32">
          <cell r="A32">
            <v>8</v>
          </cell>
          <cell r="B32">
            <v>107</v>
          </cell>
          <cell r="C32">
            <v>10137450192</v>
          </cell>
          <cell r="D32" t="str">
            <v>ГАЛКИНА Кристина</v>
          </cell>
          <cell r="E32">
            <v>39453</v>
          </cell>
          <cell r="F32" t="str">
            <v>КМС</v>
          </cell>
          <cell r="G32" t="str">
            <v>Санкт-Петербург</v>
          </cell>
        </row>
        <row r="33">
          <cell r="A33">
            <v>9</v>
          </cell>
          <cell r="B33">
            <v>108</v>
          </cell>
          <cell r="C33">
            <v>10105526785</v>
          </cell>
          <cell r="D33" t="str">
            <v>КАСИМОВА Виолетта</v>
          </cell>
          <cell r="E33">
            <v>39379</v>
          </cell>
          <cell r="F33" t="str">
            <v>КМС</v>
          </cell>
          <cell r="G33" t="str">
            <v>Санкт-Петербург</v>
          </cell>
        </row>
        <row r="34">
          <cell r="A34">
            <v>10</v>
          </cell>
          <cell r="B34">
            <v>109</v>
          </cell>
          <cell r="C34">
            <v>10140572683</v>
          </cell>
          <cell r="D34" t="str">
            <v>ГОНЧАРОВА Варвара</v>
          </cell>
          <cell r="E34">
            <v>39626</v>
          </cell>
          <cell r="F34" t="str">
            <v>КМС</v>
          </cell>
          <cell r="G34" t="str">
            <v>Санкт-Петербург</v>
          </cell>
        </row>
        <row r="35">
          <cell r="A35">
            <v>11</v>
          </cell>
          <cell r="B35">
            <v>110</v>
          </cell>
          <cell r="C35">
            <v>10137550125</v>
          </cell>
          <cell r="D35" t="str">
            <v>ШИПИЛОВА Дарья</v>
          </cell>
          <cell r="E35">
            <v>39501</v>
          </cell>
          <cell r="F35" t="str">
            <v>КМС</v>
          </cell>
          <cell r="G35" t="str">
            <v>Санкт-Петербург</v>
          </cell>
        </row>
        <row r="36">
          <cell r="A36">
            <v>12</v>
          </cell>
          <cell r="B36">
            <v>111</v>
          </cell>
          <cell r="C36">
            <v>10117276418</v>
          </cell>
          <cell r="D36" t="str">
            <v>КОРЧЕБНАЯ Ольга</v>
          </cell>
          <cell r="E36">
            <v>39475</v>
          </cell>
          <cell r="F36" t="str">
            <v>КМС</v>
          </cell>
          <cell r="G36" t="str">
            <v>Санкт-Петербург</v>
          </cell>
        </row>
        <row r="37">
          <cell r="A37">
            <v>13</v>
          </cell>
          <cell r="B37">
            <v>120</v>
          </cell>
          <cell r="C37">
            <v>10125235266</v>
          </cell>
          <cell r="D37" t="str">
            <v>АРТЮШЕНКО Валерия</v>
          </cell>
          <cell r="E37">
            <v>39675</v>
          </cell>
          <cell r="F37" t="str">
            <v>КМС</v>
          </cell>
          <cell r="G37" t="str">
            <v>Республика Беларусь</v>
          </cell>
        </row>
        <row r="38">
          <cell r="A38">
            <v>14</v>
          </cell>
          <cell r="B38">
            <v>121</v>
          </cell>
          <cell r="C38">
            <v>10141258353</v>
          </cell>
          <cell r="D38" t="str">
            <v>ДАНИЛЮК Яна</v>
          </cell>
          <cell r="E38">
            <v>39360</v>
          </cell>
          <cell r="F38" t="str">
            <v>МС</v>
          </cell>
          <cell r="G38" t="str">
            <v>Республика Беларусь</v>
          </cell>
        </row>
        <row r="39">
          <cell r="A39">
            <v>15</v>
          </cell>
          <cell r="B39">
            <v>122</v>
          </cell>
          <cell r="C39">
            <v>10114893450</v>
          </cell>
          <cell r="D39" t="str">
            <v>ГАВРИЛЬЧИК Ольга</v>
          </cell>
          <cell r="E39">
            <v>39421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16</v>
          </cell>
          <cell r="B40">
            <v>133</v>
          </cell>
          <cell r="C40">
            <v>10119926033</v>
          </cell>
          <cell r="D40" t="str">
            <v>БОБРОВА Мария</v>
          </cell>
          <cell r="E40">
            <v>39162</v>
          </cell>
          <cell r="F40" t="str">
            <v>КМС</v>
          </cell>
          <cell r="G40" t="str">
            <v>Тульская обл.</v>
          </cell>
        </row>
        <row r="41">
          <cell r="A41">
            <v>17</v>
          </cell>
          <cell r="B41">
            <v>88</v>
          </cell>
          <cell r="C41">
            <v>10137271047</v>
          </cell>
          <cell r="D41" t="str">
            <v>КОСТИНА Ольга</v>
          </cell>
          <cell r="E41">
            <v>40018</v>
          </cell>
          <cell r="F41" t="str">
            <v>МС</v>
          </cell>
          <cell r="G41" t="str">
            <v>Санкт-Петербург</v>
          </cell>
        </row>
        <row r="42">
          <cell r="A42">
            <v>18</v>
          </cell>
          <cell r="B42">
            <v>89</v>
          </cell>
          <cell r="C42">
            <v>10127774848</v>
          </cell>
          <cell r="D42" t="str">
            <v>ДЕМЕНКОВА Анастасия</v>
          </cell>
          <cell r="E42">
            <v>39967</v>
          </cell>
          <cell r="F42" t="str">
            <v>МС</v>
          </cell>
          <cell r="G42" t="str">
            <v>Санкт-Петербург</v>
          </cell>
        </row>
        <row r="43">
          <cell r="A43">
            <v>19</v>
          </cell>
          <cell r="B43">
            <v>90</v>
          </cell>
          <cell r="C43">
            <v>10127617931</v>
          </cell>
          <cell r="D43" t="str">
            <v>ВАСЮКОВА Валерия</v>
          </cell>
          <cell r="E43">
            <v>39814</v>
          </cell>
          <cell r="F43" t="str">
            <v>МС</v>
          </cell>
          <cell r="G43" t="str">
            <v>Санкт-Петербург</v>
          </cell>
        </row>
        <row r="44">
          <cell r="A44">
            <v>20</v>
          </cell>
          <cell r="B44">
            <v>97</v>
          </cell>
          <cell r="C44">
            <v>10148954796</v>
          </cell>
          <cell r="D44" t="str">
            <v>БАЕВА Виктория</v>
          </cell>
          <cell r="E44">
            <v>40234</v>
          </cell>
          <cell r="F44" t="str">
            <v>КМС</v>
          </cell>
          <cell r="G44" t="str">
            <v>Ленинградская область</v>
          </cell>
        </row>
        <row r="45">
          <cell r="A45">
            <v>21</v>
          </cell>
          <cell r="B45">
            <v>123</v>
          </cell>
          <cell r="C45">
            <v>10094255385</v>
          </cell>
          <cell r="D45" t="str">
            <v>ИЗОТОВА Анна</v>
          </cell>
          <cell r="E45">
            <v>39316</v>
          </cell>
          <cell r="F45" t="str">
            <v>МС</v>
          </cell>
          <cell r="G45" t="str">
            <v>Тульская обл.</v>
          </cell>
        </row>
        <row r="46">
          <cell r="A46">
            <v>22</v>
          </cell>
          <cell r="B46">
            <v>124</v>
          </cell>
          <cell r="C46">
            <v>10116899027</v>
          </cell>
          <cell r="D46" t="str">
            <v>ЮРЧЕНКО Александра</v>
          </cell>
          <cell r="E46">
            <v>39346</v>
          </cell>
          <cell r="F46" t="str">
            <v>МС</v>
          </cell>
          <cell r="G46" t="str">
            <v>Тульская обл.</v>
          </cell>
        </row>
        <row r="47">
          <cell r="A47">
            <v>23</v>
          </cell>
          <cell r="B47">
            <v>125</v>
          </cell>
          <cell r="C47">
            <v>10142595943</v>
          </cell>
          <cell r="D47" t="str">
            <v>МИШИНА Алена</v>
          </cell>
          <cell r="E47">
            <v>39871</v>
          </cell>
          <cell r="F47" t="str">
            <v>МС</v>
          </cell>
          <cell r="G47" t="str">
            <v>Тульская обл.</v>
          </cell>
        </row>
        <row r="48">
          <cell r="A48">
            <v>24</v>
          </cell>
          <cell r="B48">
            <v>126</v>
          </cell>
          <cell r="C48">
            <v>10142595741</v>
          </cell>
          <cell r="D48" t="str">
            <v>МАШКОВА Полина</v>
          </cell>
          <cell r="E48">
            <v>40163</v>
          </cell>
          <cell r="F48" t="str">
            <v>КМС</v>
          </cell>
          <cell r="G48" t="str">
            <v>Тульская обл.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27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28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29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30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32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33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</sheetData>
      <sheetData sheetId="55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138</v>
          </cell>
          <cell r="C25">
            <v>10123564341</v>
          </cell>
          <cell r="D25" t="str">
            <v>КЕЗЕРЕВ Николай</v>
          </cell>
          <cell r="E25">
            <v>39672</v>
          </cell>
          <cell r="F25" t="str">
            <v>КМС</v>
          </cell>
          <cell r="G25" t="str">
            <v>Ленинградская область</v>
          </cell>
        </row>
        <row r="26">
          <cell r="A26">
            <v>2</v>
          </cell>
          <cell r="B26">
            <v>139</v>
          </cell>
          <cell r="C26">
            <v>10111627378</v>
          </cell>
          <cell r="D26" t="str">
            <v>ДЕМИРЧЯН Артак</v>
          </cell>
          <cell r="E26">
            <v>39242</v>
          </cell>
          <cell r="F26" t="str">
            <v>КМС</v>
          </cell>
          <cell r="G26" t="str">
            <v>Ленинградская область</v>
          </cell>
        </row>
        <row r="27">
          <cell r="A27">
            <v>3</v>
          </cell>
          <cell r="B27">
            <v>147</v>
          </cell>
          <cell r="C27">
            <v>10137271653</v>
          </cell>
          <cell r="D27" t="str">
            <v>ЯКОВЛЕВ Матвей</v>
          </cell>
          <cell r="E27">
            <v>39469</v>
          </cell>
          <cell r="F27" t="str">
            <v>МС</v>
          </cell>
          <cell r="G27" t="str">
            <v>Санкт-Петербург</v>
          </cell>
        </row>
        <row r="28">
          <cell r="A28">
            <v>4</v>
          </cell>
          <cell r="B28">
            <v>148</v>
          </cell>
          <cell r="C28">
            <v>10125311654</v>
          </cell>
          <cell r="D28" t="str">
            <v>НОВОЛОДСКИЙ Ростислав</v>
          </cell>
          <cell r="E28">
            <v>39586</v>
          </cell>
          <cell r="F28" t="str">
            <v>МС</v>
          </cell>
          <cell r="G28" t="str">
            <v>Санкт-Петербург</v>
          </cell>
        </row>
        <row r="29">
          <cell r="A29">
            <v>5</v>
          </cell>
          <cell r="B29">
            <v>149</v>
          </cell>
          <cell r="C29">
            <v>10137307322</v>
          </cell>
          <cell r="D29" t="str">
            <v>ВЕШНЯКОВ Даниил</v>
          </cell>
          <cell r="E29">
            <v>39527</v>
          </cell>
          <cell r="F29" t="str">
            <v>МС</v>
          </cell>
          <cell r="G29" t="str">
            <v>Санкт-Петербург</v>
          </cell>
        </row>
        <row r="30">
          <cell r="A30">
            <v>6</v>
          </cell>
          <cell r="B30">
            <v>150</v>
          </cell>
          <cell r="C30">
            <v>10125033081</v>
          </cell>
          <cell r="D30" t="str">
            <v>ПРОДЧЕНКО Павел</v>
          </cell>
          <cell r="E30">
            <v>39126</v>
          </cell>
          <cell r="F30" t="str">
            <v>МС</v>
          </cell>
          <cell r="G30" t="str">
            <v>Санкт-Петербург</v>
          </cell>
        </row>
        <row r="31">
          <cell r="A31">
            <v>7</v>
          </cell>
          <cell r="B31">
            <v>151</v>
          </cell>
          <cell r="C31">
            <v>10105978645</v>
          </cell>
          <cell r="D31" t="str">
            <v>ГОНЧАРОВ Александр</v>
          </cell>
          <cell r="E31">
            <v>39215</v>
          </cell>
          <cell r="F31" t="str">
            <v>МС</v>
          </cell>
          <cell r="G31" t="str">
            <v>Санкт-Петербург</v>
          </cell>
        </row>
        <row r="32">
          <cell r="A32">
            <v>8</v>
          </cell>
          <cell r="B32">
            <v>152</v>
          </cell>
          <cell r="C32">
            <v>10106037350</v>
          </cell>
          <cell r="D32" t="str">
            <v>ХВОРОСТОВ Богдан</v>
          </cell>
          <cell r="E32">
            <v>39137</v>
          </cell>
          <cell r="F32" t="str">
            <v>КМС</v>
          </cell>
          <cell r="G32" t="str">
            <v>Санкт-Петербург</v>
          </cell>
        </row>
        <row r="33">
          <cell r="A33">
            <v>9</v>
          </cell>
          <cell r="B33">
            <v>153</v>
          </cell>
          <cell r="C33">
            <v>10116165463</v>
          </cell>
          <cell r="D33" t="str">
            <v>ГРАМАРЧУК Трофим</v>
          </cell>
          <cell r="E33">
            <v>39120</v>
          </cell>
          <cell r="F33" t="str">
            <v>КМС</v>
          </cell>
          <cell r="G33" t="str">
            <v>Санкт-Петербург</v>
          </cell>
        </row>
        <row r="34">
          <cell r="A34">
            <v>10</v>
          </cell>
          <cell r="B34">
            <v>155</v>
          </cell>
          <cell r="C34">
            <v>10105798688</v>
          </cell>
          <cell r="D34" t="str">
            <v>РЯБОВ Александр</v>
          </cell>
          <cell r="E34">
            <v>39205</v>
          </cell>
          <cell r="F34" t="str">
            <v>КМС</v>
          </cell>
          <cell r="G34" t="str">
            <v>Санкт-Петербург</v>
          </cell>
        </row>
        <row r="35">
          <cell r="A35">
            <v>11</v>
          </cell>
          <cell r="B35">
            <v>156</v>
          </cell>
          <cell r="C35">
            <v>10141475288</v>
          </cell>
          <cell r="D35" t="str">
            <v>ГРИГОРЬЕВ Артемий</v>
          </cell>
          <cell r="E35">
            <v>39482</v>
          </cell>
          <cell r="F35" t="str">
            <v>КМС</v>
          </cell>
          <cell r="G35" t="str">
            <v>Санкт-Петербург</v>
          </cell>
        </row>
        <row r="36">
          <cell r="A36">
            <v>12</v>
          </cell>
          <cell r="B36">
            <v>157</v>
          </cell>
          <cell r="C36">
            <v>10129113246</v>
          </cell>
          <cell r="D36" t="str">
            <v>МАЛИКОВ Руслан</v>
          </cell>
          <cell r="E36">
            <v>39710</v>
          </cell>
          <cell r="F36" t="str">
            <v>КМС</v>
          </cell>
          <cell r="G36" t="str">
            <v>Санкт-Петербург</v>
          </cell>
        </row>
        <row r="37">
          <cell r="A37">
            <v>13</v>
          </cell>
          <cell r="B37">
            <v>165</v>
          </cell>
          <cell r="C37">
            <v>10090698822</v>
          </cell>
          <cell r="D37" t="str">
            <v>СЛЕСАРЕНКО Илья</v>
          </cell>
          <cell r="E37">
            <v>39135</v>
          </cell>
          <cell r="F37" t="str">
            <v>КМС</v>
          </cell>
          <cell r="G37" t="str">
            <v>Республика Беларусь</v>
          </cell>
        </row>
        <row r="38">
          <cell r="A38">
            <v>14</v>
          </cell>
          <cell r="B38">
            <v>166</v>
          </cell>
          <cell r="C38">
            <v>10095658249</v>
          </cell>
          <cell r="D38" t="str">
            <v>БОРУШКОВ Артем</v>
          </cell>
          <cell r="E38">
            <v>39134</v>
          </cell>
          <cell r="F38" t="str">
            <v>МС</v>
          </cell>
          <cell r="G38" t="str">
            <v>Республика Беларусь</v>
          </cell>
        </row>
        <row r="39">
          <cell r="A39">
            <v>15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16</v>
          </cell>
          <cell r="B40">
            <v>168</v>
          </cell>
          <cell r="C40">
            <v>10116520020</v>
          </cell>
          <cell r="D40" t="str">
            <v>АЛЬХОВИК Илья</v>
          </cell>
          <cell r="E40">
            <v>39102</v>
          </cell>
          <cell r="F40" t="str">
            <v>МС</v>
          </cell>
          <cell r="G40" t="str">
            <v>Республика Беларусь</v>
          </cell>
        </row>
        <row r="41">
          <cell r="A41">
            <v>17</v>
          </cell>
          <cell r="B41">
            <v>169</v>
          </cell>
          <cell r="C41">
            <v>10128196901</v>
          </cell>
          <cell r="D41" t="str">
            <v>КОШЕВОЙ Арсений</v>
          </cell>
          <cell r="E41">
            <v>39408</v>
          </cell>
          <cell r="F41" t="str">
            <v>КМС</v>
          </cell>
          <cell r="G41" t="str">
            <v>Республика Беларусь</v>
          </cell>
        </row>
        <row r="42">
          <cell r="A42">
            <v>18</v>
          </cell>
          <cell r="B42">
            <v>176</v>
          </cell>
          <cell r="C42">
            <v>10107354227</v>
          </cell>
          <cell r="D42" t="str">
            <v>БАБОВИЧ Никита</v>
          </cell>
          <cell r="E42">
            <v>39191</v>
          </cell>
          <cell r="F42" t="str">
            <v>МС</v>
          </cell>
          <cell r="G42" t="str">
            <v>Республика Беларусь</v>
          </cell>
        </row>
        <row r="43">
          <cell r="A43">
            <v>19</v>
          </cell>
          <cell r="B43">
            <v>177</v>
          </cell>
          <cell r="C43">
            <v>10137306312</v>
          </cell>
          <cell r="D43" t="str">
            <v>СМИРНОВ Андрей</v>
          </cell>
          <cell r="E43">
            <v>39974</v>
          </cell>
          <cell r="F43" t="str">
            <v>КМС</v>
          </cell>
          <cell r="G43" t="str">
            <v>Санкт-Петербург</v>
          </cell>
        </row>
        <row r="44">
          <cell r="A44">
            <v>20</v>
          </cell>
          <cell r="B44">
            <v>178</v>
          </cell>
          <cell r="C44">
            <v>10148051686</v>
          </cell>
          <cell r="D44" t="str">
            <v>ЗЫРЯНОВ Кирилл</v>
          </cell>
          <cell r="E44">
            <v>40324</v>
          </cell>
          <cell r="F44" t="str">
            <v>КМС</v>
          </cell>
          <cell r="G44" t="str">
            <v>Санкт-Петербург</v>
          </cell>
        </row>
        <row r="45">
          <cell r="A45">
            <v>21</v>
          </cell>
          <cell r="B45">
            <v>179</v>
          </cell>
          <cell r="C45">
            <v>10137306716</v>
          </cell>
          <cell r="D45" t="str">
            <v>КЛИШОВ Николай</v>
          </cell>
          <cell r="E45">
            <v>39955</v>
          </cell>
          <cell r="F45" t="str">
            <v>КМС</v>
          </cell>
          <cell r="G45" t="str">
            <v>Санкт-Петербург</v>
          </cell>
        </row>
        <row r="46">
          <cell r="A46">
            <v>22</v>
          </cell>
          <cell r="B46">
            <v>180</v>
          </cell>
          <cell r="C46">
            <v>10144862915</v>
          </cell>
          <cell r="D46" t="str">
            <v>ЯЦИНА Артем</v>
          </cell>
          <cell r="E46">
            <v>40126</v>
          </cell>
          <cell r="F46" t="str">
            <v>КМС</v>
          </cell>
          <cell r="G46" t="str">
            <v>Санкт-Петербург</v>
          </cell>
        </row>
        <row r="47">
          <cell r="A47">
            <v>23</v>
          </cell>
          <cell r="B47">
            <v>181</v>
          </cell>
          <cell r="C47">
            <v>10141468319</v>
          </cell>
          <cell r="D47" t="str">
            <v>КЛЮЕВ Артем</v>
          </cell>
          <cell r="E47">
            <v>39917</v>
          </cell>
          <cell r="F47" t="str">
            <v>КМС</v>
          </cell>
          <cell r="G47" t="str">
            <v>Санкт-Петербург</v>
          </cell>
        </row>
        <row r="48">
          <cell r="A48">
            <v>24</v>
          </cell>
          <cell r="B48">
            <v>182</v>
          </cell>
          <cell r="C48">
            <v>10132607771</v>
          </cell>
          <cell r="D48" t="str">
            <v>КОНСТАНТИНОВ Феликс</v>
          </cell>
          <cell r="E48">
            <v>40255</v>
          </cell>
          <cell r="F48" t="str">
            <v>КМС</v>
          </cell>
          <cell r="G48" t="str">
            <v>Санкт-Петербург</v>
          </cell>
        </row>
        <row r="49">
          <cell r="A49">
            <v>25</v>
          </cell>
          <cell r="B49">
            <v>183</v>
          </cell>
          <cell r="C49">
            <v>10148084224</v>
          </cell>
          <cell r="D49" t="str">
            <v>СЫСОЕВ Игнат</v>
          </cell>
          <cell r="E49">
            <v>40289</v>
          </cell>
          <cell r="F49" t="str">
            <v>1 СР</v>
          </cell>
          <cell r="G49" t="str">
            <v>Санкт-Петербург</v>
          </cell>
        </row>
        <row r="50">
          <cell r="A50">
            <v>26</v>
          </cell>
          <cell r="B50">
            <v>184</v>
          </cell>
          <cell r="C50">
            <v>10142293324</v>
          </cell>
          <cell r="D50" t="str">
            <v>ПЕТУХОВ Максим</v>
          </cell>
          <cell r="E50">
            <v>40387</v>
          </cell>
          <cell r="F50" t="str">
            <v>КМС</v>
          </cell>
          <cell r="G50" t="str">
            <v>Санкт-Петербург</v>
          </cell>
        </row>
        <row r="51">
          <cell r="A51">
            <v>27</v>
          </cell>
          <cell r="B51">
            <v>185</v>
          </cell>
          <cell r="C51">
            <v>10137272259</v>
          </cell>
          <cell r="D51" t="str">
            <v>СКОРНЯКОВ Борис</v>
          </cell>
          <cell r="E51">
            <v>39956</v>
          </cell>
          <cell r="F51" t="str">
            <v>КМС</v>
          </cell>
          <cell r="G51" t="str">
            <v>Санкт-Петербург</v>
          </cell>
        </row>
        <row r="52">
          <cell r="A52">
            <v>28</v>
          </cell>
          <cell r="B52">
            <v>186</v>
          </cell>
          <cell r="C52">
            <v>10156552627</v>
          </cell>
          <cell r="D52" t="str">
            <v>НОВОЛОДСКИЙ Дмитрий</v>
          </cell>
          <cell r="E52">
            <v>40691</v>
          </cell>
          <cell r="F52" t="str">
            <v>1 СР</v>
          </cell>
          <cell r="G52" t="str">
            <v>Санкт-Петербург</v>
          </cell>
        </row>
        <row r="53">
          <cell r="A53">
            <v>29</v>
          </cell>
          <cell r="B53">
            <v>187</v>
          </cell>
          <cell r="C53">
            <v>10156554041</v>
          </cell>
          <cell r="D53" t="str">
            <v>БАЗГАНОВ Кирилл</v>
          </cell>
          <cell r="E53">
            <v>40578</v>
          </cell>
          <cell r="F53" t="str">
            <v>1 СР</v>
          </cell>
          <cell r="G53" t="str">
            <v>Санкт-Петербург</v>
          </cell>
        </row>
        <row r="54">
          <cell r="A54">
            <v>30</v>
          </cell>
          <cell r="B54">
            <v>188</v>
          </cell>
          <cell r="C54">
            <v>10145860294</v>
          </cell>
          <cell r="D54" t="str">
            <v>ФОМЕНКО Тимофей</v>
          </cell>
          <cell r="E54">
            <v>40755</v>
          </cell>
          <cell r="F54" t="str">
            <v>1 СР</v>
          </cell>
          <cell r="G54" t="str">
            <v>Санкт-Петербург</v>
          </cell>
        </row>
        <row r="55">
          <cell r="A55">
            <v>31</v>
          </cell>
          <cell r="B55">
            <v>189</v>
          </cell>
          <cell r="C55">
            <v>10156551718</v>
          </cell>
          <cell r="D55" t="str">
            <v>МИХЕЕВ Арсений</v>
          </cell>
          <cell r="E55">
            <v>40578</v>
          </cell>
          <cell r="F55" t="str">
            <v>1 СР</v>
          </cell>
          <cell r="G55" t="str">
            <v>Санкт-Петербург</v>
          </cell>
        </row>
        <row r="56">
          <cell r="A56">
            <v>32</v>
          </cell>
          <cell r="B56">
            <v>170</v>
          </cell>
          <cell r="C56">
            <v>10104006717</v>
          </cell>
          <cell r="D56" t="str">
            <v>СИДОРОВ Григорий</v>
          </cell>
          <cell r="E56">
            <v>39260</v>
          </cell>
          <cell r="F56" t="str">
            <v>МС</v>
          </cell>
          <cell r="G56" t="str">
            <v>Тульская обл.</v>
          </cell>
        </row>
        <row r="57">
          <cell r="A57">
            <v>33</v>
          </cell>
          <cell r="B57">
            <v>171</v>
          </cell>
          <cell r="C57">
            <v>10141993331</v>
          </cell>
          <cell r="D57" t="str">
            <v>ШИШКИН Иван</v>
          </cell>
          <cell r="E57">
            <v>39651</v>
          </cell>
          <cell r="F57" t="str">
            <v>КМС</v>
          </cell>
          <cell r="G57" t="str">
            <v>Тульская обл.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</sheetData>
      <sheetData sheetId="56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- 1)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5</v>
          </cell>
          <cell r="C27">
            <v>10036092771</v>
          </cell>
          <cell r="D27" t="str">
            <v>ИГОШЕВ Егор</v>
          </cell>
          <cell r="E27">
            <v>37439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7</v>
          </cell>
          <cell r="C28">
            <v>10036018912</v>
          </cell>
          <cell r="D28" t="str">
            <v>ШИЧКИН Влас</v>
          </cell>
          <cell r="E28">
            <v>37281</v>
          </cell>
          <cell r="F28" t="str">
            <v>МСМК</v>
          </cell>
          <cell r="G28" t="str">
            <v>Санкт-Петербург</v>
          </cell>
        </row>
        <row r="29">
          <cell r="A29">
            <v>3</v>
          </cell>
          <cell r="B29">
            <v>10</v>
          </cell>
          <cell r="C29">
            <v>10075644826</v>
          </cell>
          <cell r="D29" t="str">
            <v>БУГАЕНКО Виктор</v>
          </cell>
          <cell r="E29">
            <v>38042</v>
          </cell>
          <cell r="F29" t="str">
            <v>МСМК</v>
          </cell>
          <cell r="G29" t="str">
            <v>Санкт-Петербург</v>
          </cell>
        </row>
        <row r="30">
          <cell r="A30">
            <v>4</v>
          </cell>
          <cell r="B30">
            <v>16</v>
          </cell>
          <cell r="C30">
            <v>10120261287</v>
          </cell>
          <cell r="D30" t="str">
            <v>ПРОСАНДЕЕВ Ярослав</v>
          </cell>
          <cell r="E30">
            <v>39151</v>
          </cell>
          <cell r="F30" t="str">
            <v>МС</v>
          </cell>
          <cell r="G30" t="str">
            <v>Санкт-Петербург</v>
          </cell>
        </row>
        <row r="31">
          <cell r="A31">
            <v>5</v>
          </cell>
          <cell r="B31">
            <v>31</v>
          </cell>
          <cell r="C31">
            <v>10009166682</v>
          </cell>
          <cell r="D31" t="str">
            <v>КОРОЛЕК Евгений</v>
          </cell>
          <cell r="E31">
            <v>35225</v>
          </cell>
          <cell r="F31" t="str">
            <v>МСМК</v>
          </cell>
          <cell r="G31" t="str">
            <v>Республика Беларусь</v>
          </cell>
        </row>
        <row r="32">
          <cell r="A32">
            <v>6</v>
          </cell>
          <cell r="B32">
            <v>39</v>
          </cell>
          <cell r="C32">
            <v>10093154134</v>
          </cell>
          <cell r="D32" t="str">
            <v>БЕЗГЕРЦ Степан</v>
          </cell>
          <cell r="E32">
            <v>38311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7</v>
          </cell>
          <cell r="B33">
            <v>44</v>
          </cell>
          <cell r="C33">
            <v>10139599653</v>
          </cell>
          <cell r="D33" t="str">
            <v>СКИБИН Владислав</v>
          </cell>
          <cell r="E33">
            <v>39029</v>
          </cell>
          <cell r="F33" t="str">
            <v>МС</v>
          </cell>
          <cell r="G33" t="str">
            <v>Республика Казахстан</v>
          </cell>
        </row>
        <row r="34">
          <cell r="A34">
            <v>8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9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10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 t="str">
            <v>по голубой линии</v>
          </cell>
        </row>
        <row r="38">
          <cell r="A38">
            <v>8</v>
          </cell>
          <cell r="B38">
            <v>6</v>
          </cell>
          <cell r="C38">
            <v>10036018609</v>
          </cell>
          <cell r="D38" t="str">
            <v>ИВАНОВ Вячеслав</v>
          </cell>
          <cell r="E38">
            <v>37469</v>
          </cell>
          <cell r="F38" t="str">
            <v>МС</v>
          </cell>
          <cell r="G38" t="str">
            <v>Санкт-Петербург</v>
          </cell>
        </row>
        <row r="39">
          <cell r="A39">
            <v>9</v>
          </cell>
          <cell r="B39">
            <v>9</v>
          </cell>
          <cell r="C39">
            <v>10079259993</v>
          </cell>
          <cell r="D39" t="str">
            <v>ГОНЧАРОВ Владимир</v>
          </cell>
          <cell r="E39">
            <v>38576</v>
          </cell>
          <cell r="F39" t="str">
            <v>МС</v>
          </cell>
          <cell r="G39" t="str">
            <v>Санкт-Петербург</v>
          </cell>
        </row>
        <row r="40">
          <cell r="A40">
            <v>10</v>
          </cell>
          <cell r="B40">
            <v>51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МС</v>
          </cell>
          <cell r="G40" t="str">
            <v>Тульская обл.</v>
          </cell>
        </row>
        <row r="41">
          <cell r="A41">
            <v>11</v>
          </cell>
          <cell r="B41">
            <v>37</v>
          </cell>
          <cell r="C41">
            <v>10015978510</v>
          </cell>
          <cell r="D41" t="str">
            <v>КИРИЕВИЧ Артур</v>
          </cell>
          <cell r="E41">
            <v>36850</v>
          </cell>
          <cell r="F41" t="str">
            <v>МС</v>
          </cell>
          <cell r="G41" t="str">
            <v>Республика Беларусь</v>
          </cell>
        </row>
        <row r="42">
          <cell r="A42">
            <v>12</v>
          </cell>
          <cell r="B42">
            <v>40</v>
          </cell>
          <cell r="C42">
            <v>10083180514</v>
          </cell>
          <cell r="D42" t="str">
            <v>ОДИНЕЦ Вадим</v>
          </cell>
          <cell r="E42">
            <v>38373</v>
          </cell>
          <cell r="F42" t="str">
            <v>МС</v>
          </cell>
          <cell r="G42" t="str">
            <v>Республика Беларусь</v>
          </cell>
        </row>
        <row r="43">
          <cell r="A43">
            <v>13</v>
          </cell>
          <cell r="B43">
            <v>46</v>
          </cell>
          <cell r="C43">
            <v>10070377423</v>
          </cell>
          <cell r="D43" t="str">
            <v>КАРМАЖАКОВ Сергей</v>
          </cell>
          <cell r="E43">
            <v>37064</v>
          </cell>
          <cell r="F43" t="str">
            <v>МСМК</v>
          </cell>
          <cell r="G43" t="str">
            <v>Республика Казахстан</v>
          </cell>
        </row>
        <row r="44">
          <cell r="A44">
            <v>14</v>
          </cell>
          <cell r="B44">
            <v>53</v>
          </cell>
          <cell r="C44">
            <v>10094202643</v>
          </cell>
          <cell r="D44" t="str">
            <v>ГЕРБУТ Дмитрий</v>
          </cell>
          <cell r="E44">
            <v>39402</v>
          </cell>
          <cell r="F44" t="str">
            <v>МС</v>
          </cell>
          <cell r="G44" t="str">
            <v>Тульская обл.</v>
          </cell>
        </row>
        <row r="45">
          <cell r="A45">
            <v>15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16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17</v>
          </cell>
        </row>
        <row r="48">
          <cell r="A48">
            <v>18</v>
          </cell>
        </row>
      </sheetData>
      <sheetData sheetId="57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- 2)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8</v>
          </cell>
          <cell r="C27">
            <v>10065490441</v>
          </cell>
          <cell r="D27" t="str">
            <v>СКОРНЯКОВ Григорий</v>
          </cell>
          <cell r="E27">
            <v>38304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12</v>
          </cell>
          <cell r="C28">
            <v>10065490946</v>
          </cell>
          <cell r="D28" t="str">
            <v>КРЮЧКОВ Марк</v>
          </cell>
          <cell r="E28">
            <v>37676</v>
          </cell>
          <cell r="F28" t="str">
            <v>МСМК</v>
          </cell>
          <cell r="G28" t="str">
            <v>Санкт-Петербург</v>
          </cell>
        </row>
        <row r="29">
          <cell r="A29">
            <v>3</v>
          </cell>
          <cell r="B29">
            <v>15</v>
          </cell>
          <cell r="C29">
            <v>10097338672</v>
          </cell>
          <cell r="D29" t="str">
            <v>КАЗАКОВ Даниил</v>
          </cell>
          <cell r="E29">
            <v>38360</v>
          </cell>
          <cell r="F29" t="str">
            <v>МС</v>
          </cell>
          <cell r="G29" t="str">
            <v>Санкт-Петербург</v>
          </cell>
        </row>
        <row r="30">
          <cell r="A30">
            <v>4</v>
          </cell>
          <cell r="B30">
            <v>19</v>
          </cell>
          <cell r="C30">
            <v>10114021561</v>
          </cell>
          <cell r="D30" t="str">
            <v>БОЛДЫРЕВ Матвей</v>
          </cell>
          <cell r="E30">
            <v>39320</v>
          </cell>
          <cell r="F30" t="str">
            <v>МС</v>
          </cell>
          <cell r="G30" t="str">
            <v>Санкт-Петербург</v>
          </cell>
        </row>
        <row r="31">
          <cell r="A31">
            <v>5</v>
          </cell>
          <cell r="B31">
            <v>34</v>
          </cell>
          <cell r="C31">
            <v>10107135773</v>
          </cell>
          <cell r="D31" t="str">
            <v>ОСТАЛОВСКИ Александр</v>
          </cell>
          <cell r="E31">
            <v>38601</v>
          </cell>
          <cell r="F31" t="str">
            <v>МС</v>
          </cell>
          <cell r="G31" t="str">
            <v>Республика Беларусь</v>
          </cell>
        </row>
        <row r="32">
          <cell r="A32">
            <v>6</v>
          </cell>
          <cell r="B32">
            <v>38</v>
          </cell>
          <cell r="C32">
            <v>10085150119</v>
          </cell>
          <cell r="D32" t="str">
            <v>ГУЦКО Кирилл</v>
          </cell>
          <cell r="E32">
            <v>38395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7</v>
          </cell>
          <cell r="B33">
            <v>45</v>
          </cell>
          <cell r="C33">
            <v>10084783270</v>
          </cell>
          <cell r="D33" t="str">
            <v>НОСКОВ Дмитрий</v>
          </cell>
          <cell r="E33">
            <v>37266</v>
          </cell>
          <cell r="F33" t="str">
            <v>МСМК</v>
          </cell>
          <cell r="G33" t="str">
            <v>Республика Казахстан</v>
          </cell>
        </row>
        <row r="34">
          <cell r="A34">
            <v>8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9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10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 t="str">
            <v>по голубой линии</v>
          </cell>
        </row>
        <row r="38">
          <cell r="A38">
            <v>8</v>
          </cell>
          <cell r="B38">
            <v>52</v>
          </cell>
          <cell r="C38">
            <v>10104123420</v>
          </cell>
          <cell r="D38" t="str">
            <v>СУЯТИН Мирослав</v>
          </cell>
          <cell r="E38">
            <v>38726</v>
          </cell>
          <cell r="F38" t="str">
            <v>МС</v>
          </cell>
          <cell r="G38" t="str">
            <v>Тульская обл.</v>
          </cell>
        </row>
        <row r="39">
          <cell r="A39">
            <v>9</v>
          </cell>
          <cell r="B39">
            <v>13</v>
          </cell>
          <cell r="C39">
            <v>10090937177</v>
          </cell>
          <cell r="D39" t="str">
            <v>ПОСТАРНАК Михаил</v>
          </cell>
          <cell r="E39">
            <v>38212</v>
          </cell>
          <cell r="F39" t="str">
            <v>МСМК</v>
          </cell>
          <cell r="G39" t="str">
            <v>Санкт-Петербург</v>
          </cell>
        </row>
        <row r="40">
          <cell r="A40">
            <v>10</v>
          </cell>
          <cell r="B40">
            <v>20</v>
          </cell>
          <cell r="C40">
            <v>10034952922</v>
          </cell>
          <cell r="D40" t="str">
            <v>БЕРСЕНЕВ Никита</v>
          </cell>
          <cell r="E40">
            <v>36610</v>
          </cell>
          <cell r="F40" t="str">
            <v>МСМК</v>
          </cell>
          <cell r="G40" t="str">
            <v>Санкт-Петербург</v>
          </cell>
        </row>
        <row r="41">
          <cell r="A41">
            <v>11</v>
          </cell>
          <cell r="B41">
            <v>32</v>
          </cell>
          <cell r="C41">
            <v>10056107915</v>
          </cell>
          <cell r="D41" t="str">
            <v>МАЗУР Денис</v>
          </cell>
          <cell r="E41">
            <v>36635</v>
          </cell>
          <cell r="F41" t="str">
            <v>МСМК</v>
          </cell>
          <cell r="G41" t="str">
            <v>Республика Беларусь</v>
          </cell>
        </row>
        <row r="42">
          <cell r="A42">
            <v>12</v>
          </cell>
          <cell r="B42">
            <v>43</v>
          </cell>
          <cell r="C42">
            <v>10103653574</v>
          </cell>
          <cell r="D42" t="str">
            <v>БЕЛУГИН Вадим</v>
          </cell>
          <cell r="E42">
            <v>38408</v>
          </cell>
          <cell r="F42" t="str">
            <v>МСМК</v>
          </cell>
          <cell r="G42" t="str">
            <v>Республика Казахстан</v>
          </cell>
        </row>
        <row r="43">
          <cell r="A43">
            <v>13</v>
          </cell>
          <cell r="B43">
            <v>190</v>
          </cell>
          <cell r="C43">
            <v>10006886576</v>
          </cell>
          <cell r="D43" t="str">
            <v>МАНАКОВ Виктор</v>
          </cell>
          <cell r="E43">
            <v>33764</v>
          </cell>
          <cell r="F43" t="str">
            <v>ЗМС</v>
          </cell>
          <cell r="G43" t="str">
            <v>Москва</v>
          </cell>
        </row>
        <row r="44">
          <cell r="A44">
            <v>14</v>
          </cell>
          <cell r="B44">
            <v>55</v>
          </cell>
          <cell r="C44">
            <v>10104596696</v>
          </cell>
          <cell r="D44" t="str">
            <v>БЫКОВ Антон</v>
          </cell>
          <cell r="E44">
            <v>38940</v>
          </cell>
          <cell r="F44" t="str">
            <v>МС</v>
          </cell>
          <cell r="G44" t="str">
            <v>Тульская обл.</v>
          </cell>
        </row>
        <row r="45">
          <cell r="A45">
            <v>15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16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</sheetData>
      <sheetData sheetId="5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- 1)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16ч 44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20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5">
          <cell r="H45" t="str">
            <v>Коллегия комиссаров</v>
          </cell>
        </row>
        <row r="47">
          <cell r="A47">
            <v>21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</row>
        <row r="48">
          <cell r="A48">
            <v>22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</row>
        <row r="49">
          <cell r="A49">
            <v>23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</row>
        <row r="50">
          <cell r="A50">
            <v>24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На улице:          | Т°С в начале | Т°С в конце | Влажность</v>
          </cell>
          <cell r="H53" t="str">
            <v xml:space="preserve"> Заявл. | Старт. | Финиш.| Н финиш | ДКВ | Н старт |    ЗМС    | МСМК | МС | КМС | 1 и др. |</v>
          </cell>
        </row>
        <row r="54">
          <cell r="A54" t="str">
            <v xml:space="preserve">                            |       +2.0        |       +2.0      |        54%             </v>
          </cell>
          <cell r="H54" t="str">
            <v xml:space="preserve">    15     |    15      |      0       |     18      |     0     |      0      |       0       |      0     |    0   |    0    |     0     |</v>
          </cell>
        </row>
        <row r="55">
          <cell r="A55" t="str">
            <v>На треке:          | Т°С в начале | Т°С в конце | Влажность</v>
          </cell>
          <cell r="H55" t="str">
            <v>По итогам гонки: | субъектов РФ  |  Выполнено по ЕВСК:    | МСМК  | МС | КМС |    1 р.   |</v>
          </cell>
        </row>
        <row r="56">
          <cell r="A56" t="str">
            <v xml:space="preserve">                           |        +26.0       |      +26,0      |        20%             </v>
          </cell>
          <cell r="H56" t="str">
            <v xml:space="preserve">                               |             7             |                                             |       0      |   2  |    2    |      0     | </v>
          </cell>
        </row>
        <row r="58">
          <cell r="A58" t="str">
            <v>ТЕХНИЧЕСКИЙ ДЕЛЕГАТ</v>
          </cell>
          <cell r="F58" t="str">
            <v>ГЛАВНЫЙ СУДЬЯ</v>
          </cell>
        </row>
        <row r="62">
          <cell r="F62" t="str">
            <v>АФАНАСЬЕВА Е.А. (ВК, г. ВЕРХНЯЯ ПЫШМА)</v>
          </cell>
        </row>
      </sheetData>
      <sheetData sheetId="5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- 2)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40м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16ч 50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3">
          <cell r="H43" t="str">
            <v>Коллегия комиссаров</v>
          </cell>
        </row>
        <row r="45">
          <cell r="A45">
            <v>21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</row>
        <row r="46">
          <cell r="A46">
            <v>22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</row>
        <row r="47">
          <cell r="A47">
            <v>23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</row>
        <row r="48">
          <cell r="A48">
            <v>24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</row>
        <row r="50">
          <cell r="A50" t="str">
            <v>ПОГОДНЫЕ УСЛОВИЯ</v>
          </cell>
          <cell r="H50" t="str">
            <v>СТАТИСТИКА ГОНКИ</v>
          </cell>
        </row>
        <row r="51">
          <cell r="A51" t="str">
            <v>На улице:          | Т°С в начале | Т°С в конце | Влажность</v>
          </cell>
          <cell r="H51" t="str">
            <v xml:space="preserve"> Заявл. | Старт. | Финиш.| Н финиш | ДКВ | Н старт |    ЗМС    | МСМК | МС | КМС | 1 и др. |</v>
          </cell>
        </row>
        <row r="52">
          <cell r="A52" t="str">
            <v xml:space="preserve">                            |       +2.0        |       +2.0      |        54%             </v>
          </cell>
          <cell r="H52" t="str">
            <v xml:space="preserve">    15     |    15      |      0       |     18      |     0     |      0      |       0       |      0     |    0   |    0    |     0     |</v>
          </cell>
        </row>
        <row r="53">
          <cell r="A53" t="str">
            <v>На треке:          | Т°С в начале | Т°С в конце | Влажность</v>
          </cell>
          <cell r="H53" t="str">
            <v>По итогам гонки: | субъектов РФ  |  Выполнено по ЕВСК:    | МСМК  | МС | КМС |    1 р.   |</v>
          </cell>
        </row>
        <row r="54">
          <cell r="A54" t="str">
            <v xml:space="preserve">                           |        +26.0       |      +26,0      |        20%             </v>
          </cell>
          <cell r="H54" t="str">
            <v xml:space="preserve">                               |             7             |                                             |       0      |   2  |    2    |      0     | </v>
          </cell>
        </row>
        <row r="56">
          <cell r="A56" t="str">
            <v>ТЕХНИЧЕСКИЙ ДЕЛЕГАТ</v>
          </cell>
          <cell r="F56" t="str">
            <v>ГЛАВНЫЙ СУДЬЯ</v>
          </cell>
        </row>
        <row r="60">
          <cell r="F60" t="str">
            <v>АФАНАСЬЕВА Е.А. (ВК, г. ВЕРХНЯЯ ПЫШМА)</v>
          </cell>
        </row>
      </sheetData>
      <sheetData sheetId="60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- 1)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171</v>
          </cell>
          <cell r="C27">
            <v>10141993331</v>
          </cell>
          <cell r="D27" t="str">
            <v>ШИШКИН Иван</v>
          </cell>
          <cell r="E27">
            <v>39651</v>
          </cell>
          <cell r="F27" t="str">
            <v>КМС</v>
          </cell>
          <cell r="G27" t="str">
            <v>Тульская обл.</v>
          </cell>
        </row>
        <row r="28">
          <cell r="A28">
            <v>2</v>
          </cell>
          <cell r="B28">
            <v>149</v>
          </cell>
          <cell r="C28">
            <v>10137307322</v>
          </cell>
          <cell r="D28" t="str">
            <v>ВЕШНЯКОВ Даниил</v>
          </cell>
          <cell r="E28">
            <v>39527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155</v>
          </cell>
          <cell r="C29">
            <v>10105798688</v>
          </cell>
          <cell r="D29" t="str">
            <v>РЯБОВ Александр</v>
          </cell>
          <cell r="E29">
            <v>39205</v>
          </cell>
          <cell r="F29" t="str">
            <v>КМС</v>
          </cell>
          <cell r="G29" t="str">
            <v>Санкт-Петербург</v>
          </cell>
        </row>
        <row r="30">
          <cell r="A30">
            <v>4</v>
          </cell>
          <cell r="B30">
            <v>169</v>
          </cell>
          <cell r="C30">
            <v>10128196901</v>
          </cell>
          <cell r="D30" t="str">
            <v>КОШЕВОЙ Арсений</v>
          </cell>
          <cell r="E30">
            <v>39408</v>
          </cell>
          <cell r="F30" t="str">
            <v>КМС</v>
          </cell>
          <cell r="G30" t="str">
            <v>Республика Беларусь</v>
          </cell>
        </row>
        <row r="31">
          <cell r="A31">
            <v>5</v>
          </cell>
          <cell r="B31">
            <v>180</v>
          </cell>
          <cell r="C31">
            <v>10144862915</v>
          </cell>
          <cell r="D31" t="str">
            <v>ЯЦИНА Артем</v>
          </cell>
          <cell r="E31">
            <v>40126</v>
          </cell>
          <cell r="F31" t="str">
            <v>КМС</v>
          </cell>
          <cell r="G31" t="str">
            <v>Санкт-Петербург</v>
          </cell>
        </row>
        <row r="32">
          <cell r="A32">
            <v>6</v>
          </cell>
          <cell r="B32">
            <v>184</v>
          </cell>
          <cell r="C32">
            <v>10142293324</v>
          </cell>
          <cell r="D32" t="str">
            <v>ПЕТУХОВ Максим</v>
          </cell>
          <cell r="E32">
            <v>40387</v>
          </cell>
          <cell r="F32" t="str">
            <v>КМС</v>
          </cell>
          <cell r="G32" t="str">
            <v>Санкт-Петербург</v>
          </cell>
        </row>
        <row r="33">
          <cell r="A33">
            <v>7</v>
          </cell>
          <cell r="B33">
            <v>188</v>
          </cell>
          <cell r="C33">
            <v>10145860294</v>
          </cell>
          <cell r="D33" t="str">
            <v>ФОМЕНКО Тимофей</v>
          </cell>
          <cell r="E33">
            <v>40755</v>
          </cell>
          <cell r="F33" t="str">
            <v>1 СР</v>
          </cell>
          <cell r="G33" t="str">
            <v>Санкт-Петербург</v>
          </cell>
        </row>
        <row r="34">
          <cell r="A34">
            <v>9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10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 t="str">
            <v>по голубой линии</v>
          </cell>
        </row>
        <row r="37">
          <cell r="A37">
            <v>8</v>
          </cell>
          <cell r="B37">
            <v>152</v>
          </cell>
          <cell r="C37">
            <v>10106037350</v>
          </cell>
          <cell r="D37" t="str">
            <v>ХВОРОСТОВ Богдан</v>
          </cell>
          <cell r="E37">
            <v>39137</v>
          </cell>
          <cell r="F37" t="str">
            <v>КМС</v>
          </cell>
          <cell r="G37" t="str">
            <v>Санкт-Петербург</v>
          </cell>
        </row>
        <row r="38">
          <cell r="A38">
            <v>9</v>
          </cell>
          <cell r="B38">
            <v>157</v>
          </cell>
          <cell r="C38">
            <v>10129113246</v>
          </cell>
          <cell r="D38" t="str">
            <v>МАЛИКОВ Руслан</v>
          </cell>
          <cell r="E38">
            <v>39710</v>
          </cell>
          <cell r="F38" t="str">
            <v>КМС</v>
          </cell>
          <cell r="G38" t="str">
            <v>Санкт-Петербург</v>
          </cell>
        </row>
        <row r="39">
          <cell r="A39">
            <v>10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11</v>
          </cell>
          <cell r="B40">
            <v>177</v>
          </cell>
          <cell r="C40">
            <v>10137306312</v>
          </cell>
          <cell r="D40" t="str">
            <v>СМИРНОВ Андрей</v>
          </cell>
          <cell r="E40">
            <v>39974</v>
          </cell>
          <cell r="F40" t="str">
            <v>КМС</v>
          </cell>
          <cell r="G40" t="str">
            <v>Санкт-Петербург</v>
          </cell>
        </row>
        <row r="41">
          <cell r="A41">
            <v>12</v>
          </cell>
          <cell r="B41">
            <v>183</v>
          </cell>
          <cell r="C41">
            <v>10148084224</v>
          </cell>
          <cell r="D41" t="str">
            <v>СЫСОЕВ Игнат</v>
          </cell>
          <cell r="E41">
            <v>40289</v>
          </cell>
          <cell r="F41" t="str">
            <v>1 СР</v>
          </cell>
          <cell r="G41" t="str">
            <v>Санкт-Петербург</v>
          </cell>
        </row>
        <row r="42">
          <cell r="A42">
            <v>13</v>
          </cell>
          <cell r="B42">
            <v>186</v>
          </cell>
          <cell r="C42">
            <v>10156552627</v>
          </cell>
          <cell r="D42" t="str">
            <v>НОВОЛОДСКИЙ Дмитрий</v>
          </cell>
          <cell r="E42">
            <v>40691</v>
          </cell>
          <cell r="F42" t="str">
            <v>1 СР</v>
          </cell>
          <cell r="G42" t="str">
            <v>Санкт-Петербург</v>
          </cell>
        </row>
        <row r="43">
          <cell r="A43">
            <v>14</v>
          </cell>
          <cell r="B43">
            <v>189</v>
          </cell>
          <cell r="C43">
            <v>10156551718</v>
          </cell>
          <cell r="D43" t="str">
            <v>МИХЕЕВ Арсений</v>
          </cell>
          <cell r="E43">
            <v>40578</v>
          </cell>
          <cell r="F43" t="str">
            <v>1 СР</v>
          </cell>
          <cell r="G43" t="str">
            <v>Санкт-Петербург</v>
          </cell>
        </row>
        <row r="44">
          <cell r="A44">
            <v>15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16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17</v>
          </cell>
        </row>
        <row r="47">
          <cell r="A47">
            <v>20</v>
          </cell>
        </row>
      </sheetData>
      <sheetData sheetId="61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- 2)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138</v>
          </cell>
          <cell r="C27">
            <v>10123564341</v>
          </cell>
          <cell r="D27" t="str">
            <v>КЕЗЕРЕВ Николай</v>
          </cell>
          <cell r="E27">
            <v>39672</v>
          </cell>
          <cell r="F27" t="str">
            <v>КМС</v>
          </cell>
          <cell r="G27" t="str">
            <v>Ленинградская область</v>
          </cell>
        </row>
        <row r="28">
          <cell r="A28">
            <v>2</v>
          </cell>
          <cell r="B28">
            <v>150</v>
          </cell>
          <cell r="C28">
            <v>10125033081</v>
          </cell>
          <cell r="D28" t="str">
            <v>ПРОДЧЕНКО Павел</v>
          </cell>
          <cell r="E28">
            <v>39126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153</v>
          </cell>
          <cell r="C29">
            <v>10116165463</v>
          </cell>
          <cell r="D29" t="str">
            <v>ГРАМАРЧУК Трофим</v>
          </cell>
          <cell r="E29">
            <v>39120</v>
          </cell>
          <cell r="F29" t="str">
            <v>КМС</v>
          </cell>
          <cell r="G29" t="str">
            <v>Санкт-Петербург</v>
          </cell>
        </row>
        <row r="30">
          <cell r="A30">
            <v>4</v>
          </cell>
          <cell r="B30">
            <v>166</v>
          </cell>
          <cell r="C30">
            <v>10095658249</v>
          </cell>
          <cell r="D30" t="str">
            <v>БОРУШКОВ Артем</v>
          </cell>
          <cell r="E30">
            <v>39134</v>
          </cell>
          <cell r="F30" t="str">
            <v>МС</v>
          </cell>
          <cell r="G30" t="str">
            <v>Республика Беларусь</v>
          </cell>
        </row>
        <row r="31">
          <cell r="A31">
            <v>5</v>
          </cell>
          <cell r="B31">
            <v>179</v>
          </cell>
          <cell r="C31">
            <v>10137306716</v>
          </cell>
          <cell r="D31" t="str">
            <v>КЛИШОВ Николай</v>
          </cell>
          <cell r="E31">
            <v>39955</v>
          </cell>
          <cell r="F31" t="str">
            <v>КМС</v>
          </cell>
          <cell r="G31" t="str">
            <v>Санкт-Петербург</v>
          </cell>
        </row>
        <row r="32">
          <cell r="A32">
            <v>6</v>
          </cell>
          <cell r="B32">
            <v>182</v>
          </cell>
          <cell r="C32">
            <v>10132607771</v>
          </cell>
          <cell r="D32" t="str">
            <v>КОНСТАНТИНОВ Феликс</v>
          </cell>
          <cell r="E32">
            <v>40255</v>
          </cell>
          <cell r="F32" t="str">
            <v>КМС</v>
          </cell>
          <cell r="G32" t="str">
            <v>Санкт-Петербург</v>
          </cell>
        </row>
        <row r="33">
          <cell r="A33">
            <v>7</v>
          </cell>
          <cell r="B33">
            <v>187</v>
          </cell>
          <cell r="C33">
            <v>10156554041</v>
          </cell>
          <cell r="D33" t="str">
            <v>БАЗГАНОВ Кирилл</v>
          </cell>
          <cell r="E33">
            <v>40578</v>
          </cell>
          <cell r="F33" t="str">
            <v>1 СР</v>
          </cell>
          <cell r="G33" t="str">
            <v>Санкт-Петербург</v>
          </cell>
        </row>
        <row r="34">
          <cell r="A34">
            <v>9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10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 t="str">
            <v>по голубой линии</v>
          </cell>
        </row>
        <row r="37">
          <cell r="A37">
            <v>8</v>
          </cell>
          <cell r="B37">
            <v>151</v>
          </cell>
          <cell r="C37">
            <v>10105978645</v>
          </cell>
          <cell r="D37" t="str">
            <v>ГОНЧАРОВ Александр</v>
          </cell>
          <cell r="E37">
            <v>39215</v>
          </cell>
          <cell r="F37" t="str">
            <v>МС</v>
          </cell>
          <cell r="G37" t="str">
            <v>Санкт-Петербург</v>
          </cell>
        </row>
        <row r="38">
          <cell r="A38">
            <v>9</v>
          </cell>
          <cell r="B38">
            <v>156</v>
          </cell>
          <cell r="C38">
            <v>10141475288</v>
          </cell>
          <cell r="D38" t="str">
            <v>ГРИГОРЬЕВ Артемий</v>
          </cell>
          <cell r="E38">
            <v>39482</v>
          </cell>
          <cell r="F38" t="str">
            <v>КМС</v>
          </cell>
          <cell r="G38" t="str">
            <v>Санкт-Петербург</v>
          </cell>
        </row>
        <row r="39">
          <cell r="A39">
            <v>10</v>
          </cell>
          <cell r="B39">
            <v>168</v>
          </cell>
          <cell r="C39">
            <v>10116520020</v>
          </cell>
          <cell r="D39" t="str">
            <v>АЛЬХОВИК Илья</v>
          </cell>
          <cell r="E39">
            <v>39102</v>
          </cell>
          <cell r="F39" t="str">
            <v>МС</v>
          </cell>
          <cell r="G39" t="str">
            <v>Республика Беларусь</v>
          </cell>
        </row>
        <row r="40">
          <cell r="A40">
            <v>11</v>
          </cell>
          <cell r="B40">
            <v>178</v>
          </cell>
          <cell r="C40">
            <v>10148051686</v>
          </cell>
          <cell r="D40" t="str">
            <v>ЗЫРЯНОВ Кирилл</v>
          </cell>
          <cell r="E40">
            <v>40324</v>
          </cell>
          <cell r="F40" t="str">
            <v>КМС</v>
          </cell>
          <cell r="G40" t="str">
            <v>Санкт-Петербург</v>
          </cell>
        </row>
        <row r="41">
          <cell r="A41">
            <v>12</v>
          </cell>
          <cell r="B41">
            <v>181</v>
          </cell>
          <cell r="C41">
            <v>10141468319</v>
          </cell>
          <cell r="D41" t="str">
            <v>КЛЮЕВ Артем</v>
          </cell>
          <cell r="E41">
            <v>39917</v>
          </cell>
          <cell r="F41" t="str">
            <v>КМС</v>
          </cell>
          <cell r="G41" t="str">
            <v>Санкт-Петербург</v>
          </cell>
        </row>
        <row r="42">
          <cell r="A42">
            <v>13</v>
          </cell>
          <cell r="B42">
            <v>185</v>
          </cell>
          <cell r="C42">
            <v>10137272259</v>
          </cell>
          <cell r="D42" t="str">
            <v>СКОРНЯКОВ Борис</v>
          </cell>
          <cell r="E42">
            <v>39956</v>
          </cell>
          <cell r="F42" t="str">
            <v>КМС</v>
          </cell>
          <cell r="G42" t="str">
            <v>Санкт-Петербург</v>
          </cell>
        </row>
        <row r="43">
          <cell r="A43">
            <v>14</v>
          </cell>
          <cell r="B43">
            <v>170</v>
          </cell>
          <cell r="C43">
            <v>10104006717</v>
          </cell>
          <cell r="D43" t="str">
            <v>СИДОРОВ Григорий</v>
          </cell>
          <cell r="E43">
            <v>39260</v>
          </cell>
          <cell r="F43" t="str">
            <v>МС</v>
          </cell>
          <cell r="G43" t="str">
            <v>Тульская обл.</v>
          </cell>
        </row>
        <row r="44">
          <cell r="A44">
            <v>15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16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23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24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</sheetData>
      <sheetData sheetId="6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- 1)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16ч 44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20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5">
          <cell r="H45" t="str">
            <v>Коллегия комиссаров</v>
          </cell>
        </row>
        <row r="47">
          <cell r="A47">
            <v>21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</row>
        <row r="48">
          <cell r="A48">
            <v>22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</row>
        <row r="49">
          <cell r="A49">
            <v>23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</row>
        <row r="50">
          <cell r="A50">
            <v>24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На улице:          | Т°С в начале | Т°С в конце | Влажность</v>
          </cell>
          <cell r="H53" t="str">
            <v xml:space="preserve"> Заявл. | Старт. | Финиш.| Н финиш | ДКВ | Н старт |    ЗМС    | МСМК | МС | КМС | 1 и др. |</v>
          </cell>
        </row>
        <row r="54">
          <cell r="A54" t="str">
            <v xml:space="preserve">                            |       +2.0        |       +2.0      |        54%             </v>
          </cell>
          <cell r="H54" t="str">
            <v xml:space="preserve">    15     |    15      |      0       |     18      |     0     |      0      |       0       |      0     |    0   |    0    |     0     |</v>
          </cell>
        </row>
        <row r="55">
          <cell r="A55" t="str">
            <v>На треке:          | Т°С в начале | Т°С в конце | Влажность</v>
          </cell>
          <cell r="H55" t="str">
            <v>По итогам гонки: | субъектов РФ  |  Выполнено по ЕВСК:    | МСМК  | МС | КМС |    1 р.   |</v>
          </cell>
        </row>
        <row r="56">
          <cell r="A56" t="str">
            <v xml:space="preserve">                           |        +26.0       |      +26,0      |        20%             </v>
          </cell>
          <cell r="H56" t="str">
            <v xml:space="preserve">                               |             7             |                                             |       0      |   2  |    2    |      0     | </v>
          </cell>
        </row>
        <row r="58">
          <cell r="A58" t="str">
            <v>ТЕХНИЧЕСКИЙ ДЕЛЕГАТ</v>
          </cell>
          <cell r="F58" t="str">
            <v>ГЛАВНЫЙ СУДЬЯ</v>
          </cell>
        </row>
        <row r="62">
          <cell r="F62" t="str">
            <v>АФАНАСЬЕВА Е.А. (ВК, г. ВЕРХНЯЯ ПЫШМА)</v>
          </cell>
        </row>
      </sheetData>
      <sheetData sheetId="6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- 2)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40м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16ч 50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3">
          <cell r="H43" t="str">
            <v>Коллегия комиссаров</v>
          </cell>
        </row>
        <row r="45">
          <cell r="A45">
            <v>21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</row>
        <row r="46">
          <cell r="A46">
            <v>22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</row>
        <row r="47">
          <cell r="A47">
            <v>23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</row>
        <row r="48">
          <cell r="A48">
            <v>24</v>
          </cell>
          <cell r="C48" t="e">
            <v>#REF!</v>
          </cell>
          <cell r="D48" t="e">
            <v>#REF!</v>
          </cell>
          <cell r="E48" t="e">
            <v>#REF!</v>
          </cell>
          <cell r="F48" t="e">
            <v>#REF!</v>
          </cell>
          <cell r="G48" t="e">
            <v>#REF!</v>
          </cell>
        </row>
        <row r="50">
          <cell r="A50" t="str">
            <v>ПОГОДНЫЕ УСЛОВИЯ</v>
          </cell>
          <cell r="H50" t="str">
            <v>СТАТИСТИКА ГОНКИ</v>
          </cell>
        </row>
        <row r="51">
          <cell r="A51" t="str">
            <v>На улице:          | Т°С в начале | Т°С в конце | Влажность</v>
          </cell>
          <cell r="H51" t="str">
            <v xml:space="preserve"> Заявл. | Старт. | Финиш.| Н финиш | ДКВ | Н старт |    ЗМС    | МСМК | МС | КМС | 1 и др. |</v>
          </cell>
        </row>
        <row r="52">
          <cell r="A52" t="str">
            <v xml:space="preserve">                            |       +2.0        |       +2.0      |        54%             </v>
          </cell>
          <cell r="H52" t="str">
            <v xml:space="preserve">    15     |    15      |      0       |     18      |     0     |      0      |       0       |      0     |    0   |    0    |     0     |</v>
          </cell>
        </row>
        <row r="53">
          <cell r="A53" t="str">
            <v>На треке:          | Т°С в начале | Т°С в конце | Влажность</v>
          </cell>
          <cell r="H53" t="str">
            <v>По итогам гонки: | субъектов РФ  |  Выполнено по ЕВСК:    | МСМК  | МС | КМС |    1 р.   |</v>
          </cell>
        </row>
        <row r="54">
          <cell r="A54" t="str">
            <v xml:space="preserve">                           |        +26.0       |      +26,0      |        20%             </v>
          </cell>
          <cell r="H54" t="str">
            <v xml:space="preserve">                               |             7             |                                             |       0      |   2  |    2    |      0     | </v>
          </cell>
        </row>
        <row r="56">
          <cell r="A56" t="str">
            <v>ТЕХНИЧЕСКИЙ ДЕЛЕГАТ</v>
          </cell>
          <cell r="F56" t="str">
            <v>ГЛАВНЫЙ СУДЬЯ</v>
          </cell>
        </row>
        <row r="60">
          <cell r="F60" t="str">
            <v>АФАНАСЬЕВА Е.А. (ВК, г. ВЕРХНЯЯ ПЫШМА)</v>
          </cell>
        </row>
      </sheetData>
      <sheetData sheetId="64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</v>
          </cell>
        </row>
        <row r="12">
          <cell r="A12" t="str">
            <v>трек-гонка по очкам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176</v>
          </cell>
          <cell r="C27">
            <v>10107354227</v>
          </cell>
          <cell r="D27" t="str">
            <v>БАБОВИЧ Никита</v>
          </cell>
          <cell r="E27">
            <v>39191</v>
          </cell>
          <cell r="F27" t="str">
            <v>МС</v>
          </cell>
          <cell r="G27" t="str">
            <v>Республика Беларусь</v>
          </cell>
        </row>
        <row r="28">
          <cell r="A28">
            <v>2</v>
          </cell>
          <cell r="B28">
            <v>148</v>
          </cell>
          <cell r="C28">
            <v>10125311654</v>
          </cell>
          <cell r="D28" t="str">
            <v>НОВОЛОДСКИЙ Ростислав</v>
          </cell>
          <cell r="E28">
            <v>39586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4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5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6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7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8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9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10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11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147</v>
          </cell>
          <cell r="C40">
            <v>10137271653</v>
          </cell>
          <cell r="D40" t="str">
            <v>ЯКОВЛЕВ Матвей</v>
          </cell>
          <cell r="E40">
            <v>39469</v>
          </cell>
          <cell r="F40" t="str">
            <v>МС</v>
          </cell>
          <cell r="G40" t="str">
            <v>Санкт-Петербург</v>
          </cell>
        </row>
        <row r="41">
          <cell r="A41">
            <v>14</v>
          </cell>
          <cell r="B41">
            <v>165</v>
          </cell>
          <cell r="C41">
            <v>10090698822</v>
          </cell>
          <cell r="D41" t="str">
            <v>СЛЕСАРЕНКО Илья</v>
          </cell>
          <cell r="E41">
            <v>39135</v>
          </cell>
          <cell r="F41" t="str">
            <v>КМС</v>
          </cell>
          <cell r="G41" t="str">
            <v>Республика Беларусь</v>
          </cell>
        </row>
        <row r="42">
          <cell r="A42">
            <v>15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17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18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21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22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</sheetData>
      <sheetData sheetId="65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</v>
          </cell>
        </row>
        <row r="12">
          <cell r="A12" t="str">
            <v>трек-гонка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14</v>
          </cell>
          <cell r="C27">
            <v>10090936672</v>
          </cell>
          <cell r="D27" t="str">
            <v>САВЕКИН Илья</v>
          </cell>
          <cell r="E27">
            <v>38489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11</v>
          </cell>
          <cell r="C28">
            <v>10065490643</v>
          </cell>
          <cell r="D28" t="str">
            <v>ЗАРАКОВСКИЙ Даниил</v>
          </cell>
          <cell r="E28">
            <v>38183</v>
          </cell>
          <cell r="F28" t="str">
            <v>МСМК</v>
          </cell>
          <cell r="G28" t="str">
            <v>Санкт-Петербург</v>
          </cell>
        </row>
        <row r="29">
          <cell r="A29">
            <v>3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4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5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6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7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8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9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10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11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17</v>
          </cell>
          <cell r="C40">
            <v>10120261186</v>
          </cell>
          <cell r="D40" t="str">
            <v>ГРЕЧИШКИН Вадим</v>
          </cell>
          <cell r="E40">
            <v>39274</v>
          </cell>
          <cell r="F40" t="str">
            <v>МС</v>
          </cell>
          <cell r="G40" t="str">
            <v>Санкт-Петербург</v>
          </cell>
        </row>
        <row r="41">
          <cell r="A41">
            <v>14</v>
          </cell>
          <cell r="B41">
            <v>18</v>
          </cell>
          <cell r="C41">
            <v>10111625257</v>
          </cell>
          <cell r="D41" t="str">
            <v>ПОПОВ Марк</v>
          </cell>
          <cell r="E41">
            <v>39219</v>
          </cell>
          <cell r="F41" t="str">
            <v>МС</v>
          </cell>
          <cell r="G41" t="str">
            <v>Санкт-Петербург</v>
          </cell>
        </row>
        <row r="42">
          <cell r="A42">
            <v>15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17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18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21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22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</sheetData>
      <sheetData sheetId="66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</v>
          </cell>
        </row>
        <row r="12">
          <cell r="A12" t="str">
            <v>трек-гонка по очкам</v>
          </cell>
        </row>
        <row r="13">
          <cell r="A13" t="str">
            <v>ЖЕНЩИНЫ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62</v>
          </cell>
          <cell r="C27">
            <v>10049916685</v>
          </cell>
          <cell r="D27" t="str">
            <v>ВАЛГОНЕН Валерия</v>
          </cell>
          <cell r="E27">
            <v>37678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63</v>
          </cell>
          <cell r="C28">
            <v>10094559422</v>
          </cell>
          <cell r="D28" t="str">
            <v>СМИРНОВА Диана</v>
          </cell>
          <cell r="E28">
            <v>38505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64</v>
          </cell>
          <cell r="C29">
            <v>10111632836</v>
          </cell>
          <cell r="D29" t="str">
            <v>ДАНЬШИНА Полина</v>
          </cell>
          <cell r="E29">
            <v>39137</v>
          </cell>
          <cell r="F29" t="str">
            <v>МС</v>
          </cell>
          <cell r="G29" t="str">
            <v>Санкт-Петербург</v>
          </cell>
        </row>
        <row r="30">
          <cell r="A30">
            <v>4</v>
          </cell>
          <cell r="B30">
            <v>65</v>
          </cell>
          <cell r="C30">
            <v>10111631927</v>
          </cell>
          <cell r="D30" t="str">
            <v>КОКАРЕВА Аглая</v>
          </cell>
          <cell r="E30">
            <v>39348</v>
          </cell>
          <cell r="F30" t="str">
            <v>МС</v>
          </cell>
          <cell r="G30" t="str">
            <v>Санкт-Петербург</v>
          </cell>
        </row>
        <row r="31">
          <cell r="A31">
            <v>5</v>
          </cell>
          <cell r="B31">
            <v>191</v>
          </cell>
          <cell r="C31">
            <v>10036017494</v>
          </cell>
          <cell r="D31" t="str">
            <v>ГОЛЯЕВА Валерия</v>
          </cell>
          <cell r="E31">
            <v>37057</v>
          </cell>
          <cell r="F31" t="str">
            <v>МС</v>
          </cell>
          <cell r="G31" t="str">
            <v>Москва</v>
          </cell>
        </row>
        <row r="32">
          <cell r="A32">
            <v>6</v>
          </cell>
          <cell r="B32">
            <v>74</v>
          </cell>
          <cell r="C32">
            <v>10094470607</v>
          </cell>
          <cell r="D32" t="str">
            <v>САКУН Аделина</v>
          </cell>
          <cell r="E32">
            <v>39035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7</v>
          </cell>
          <cell r="B33">
            <v>76</v>
          </cell>
          <cell r="C33">
            <v>10076721122</v>
          </cell>
          <cell r="D33" t="str">
            <v>КОРОТКИНА Алина</v>
          </cell>
          <cell r="E33">
            <v>38089</v>
          </cell>
          <cell r="F33" t="str">
            <v>МС</v>
          </cell>
          <cell r="G33" t="str">
            <v>Республика Беларусь</v>
          </cell>
        </row>
        <row r="34">
          <cell r="A34">
            <v>8</v>
          </cell>
          <cell r="B34">
            <v>80</v>
          </cell>
          <cell r="C34">
            <v>10142115084</v>
          </cell>
          <cell r="D34" t="str">
            <v>ФЛОРИНСКАЯ Яна</v>
          </cell>
          <cell r="E34">
            <v>31040</v>
          </cell>
          <cell r="F34" t="str">
            <v>КМС</v>
          </cell>
          <cell r="G34" t="str">
            <v>Тульская обл.</v>
          </cell>
        </row>
        <row r="35">
          <cell r="A35">
            <v>9</v>
          </cell>
          <cell r="B35">
            <v>61</v>
          </cell>
          <cell r="C35">
            <v>10124975083</v>
          </cell>
          <cell r="D35" t="str">
            <v>НОВОЛОДСКАЯ Ангелина</v>
          </cell>
          <cell r="E35">
            <v>40017</v>
          </cell>
          <cell r="F35" t="str">
            <v>КМС</v>
          </cell>
          <cell r="G35" t="str">
            <v>Санкт-Петербург</v>
          </cell>
        </row>
        <row r="36">
          <cell r="A36">
            <v>10</v>
          </cell>
          <cell r="B36">
            <v>73</v>
          </cell>
          <cell r="C36">
            <v>10009049171</v>
          </cell>
          <cell r="D36" t="str">
            <v>НОСКОВИЧ Таисия</v>
          </cell>
          <cell r="E36">
            <v>34961</v>
          </cell>
          <cell r="F36" t="str">
            <v>МСМК</v>
          </cell>
          <cell r="G36" t="str">
            <v>Республика Беларусь</v>
          </cell>
        </row>
        <row r="37">
          <cell r="A37">
            <v>11</v>
          </cell>
          <cell r="B37">
            <v>78</v>
          </cell>
          <cell r="C37">
            <v>10007498585</v>
          </cell>
          <cell r="D37" t="str">
            <v>АВЕРИНА Мария</v>
          </cell>
          <cell r="E37">
            <v>34246</v>
          </cell>
          <cell r="F37" t="str">
            <v>МСМК</v>
          </cell>
          <cell r="G37" t="str">
            <v>Тульская обл.</v>
          </cell>
        </row>
        <row r="38">
          <cell r="A38">
            <v>12</v>
          </cell>
          <cell r="B38">
            <v>79</v>
          </cell>
          <cell r="C38">
            <v>10036076809</v>
          </cell>
          <cell r="D38" t="str">
            <v>АБАЙДУЛЛИНА Инна</v>
          </cell>
          <cell r="E38">
            <v>37700</v>
          </cell>
          <cell r="F38" t="str">
            <v>МС</v>
          </cell>
          <cell r="G38" t="str">
            <v>Тульская обл.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83</v>
          </cell>
          <cell r="C40">
            <v>10009183557</v>
          </cell>
          <cell r="D40" t="str">
            <v>КЛИМОВА Диана</v>
          </cell>
          <cell r="E40">
            <v>35346</v>
          </cell>
          <cell r="F40" t="str">
            <v>МСМК</v>
          </cell>
          <cell r="G40" t="str">
            <v>Тульская обл.,Тюменская обл.</v>
          </cell>
        </row>
        <row r="41">
          <cell r="A41">
            <v>14</v>
          </cell>
          <cell r="B41">
            <v>85</v>
          </cell>
          <cell r="C41">
            <v>10007739974</v>
          </cell>
          <cell r="D41" t="str">
            <v>ХАТУНЦЕВА Гульназ</v>
          </cell>
          <cell r="E41">
            <v>34445</v>
          </cell>
          <cell r="F41" t="str">
            <v>ЗМС</v>
          </cell>
          <cell r="G41" t="str">
            <v>Тульская обл.,Воронежская обл.</v>
          </cell>
        </row>
        <row r="42">
          <cell r="A42">
            <v>15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17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18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21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22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</sheetData>
      <sheetData sheetId="67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</v>
          </cell>
        </row>
        <row r="12">
          <cell r="A12" t="str">
            <v>трек-гонка по очкам</v>
          </cell>
        </row>
        <row r="13">
          <cell r="A13" t="str">
            <v>ЮНИОРКИ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91</v>
          </cell>
          <cell r="C27">
            <v>10141780436</v>
          </cell>
          <cell r="D27" t="str">
            <v>ГОЛЫБИНА Валентина</v>
          </cell>
          <cell r="E27">
            <v>40463</v>
          </cell>
          <cell r="F27" t="str">
            <v>КМС</v>
          </cell>
          <cell r="G27" t="str">
            <v>Санкт-Петербург</v>
          </cell>
        </row>
        <row r="28">
          <cell r="A28">
            <v>2</v>
          </cell>
          <cell r="B28">
            <v>92</v>
          </cell>
          <cell r="C28">
            <v>10137268320</v>
          </cell>
          <cell r="D28" t="str">
            <v>ГРИБОВА Марина</v>
          </cell>
          <cell r="E28">
            <v>39488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93</v>
          </cell>
          <cell r="C29">
            <v>10144647693</v>
          </cell>
          <cell r="D29" t="str">
            <v>КОРОЛЕВА София</v>
          </cell>
          <cell r="E29">
            <v>40324</v>
          </cell>
          <cell r="F29" t="str">
            <v>КМС</v>
          </cell>
          <cell r="G29" t="str">
            <v>Санкт-Петербург</v>
          </cell>
        </row>
        <row r="30">
          <cell r="A30">
            <v>4</v>
          </cell>
          <cell r="B30">
            <v>94</v>
          </cell>
          <cell r="C30">
            <v>10144646178</v>
          </cell>
          <cell r="D30" t="str">
            <v xml:space="preserve">РЕППО Эрика </v>
          </cell>
          <cell r="E30">
            <v>40295</v>
          </cell>
          <cell r="F30" t="str">
            <v>КМС</v>
          </cell>
          <cell r="G30" t="str">
            <v>Санкт-Петербург</v>
          </cell>
        </row>
        <row r="31">
          <cell r="A31">
            <v>5</v>
          </cell>
          <cell r="B31">
            <v>95</v>
          </cell>
          <cell r="C31">
            <v>10156554849</v>
          </cell>
          <cell r="D31" t="str">
            <v>ТУЧИНА Дарья</v>
          </cell>
          <cell r="E31">
            <v>40613</v>
          </cell>
          <cell r="F31" t="str">
            <v>КМС</v>
          </cell>
          <cell r="G31" t="str">
            <v>Санкт-Петербург</v>
          </cell>
        </row>
        <row r="32">
          <cell r="A32">
            <v>6</v>
          </cell>
          <cell r="B32">
            <v>96</v>
          </cell>
          <cell r="C32">
            <v>10156552728</v>
          </cell>
          <cell r="D32" t="str">
            <v>АФАНАСЬЕВА Дарья</v>
          </cell>
          <cell r="E32">
            <v>40708</v>
          </cell>
          <cell r="F32" t="str">
            <v>КМС</v>
          </cell>
          <cell r="G32" t="str">
            <v>Санкт-Петербург</v>
          </cell>
        </row>
        <row r="33">
          <cell r="A33">
            <v>7</v>
          </cell>
          <cell r="B33">
            <v>106</v>
          </cell>
          <cell r="C33">
            <v>10123783704</v>
          </cell>
          <cell r="D33" t="str">
            <v>ТАДЖИЕВА Алина</v>
          </cell>
          <cell r="E33">
            <v>39323</v>
          </cell>
          <cell r="F33" t="str">
            <v>МС</v>
          </cell>
          <cell r="G33" t="str">
            <v>Санкт-Петербург</v>
          </cell>
        </row>
        <row r="34">
          <cell r="A34">
            <v>8</v>
          </cell>
          <cell r="B34">
            <v>107</v>
          </cell>
          <cell r="C34">
            <v>10137450192</v>
          </cell>
          <cell r="D34" t="str">
            <v>ГАЛКИНА Кристина</v>
          </cell>
          <cell r="E34">
            <v>39453</v>
          </cell>
          <cell r="F34" t="str">
            <v>КМС</v>
          </cell>
          <cell r="G34" t="str">
            <v>Санкт-Петербург</v>
          </cell>
        </row>
        <row r="35">
          <cell r="A35">
            <v>9</v>
          </cell>
          <cell r="B35">
            <v>108</v>
          </cell>
          <cell r="C35">
            <v>10105526785</v>
          </cell>
          <cell r="D35" t="str">
            <v>КАСИМОВА Виолетта</v>
          </cell>
          <cell r="E35">
            <v>39379</v>
          </cell>
          <cell r="F35" t="str">
            <v>КМС</v>
          </cell>
          <cell r="G35" t="str">
            <v>Санкт-Петербург</v>
          </cell>
        </row>
        <row r="36">
          <cell r="A36">
            <v>10</v>
          </cell>
          <cell r="B36">
            <v>109</v>
          </cell>
          <cell r="C36">
            <v>10140572683</v>
          </cell>
          <cell r="D36" t="str">
            <v>ГОНЧАРОВА Варвара</v>
          </cell>
          <cell r="E36">
            <v>39626</v>
          </cell>
          <cell r="F36" t="str">
            <v>КМС</v>
          </cell>
          <cell r="G36" t="str">
            <v>Санкт-Петербург</v>
          </cell>
        </row>
        <row r="37">
          <cell r="A37">
            <v>11</v>
          </cell>
          <cell r="B37">
            <v>110</v>
          </cell>
          <cell r="C37">
            <v>10137550125</v>
          </cell>
          <cell r="D37" t="str">
            <v>ШИПИЛОВА Дарья</v>
          </cell>
          <cell r="E37">
            <v>39501</v>
          </cell>
          <cell r="F37" t="str">
            <v>КМС</v>
          </cell>
          <cell r="G37" t="str">
            <v>Санкт-Петербург</v>
          </cell>
        </row>
        <row r="38">
          <cell r="A38">
            <v>12</v>
          </cell>
          <cell r="B38">
            <v>111</v>
          </cell>
          <cell r="C38">
            <v>10117276418</v>
          </cell>
          <cell r="D38" t="str">
            <v>КОРЧЕБНАЯ Ольга</v>
          </cell>
          <cell r="E38">
            <v>39475</v>
          </cell>
          <cell r="F38" t="str">
            <v>КМС</v>
          </cell>
          <cell r="G38" t="str">
            <v>Санкт-Петербург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120</v>
          </cell>
          <cell r="C40">
            <v>10125235266</v>
          </cell>
          <cell r="D40" t="str">
            <v>АРТЮШЕНКО Валерия</v>
          </cell>
          <cell r="E40">
            <v>39675</v>
          </cell>
          <cell r="F40" t="str">
            <v>КМС</v>
          </cell>
          <cell r="G40" t="str">
            <v>Республика Беларусь</v>
          </cell>
        </row>
        <row r="41">
          <cell r="A41">
            <v>14</v>
          </cell>
          <cell r="B41">
            <v>121</v>
          </cell>
          <cell r="C41">
            <v>10141258353</v>
          </cell>
          <cell r="D41" t="str">
            <v>ДАНИЛЮК Яна</v>
          </cell>
          <cell r="E41">
            <v>39360</v>
          </cell>
          <cell r="F41" t="str">
            <v>МС</v>
          </cell>
          <cell r="G41" t="str">
            <v>Республика Беларусь</v>
          </cell>
        </row>
        <row r="42">
          <cell r="A42">
            <v>15</v>
          </cell>
          <cell r="B42">
            <v>122</v>
          </cell>
          <cell r="C42">
            <v>10114893450</v>
          </cell>
          <cell r="D42" t="str">
            <v>ГАВРИЛЬЧИК Ольга</v>
          </cell>
          <cell r="E42">
            <v>39421</v>
          </cell>
          <cell r="F42" t="str">
            <v>КМС</v>
          </cell>
          <cell r="G42" t="str">
            <v>Республика Беларусь</v>
          </cell>
        </row>
        <row r="43">
          <cell r="A43">
            <v>16</v>
          </cell>
          <cell r="B43">
            <v>133</v>
          </cell>
          <cell r="C43">
            <v>10119926033</v>
          </cell>
          <cell r="D43" t="str">
            <v>БОБРОВА Мария</v>
          </cell>
          <cell r="E43">
            <v>39162</v>
          </cell>
          <cell r="F43" t="str">
            <v>КМС</v>
          </cell>
          <cell r="G43" t="str">
            <v>Тульская обл.</v>
          </cell>
        </row>
        <row r="44">
          <cell r="A44">
            <v>17</v>
          </cell>
          <cell r="B44">
            <v>88</v>
          </cell>
          <cell r="C44">
            <v>10137271047</v>
          </cell>
          <cell r="D44" t="str">
            <v>КОСТИНА Ольга</v>
          </cell>
          <cell r="E44">
            <v>40018</v>
          </cell>
          <cell r="F44" t="str">
            <v>МС</v>
          </cell>
          <cell r="G44" t="str">
            <v>Санкт-Петербург</v>
          </cell>
        </row>
        <row r="45">
          <cell r="A45">
            <v>18</v>
          </cell>
          <cell r="B45">
            <v>89</v>
          </cell>
          <cell r="C45">
            <v>10127774848</v>
          </cell>
          <cell r="D45" t="str">
            <v>ДЕМЕНКОВА Анастасия</v>
          </cell>
          <cell r="E45">
            <v>39967</v>
          </cell>
          <cell r="F45" t="str">
            <v>МС</v>
          </cell>
          <cell r="G45" t="str">
            <v>Санкт-Петербург</v>
          </cell>
        </row>
        <row r="46">
          <cell r="A46">
            <v>19</v>
          </cell>
          <cell r="B46">
            <v>90</v>
          </cell>
          <cell r="C46">
            <v>10127617931</v>
          </cell>
          <cell r="D46" t="str">
            <v>ВАСЮКОВА Валерия</v>
          </cell>
          <cell r="E46">
            <v>39814</v>
          </cell>
          <cell r="F46" t="str">
            <v>МС</v>
          </cell>
          <cell r="G46" t="str">
            <v>Санкт-Петербург</v>
          </cell>
        </row>
        <row r="47">
          <cell r="A47">
            <v>20</v>
          </cell>
          <cell r="B47">
            <v>97</v>
          </cell>
          <cell r="C47">
            <v>10148954796</v>
          </cell>
          <cell r="D47" t="str">
            <v>БАЕВА Виктория</v>
          </cell>
          <cell r="E47">
            <v>40234</v>
          </cell>
          <cell r="F47" t="str">
            <v>КМС</v>
          </cell>
          <cell r="G47" t="str">
            <v>Ленинградская область</v>
          </cell>
        </row>
        <row r="48">
          <cell r="A48">
            <v>21</v>
          </cell>
          <cell r="B48">
            <v>123</v>
          </cell>
          <cell r="C48">
            <v>10094255385</v>
          </cell>
          <cell r="D48" t="str">
            <v>ИЗОТОВА Анна</v>
          </cell>
          <cell r="E48">
            <v>39316</v>
          </cell>
          <cell r="F48" t="str">
            <v>МС</v>
          </cell>
          <cell r="G48" t="str">
            <v>Тульская обл.</v>
          </cell>
        </row>
        <row r="49">
          <cell r="A49">
            <v>22</v>
          </cell>
          <cell r="B49">
            <v>124</v>
          </cell>
          <cell r="C49">
            <v>10116899027</v>
          </cell>
          <cell r="D49" t="str">
            <v>ЮРЧЕНКО Александра</v>
          </cell>
          <cell r="E49">
            <v>39346</v>
          </cell>
          <cell r="F49" t="str">
            <v>МС</v>
          </cell>
          <cell r="G49" t="str">
            <v>Тульская обл.</v>
          </cell>
        </row>
        <row r="50">
          <cell r="A50">
            <v>23</v>
          </cell>
          <cell r="B50">
            <v>125</v>
          </cell>
          <cell r="C50">
            <v>10142595943</v>
          </cell>
          <cell r="D50" t="str">
            <v>МИШИНА Алена</v>
          </cell>
          <cell r="E50">
            <v>39871</v>
          </cell>
          <cell r="F50" t="str">
            <v>МС</v>
          </cell>
          <cell r="G50" t="str">
            <v>Тульская обл.</v>
          </cell>
        </row>
        <row r="51">
          <cell r="A51">
            <v>24</v>
          </cell>
          <cell r="B51">
            <v>126</v>
          </cell>
          <cell r="C51">
            <v>10142595741</v>
          </cell>
          <cell r="D51" t="str">
            <v>МАШКОВА Полина</v>
          </cell>
          <cell r="E51">
            <v>40163</v>
          </cell>
          <cell r="F51" t="str">
            <v>КМС</v>
          </cell>
          <cell r="G51" t="str">
            <v>Тульская обл.</v>
          </cell>
        </row>
      </sheetData>
      <sheetData sheetId="68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(1-й этап)</v>
          </cell>
        </row>
        <row r="11">
          <cell r="A11" t="str">
            <v>трек - омниум</v>
          </cell>
        </row>
        <row r="12">
          <cell r="A12" t="str">
            <v>трек-скретч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10ч 30м </v>
          </cell>
          <cell r="J15" t="str">
            <v>Номер-код ВРВС - 0080481611Я</v>
          </cell>
        </row>
        <row r="16">
          <cell r="A16" t="str">
            <v>ДАТА ПРОВЕДЕНИЯ: 04 ИЮНЯ 2025 ГОДА</v>
          </cell>
          <cell r="G16" t="str">
            <v>ОКОНЧАНИЕ ГОНКИ:  10ч 41м</v>
          </cell>
          <cell r="J16" t="str">
            <v>№ ЕКП 2025 - 2008780016036331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  <cell r="J18" t="str">
            <v>дерево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  <cell r="J19" t="str">
            <v>250 м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  <cell r="J20" t="str">
            <v>10 км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КРУГОВ:</v>
          </cell>
          <cell r="J21">
            <v>40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  <cell r="H24" t="str">
            <v>КРУГИ ОТСТАВАНИЯ</v>
          </cell>
          <cell r="I24" t="str">
            <v>ВЫПОЛНЕНИЕ НТУ ЕВСК</v>
          </cell>
          <cell r="J24" t="str">
            <v>ОЧКИ ЗА ЭТАП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J25">
            <v>40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J26">
            <v>38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J27">
            <v>36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J28">
            <v>34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J29">
            <v>32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J30">
            <v>30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J31">
            <v>28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J32">
            <v>26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J33">
            <v>24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J34">
            <v>22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J35">
            <v>20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J36">
            <v>18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J37">
            <v>16</v>
          </cell>
        </row>
        <row r="38">
          <cell r="A38">
            <v>14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J38">
            <v>14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J39">
            <v>12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J40">
            <v>10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J41">
            <v>8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J42">
            <v>6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J43">
            <v>4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J44">
            <v>2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J45">
            <v>1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J46">
            <v>1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J47">
            <v>1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J48">
            <v>1</v>
          </cell>
        </row>
        <row r="50">
          <cell r="H50" t="str">
            <v>Коллегия комиссаров</v>
          </cell>
          <cell r="O50">
            <v>7</v>
          </cell>
        </row>
        <row r="52">
          <cell r="D52" t="str">
            <v>САШЕНКОВА Александра</v>
          </cell>
        </row>
        <row r="53">
          <cell r="A53" t="str">
            <v>Коммюнике: №53 САШЕНКОВА Александра-предупреждение (номер в кармане)</v>
          </cell>
        </row>
        <row r="56">
          <cell r="A56" t="str">
            <v>ПОГОДНЫЕ УСЛОВИЯ</v>
          </cell>
          <cell r="G56" t="str">
            <v>СТАТИСТИКА ГОНКИ</v>
          </cell>
        </row>
        <row r="57">
          <cell r="A57" t="str">
            <v>На улице:          | Т°С в начале | Т°С в конце | Влажность</v>
          </cell>
          <cell r="F57" t="str">
            <v xml:space="preserve"> Заявл. | Старт. | Финиш.| Н финиш | ДКВ | Н старт |    ЗМС    | МСМК | МС | КМС | 1 и др. |</v>
          </cell>
        </row>
        <row r="58">
          <cell r="A58" t="str">
            <v xml:space="preserve">                          |      +1.0       |      +1.0      |        59%             </v>
          </cell>
          <cell r="F58" t="str">
            <v xml:space="preserve">    22     |    22     |      22      |       0        |    0    |      0      |       0       |      1     |    5   |    16    |     0     |</v>
          </cell>
        </row>
        <row r="59">
          <cell r="A59" t="str">
            <v>На треке:          | Т°С в начале |  Т°С в конце | Влажность</v>
          </cell>
          <cell r="F59" t="str">
            <v>По итогам гонки: | субъектов РФ  |  Выполнено по ЕВСК:    | МСМК  | МС | КМС |    1 р.   |</v>
          </cell>
        </row>
        <row r="60">
          <cell r="A60" t="str">
            <v xml:space="preserve">                         |       +25.5      |      +25,5       |        25%             </v>
          </cell>
          <cell r="F60" t="str">
            <v xml:space="preserve">                                |               8              |                                               |       0      |   0  |    0    |      0     | </v>
          </cell>
        </row>
        <row r="62">
          <cell r="A62" t="str">
            <v>ТЕХНИЧЕСКИЙ ДЕЛЕГАТ</v>
          </cell>
          <cell r="F62" t="str">
            <v>ГЛАВНЫЙ СУДЬЯ</v>
          </cell>
          <cell r="I62" t="str">
            <v>ГЛАВНЫЙ СЕКРЕТАРЬ</v>
          </cell>
        </row>
        <row r="66">
          <cell r="F66" t="str">
            <v>АФАНАСЬЕВА Е.А. (ВК, г. ВЕРХНЯЯ ПЫШМА)</v>
          </cell>
          <cell r="I66" t="str">
            <v>ШАТРЫГИНА Е.В. ( ВК, г. ВЕРХНЯЯ ПЫШМА)</v>
          </cell>
        </row>
      </sheetData>
      <sheetData sheetId="69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(2-й этап)</v>
          </cell>
        </row>
        <row r="10">
          <cell r="A10" t="str">
            <v>трек - омниум</v>
          </cell>
        </row>
        <row r="11">
          <cell r="A11" t="str">
            <v>гонка-темпо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49м </v>
          </cell>
        </row>
        <row r="15">
          <cell r="A15" t="str">
            <v>ДАТА ПРОВЕДЕНИЯ: 04 ИЮНЯ 2025 ГОДА</v>
          </cell>
          <cell r="G15" t="str">
            <v>ОКОНЧАНИЕ ГОНКИ:  12ч 00м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ПРОМЕЖУТОЧНЫЕ ФИНИША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14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15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16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17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18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20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21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22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23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24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50">
          <cell r="O50">
            <v>7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На улице:          | Т°С в начале | Т°С в конце | Влажность</v>
          </cell>
          <cell r="H53" t="str">
            <v xml:space="preserve"> Заявл. | Старт. | Финиш.| Н финиш | ДКВ | Н старт |    ЗМС    | МСМК | МС | КМС | 1 и др. |</v>
          </cell>
        </row>
        <row r="54">
          <cell r="A54" t="str">
            <v xml:space="preserve">                          |      +1.0       |      +1.0      |        59%             </v>
          </cell>
          <cell r="H54" t="str">
            <v xml:space="preserve">    18     |    18      |      0       |     18      |     0     |      0      |       0       |      0     |    0   |    0    |     0     |</v>
          </cell>
        </row>
        <row r="55">
          <cell r="A55" t="str">
            <v>На треке:          | Т°С в начале |  Т°С в конце | Влажность</v>
          </cell>
          <cell r="H55" t="str">
            <v>По итогам гонки: | субъектов РФ  |  Выполнено по ЕВСК:    | МСМК  | МС | КМС |    1 р.   |</v>
          </cell>
        </row>
        <row r="56">
          <cell r="A56" t="str">
            <v xml:space="preserve">                         |       +25.5      |      +25,5       |        25%             </v>
          </cell>
          <cell r="H56" t="str">
            <v xml:space="preserve">                               |             7             |                                             |       0      |   2  |    2    |      0     | </v>
          </cell>
        </row>
        <row r="58">
          <cell r="A58" t="str">
            <v>ТЕХНИЧЕСКИЙ ДЕЛЕГАТ</v>
          </cell>
          <cell r="F58" t="str">
            <v>ГЛАВНЫЙ СУДЬЯ</v>
          </cell>
        </row>
        <row r="62">
          <cell r="F62" t="str">
            <v>АФАНАСЬЕВА Е.А. (ВК, г. ВЕРХНЯЯ ПЫШМА)</v>
          </cell>
        </row>
      </sheetData>
      <sheetData sheetId="70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(3-й этап)</v>
          </cell>
        </row>
        <row r="11">
          <cell r="A11" t="str">
            <v>трек - омниум</v>
          </cell>
        </row>
        <row r="12">
          <cell r="A12" t="str">
            <v>трек- гонка с выбыванием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16ч 30м </v>
          </cell>
          <cell r="J15" t="str">
            <v>Номер-код ВРВС - 0080481611Я</v>
          </cell>
        </row>
        <row r="16">
          <cell r="A16" t="str">
            <v>ДАТА ПРОВЕДЕНИЯ: 04 ИЮНЯ 2025 ГОДА</v>
          </cell>
          <cell r="G16" t="str">
            <v>ОКОНЧАНИЕ ГОНКИ:  16ч 40м</v>
          </cell>
          <cell r="J16" t="str">
            <v>№ ЕКП 2025 - 2008780016036331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  <cell r="J18" t="str">
            <v>дерево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  <cell r="J19" t="str">
            <v>250 м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КРУГОВ: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  <cell r="H24" t="str">
            <v>КРУГИ ОТСТАВАНИЯ</v>
          </cell>
          <cell r="I24" t="str">
            <v>ВЫПОЛНЕНИЕ НТУ ЕВСК</v>
          </cell>
          <cell r="J24" t="str">
            <v>ОЧКИ ЗА ЭТАП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J25">
            <v>40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J26">
            <v>38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J27">
            <v>36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J28">
            <v>34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J29">
            <v>32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J30">
            <v>30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J31">
            <v>28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J32">
            <v>26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J33">
            <v>24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J34">
            <v>22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J35">
            <v>20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J36">
            <v>18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J37">
            <v>16</v>
          </cell>
        </row>
        <row r="38">
          <cell r="A38">
            <v>14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J38">
            <v>14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J39">
            <v>12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J40">
            <v>10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J41">
            <v>8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J42">
            <v>6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J43">
            <v>4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J44">
            <v>2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J45">
            <v>1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J46">
            <v>1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J47">
            <v>1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J48">
            <v>1</v>
          </cell>
        </row>
        <row r="50">
          <cell r="G50" t="str">
            <v>Коллегия комиссаров</v>
          </cell>
          <cell r="O50">
            <v>7</v>
          </cell>
        </row>
        <row r="51">
          <cell r="A51" t="str">
            <v>ПОГОДНЫЕ УСЛОВИЯ</v>
          </cell>
          <cell r="G51" t="str">
            <v>СТАТИСТИКА ГОНКИ</v>
          </cell>
        </row>
        <row r="52">
          <cell r="A52" t="str">
            <v>На улице:          | Т°С в начале | Т°С в конце | Влажность</v>
          </cell>
          <cell r="F52" t="str">
            <v xml:space="preserve"> Заявл. | Старт. | Финиш.| Н финиш | ДКВ | Н старт |    ЗМС    | МСМК | МС | КМС | 1 и др. |</v>
          </cell>
        </row>
        <row r="53">
          <cell r="A53" t="str">
            <v xml:space="preserve">                          |      +1.0       |      +1.0      |        59%             </v>
          </cell>
          <cell r="F53" t="str">
            <v xml:space="preserve">    22     |    22     |      22      |       0        |    0    |      0      |       0       |      1     |    5   |    16    |     0     |</v>
          </cell>
        </row>
        <row r="54">
          <cell r="A54" t="str">
            <v>На треке:          | Т°С в начале |  Т°С в конце | Влажность</v>
          </cell>
          <cell r="F54" t="str">
            <v>По итогам гонки: | субъектов РФ  |  Выполнено по ЕВСК:    | МСМК  | МС | КМС |    1 р.   |</v>
          </cell>
        </row>
        <row r="55">
          <cell r="A55" t="str">
            <v xml:space="preserve">                         |       +25.5      |      +25,5       |        25%             </v>
          </cell>
          <cell r="F55" t="str">
            <v xml:space="preserve">                                |               8              |                                               |       0      |   0  |    0    |      0     | </v>
          </cell>
        </row>
        <row r="57">
          <cell r="A57" t="str">
            <v>ТЕХНИЧЕСКИЙ ДЕЛЕГАТ</v>
          </cell>
          <cell r="F57" t="str">
            <v>ГЛАВНЫЙ СУДЬЯ</v>
          </cell>
          <cell r="I57" t="str">
            <v>ГЛАВНЫЙ СЕКРЕТАРЬ</v>
          </cell>
        </row>
        <row r="61">
          <cell r="F61" t="str">
            <v>АФАНАСЬЕВА Е.А. (ВК, г. ВЕРХНЯЯ ПЫШМА)</v>
          </cell>
          <cell r="I61" t="str">
            <v>ШАТРЫГИНА Е.В. ( ВК, г. ВЕРХНЯЯ ПЫШМА)</v>
          </cell>
        </row>
      </sheetData>
      <sheetData sheetId="71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омниум</v>
          </cell>
        </row>
        <row r="12">
          <cell r="A12" t="str">
            <v>трек-гонка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17ч 40м </v>
          </cell>
        </row>
        <row r="16">
          <cell r="A16" t="str">
            <v>ДАТА ПРОВЕДЕНИЯ: 04 ИЮНЯ 2025 ГОДА</v>
          </cell>
          <cell r="G16" t="str">
            <v>ОКОНЧАНИЕ ГОНКИ:  17ч 57м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КРУГОВ/п.ф 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ОЧКИ НА ПРОМЕЖУТОЧНЫХ ФИНИШАХ</v>
          </cell>
        </row>
        <row r="24">
          <cell r="H24" t="str">
            <v>скретч</v>
          </cell>
          <cell r="I24" t="str">
            <v>темпо</v>
          </cell>
          <cell r="J24" t="str">
            <v>гонка с выбыванием</v>
          </cell>
          <cell r="K24" t="str">
            <v>ф1</v>
          </cell>
          <cell r="L24" t="str">
            <v>ф2</v>
          </cell>
          <cell r="M24" t="str">
            <v>ф3</v>
          </cell>
          <cell r="N24" t="str">
            <v>ф4</v>
          </cell>
          <cell r="O24" t="str">
            <v>ф5</v>
          </cell>
          <cell r="P24" t="str">
            <v>ф6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14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50">
          <cell r="A50" t="str">
            <v>ПОГОДНЫЕ УСЛОВИЯ</v>
          </cell>
          <cell r="H50" t="str">
            <v>СТАТИСТИКА ГОНКИ</v>
          </cell>
        </row>
        <row r="51">
          <cell r="A51" t="str">
            <v>Температура: +26</v>
          </cell>
          <cell r="H51" t="str">
            <v>Субъектов РФ</v>
          </cell>
          <cell r="O51">
            <v>4</v>
          </cell>
        </row>
        <row r="52">
          <cell r="A52" t="str">
            <v>Влажность: 47 %</v>
          </cell>
          <cell r="H52" t="str">
            <v>Заявлено</v>
          </cell>
          <cell r="O52">
            <v>24</v>
          </cell>
        </row>
        <row r="53">
          <cell r="H53" t="str">
            <v>Стартовало</v>
          </cell>
          <cell r="O53">
            <v>24</v>
          </cell>
        </row>
        <row r="54">
          <cell r="H54" t="str">
            <v>Финишировало</v>
          </cell>
          <cell r="O54">
            <v>24</v>
          </cell>
        </row>
        <row r="55">
          <cell r="H55" t="str">
            <v>Н. финишировало</v>
          </cell>
          <cell r="O55">
            <v>0</v>
          </cell>
        </row>
        <row r="56">
          <cell r="H56" t="str">
            <v>Дисквалифицировано</v>
          </cell>
          <cell r="O56">
            <v>0</v>
          </cell>
        </row>
        <row r="57">
          <cell r="H57" t="str">
            <v>Н. стартовало</v>
          </cell>
          <cell r="O57">
            <v>0</v>
          </cell>
        </row>
        <row r="60">
          <cell r="A60" t="str">
            <v>ТЕХНИЧЕСКИЙ ДЕЛЕГАТ ФВСР:</v>
          </cell>
          <cell r="E60" t="str">
            <v>ГЛАВНЫЙ СУДЬЯ:</v>
          </cell>
          <cell r="I60" t="str">
            <v>ГЛАВНЫЙ СЕКРЕТАРЬ:</v>
          </cell>
        </row>
        <row r="67">
          <cell r="E67" t="str">
            <v>СОЛОВЬЁВ Г.Н. (ВК,г. САНКТ-ПЕТЕРБУРГ)</v>
          </cell>
          <cell r="I67" t="str">
            <v xml:space="preserve">СЛАБКОВСКАЯ В.Н. (ВК, г. ОМСК) </v>
          </cell>
        </row>
      </sheetData>
      <sheetData sheetId="72">
        <row r="1">
          <cell r="B1" t="str">
            <v>Министерство спорта Российской Федерации</v>
          </cell>
        </row>
        <row r="2">
          <cell r="B2" t="str">
            <v>Федерация велосипедного спорта России</v>
          </cell>
        </row>
        <row r="4">
          <cell r="B4" t="str">
            <v>МЕЖДУНАРОДНЫЕ СОРЕВНОВАНИЯ "Гран-При Санкт-Петербурга"</v>
          </cell>
        </row>
        <row r="5">
          <cell r="B5" t="str">
            <v>по велосипедному спорту</v>
          </cell>
          <cell r="L5" t="str">
            <v>Ср. Скорость</v>
          </cell>
        </row>
        <row r="6">
          <cell r="B6" t="str">
            <v>01-06 ИЮНЯ 2025 ГОДА</v>
          </cell>
          <cell r="G6" t="str">
            <v>г. Санкт-Петербург "Локосфинкс"</v>
          </cell>
        </row>
        <row r="7">
          <cell r="L7" t="e">
            <v>#REF!</v>
          </cell>
          <cell r="N7" t="str">
            <v>км.</v>
          </cell>
        </row>
        <row r="8">
          <cell r="B8" t="str">
            <v>ЖЕНЩИНЫ</v>
          </cell>
        </row>
        <row r="9">
          <cell r="B9" t="str">
            <v>ТРЕК-МЭДИСОН</v>
          </cell>
        </row>
        <row r="10">
          <cell r="B10" t="str">
            <v xml:space="preserve">ЧЕТВЕРГ 05 ИЮНЯ 2025 г. </v>
          </cell>
          <cell r="L10" t="e">
            <v>#REF!</v>
          </cell>
          <cell r="N10">
            <v>25</v>
          </cell>
        </row>
        <row r="11">
          <cell r="B11" t="str">
            <v>Трек 250 м, покрытие трека: дерево</v>
          </cell>
        </row>
        <row r="12">
          <cell r="B12" t="str">
            <v xml:space="preserve">Четверг, 01 сентября 2022 г.   </v>
          </cell>
          <cell r="L12">
            <v>3600</v>
          </cell>
        </row>
        <row r="13">
          <cell r="B13" t="str">
            <v>Стартовый протокол</v>
          </cell>
        </row>
        <row r="14">
          <cell r="C14" t="str">
            <v>№ пары</v>
          </cell>
          <cell r="E14" t="str">
            <v>Фамилия, Имя</v>
          </cell>
          <cell r="F14" t="str">
            <v>Дата рождения</v>
          </cell>
          <cell r="G14" t="str">
            <v>UCI ID</v>
          </cell>
          <cell r="H14" t="str">
            <v>Команда</v>
          </cell>
        </row>
        <row r="15">
          <cell r="A15" t="str">
            <v>номер</v>
          </cell>
          <cell r="L15">
            <v>0</v>
          </cell>
          <cell r="N15">
            <v>31</v>
          </cell>
          <cell r="O15">
            <v>25</v>
          </cell>
        </row>
        <row r="17">
          <cell r="B17">
            <v>1</v>
          </cell>
          <cell r="C17">
            <v>18</v>
          </cell>
          <cell r="D17" t="str">
            <v>ч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</row>
        <row r="18">
          <cell r="D18" t="str">
            <v>к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#REF!</v>
          </cell>
        </row>
        <row r="19">
          <cell r="B19">
            <v>2</v>
          </cell>
          <cell r="C19">
            <v>19</v>
          </cell>
          <cell r="D19" t="str">
            <v>ч</v>
          </cell>
          <cell r="E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#REF!</v>
          </cell>
        </row>
        <row r="20">
          <cell r="D20" t="str">
            <v>к</v>
          </cell>
          <cell r="E20" t="e">
            <v>#N/A</v>
          </cell>
          <cell r="F20" t="e">
            <v>#N/A</v>
          </cell>
          <cell r="G20" t="e">
            <v>#N/A</v>
          </cell>
          <cell r="H20" t="e">
            <v>#N/A</v>
          </cell>
          <cell r="I20" t="e">
            <v>#REF!</v>
          </cell>
        </row>
        <row r="21">
          <cell r="B21">
            <v>3</v>
          </cell>
          <cell r="C21">
            <v>20</v>
          </cell>
          <cell r="D21" t="str">
            <v>ч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#REF!</v>
          </cell>
        </row>
        <row r="22">
          <cell r="D22" t="str">
            <v>к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</row>
        <row r="23">
          <cell r="B23">
            <v>4</v>
          </cell>
          <cell r="C23">
            <v>21</v>
          </cell>
          <cell r="D23" t="str">
            <v>ч</v>
          </cell>
          <cell r="E23" t="e">
            <v>#N/A</v>
          </cell>
          <cell r="F23" t="e">
            <v>#N/A</v>
          </cell>
          <cell r="G23" t="e">
            <v>#N/A</v>
          </cell>
          <cell r="H23" t="e">
            <v>#N/A</v>
          </cell>
        </row>
        <row r="24">
          <cell r="D24" t="str">
            <v>к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</row>
        <row r="25">
          <cell r="B25">
            <v>5</v>
          </cell>
          <cell r="C25">
            <v>22</v>
          </cell>
          <cell r="D25" t="str">
            <v>ч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</row>
        <row r="26">
          <cell r="D26" t="str">
            <v>к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</row>
        <row r="27">
          <cell r="B27">
            <v>6</v>
          </cell>
          <cell r="C27">
            <v>23</v>
          </cell>
          <cell r="D27" t="str">
            <v>ч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</row>
        <row r="28">
          <cell r="D28" t="str">
            <v>к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</row>
        <row r="29">
          <cell r="B29">
            <v>7</v>
          </cell>
          <cell r="C29">
            <v>24</v>
          </cell>
          <cell r="D29" t="str">
            <v>ч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</row>
        <row r="30">
          <cell r="D30" t="str">
            <v>к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B31">
            <v>8</v>
          </cell>
          <cell r="C31">
            <v>25</v>
          </cell>
          <cell r="D31" t="str">
            <v>ч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D32" t="str">
            <v>к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B33">
            <v>9</v>
          </cell>
          <cell r="C33">
            <v>9</v>
          </cell>
          <cell r="D33" t="str">
            <v>ч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</row>
        <row r="34">
          <cell r="D34" t="str">
            <v>к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</row>
        <row r="35">
          <cell r="B35">
            <v>11</v>
          </cell>
          <cell r="C35">
            <v>11</v>
          </cell>
          <cell r="D35" t="str">
            <v>ч</v>
          </cell>
          <cell r="E35" t="e">
            <v>#NAME?</v>
          </cell>
          <cell r="F35" t="e">
            <v>#NAME?</v>
          </cell>
          <cell r="G35" t="e">
            <v>#NAME?</v>
          </cell>
          <cell r="H35" t="e">
            <v>#NAME?</v>
          </cell>
        </row>
        <row r="36">
          <cell r="D36" t="str">
            <v>к</v>
          </cell>
          <cell r="E36" t="e">
            <v>#NAME?</v>
          </cell>
          <cell r="F36" t="e">
            <v>#NAME?</v>
          </cell>
          <cell r="G36" t="e">
            <v>#NAME?</v>
          </cell>
          <cell r="H36" t="e">
            <v>#NAME?</v>
          </cell>
        </row>
        <row r="37">
          <cell r="B37">
            <v>12</v>
          </cell>
          <cell r="C37">
            <v>12</v>
          </cell>
          <cell r="D37" t="str">
            <v>ч</v>
          </cell>
          <cell r="E37" t="e">
            <v>#NAME?</v>
          </cell>
          <cell r="F37" t="e">
            <v>#NAME?</v>
          </cell>
          <cell r="G37" t="e">
            <v>#NAME?</v>
          </cell>
          <cell r="H37" t="e">
            <v>#NAME?</v>
          </cell>
        </row>
        <row r="38">
          <cell r="D38" t="str">
            <v>к</v>
          </cell>
          <cell r="E38" t="e">
            <v>#NAME?</v>
          </cell>
          <cell r="F38" t="e">
            <v>#NAME?</v>
          </cell>
          <cell r="G38" t="e">
            <v>#NAME?</v>
          </cell>
          <cell r="H38" t="e">
            <v>#NAME?</v>
          </cell>
        </row>
        <row r="39">
          <cell r="B39">
            <v>13</v>
          </cell>
          <cell r="C39">
            <v>13</v>
          </cell>
          <cell r="D39" t="str">
            <v>ч</v>
          </cell>
          <cell r="E39" t="e">
            <v>#NAME?</v>
          </cell>
          <cell r="F39" t="e">
            <v>#NAME?</v>
          </cell>
          <cell r="G39" t="e">
            <v>#NAME?</v>
          </cell>
          <cell r="H39" t="e">
            <v>#NAME?</v>
          </cell>
        </row>
        <row r="40">
          <cell r="D40" t="str">
            <v>к</v>
          </cell>
          <cell r="E40" t="e">
            <v>#NAME?</v>
          </cell>
          <cell r="F40" t="e">
            <v>#NAME?</v>
          </cell>
          <cell r="G40" t="e">
            <v>#NAME?</v>
          </cell>
          <cell r="H40" t="e">
            <v>#NAME?</v>
          </cell>
        </row>
        <row r="41">
          <cell r="B41">
            <v>14</v>
          </cell>
          <cell r="C41">
            <v>14</v>
          </cell>
          <cell r="D41" t="str">
            <v>ч</v>
          </cell>
          <cell r="E41" t="e">
            <v>#NAME?</v>
          </cell>
          <cell r="F41" t="e">
            <v>#NAME?</v>
          </cell>
          <cell r="G41" t="e">
            <v>#NAME?</v>
          </cell>
          <cell r="H41" t="e">
            <v>#NAME?</v>
          </cell>
        </row>
        <row r="42">
          <cell r="D42" t="str">
            <v>к</v>
          </cell>
          <cell r="E42" t="e">
            <v>#NAME?</v>
          </cell>
          <cell r="F42" t="e">
            <v>#NAME?</v>
          </cell>
          <cell r="G42" t="e">
            <v>#NAME?</v>
          </cell>
          <cell r="H42" t="e">
            <v>#NAME?</v>
          </cell>
        </row>
        <row r="47">
          <cell r="E47" t="str">
            <v xml:space="preserve">Главный судья , 1К                                                  </v>
          </cell>
        </row>
        <row r="49">
          <cell r="E49" t="str">
            <v xml:space="preserve">Главный секретарь , 1К                                                                                                                     </v>
          </cell>
        </row>
        <row r="51">
          <cell r="E51" t="str">
            <v xml:space="preserve">Судья на финише, 1К         </v>
          </cell>
        </row>
        <row r="53">
          <cell r="B53">
            <v>1</v>
          </cell>
        </row>
        <row r="55">
          <cell r="B55">
            <v>2</v>
          </cell>
        </row>
        <row r="57">
          <cell r="B57">
            <v>3</v>
          </cell>
        </row>
        <row r="59">
          <cell r="B59">
            <v>4</v>
          </cell>
        </row>
        <row r="61">
          <cell r="B61">
            <v>5</v>
          </cell>
        </row>
        <row r="63">
          <cell r="B63">
            <v>6</v>
          </cell>
        </row>
        <row r="65">
          <cell r="B65">
            <v>7</v>
          </cell>
        </row>
        <row r="67">
          <cell r="B67">
            <v>8</v>
          </cell>
        </row>
      </sheetData>
      <sheetData sheetId="73">
        <row r="1">
          <cell r="B1" t="str">
            <v>Министерство спорта Российской Федерации</v>
          </cell>
        </row>
        <row r="2">
          <cell r="B2" t="str">
            <v>Федерация велосипедного спорта России</v>
          </cell>
        </row>
        <row r="4">
          <cell r="B4" t="str">
            <v>МЕЖДУНАРОДНЫЕ СОРЕВНОВАНИЯ "Гран-При Санкт-Петербурга"</v>
          </cell>
        </row>
        <row r="5">
          <cell r="B5" t="str">
            <v>по велосипедному спорту</v>
          </cell>
          <cell r="L5" t="str">
            <v>Ср. Скорость</v>
          </cell>
        </row>
        <row r="6">
          <cell r="B6" t="str">
            <v>01-06 ИЮНЯ 2025 ГОДА</v>
          </cell>
          <cell r="G6" t="str">
            <v>г. Санкт-Петербург "Локосфинкс"</v>
          </cell>
        </row>
        <row r="7">
          <cell r="L7" t="e">
            <v>#REF!</v>
          </cell>
          <cell r="N7" t="str">
            <v>км.</v>
          </cell>
        </row>
        <row r="8">
          <cell r="B8" t="str">
            <v>МУЖЧИНЫ</v>
          </cell>
        </row>
        <row r="9">
          <cell r="B9" t="str">
            <v>ТРЕК-МЭДИСОН</v>
          </cell>
        </row>
        <row r="10">
          <cell r="B10" t="str">
            <v xml:space="preserve">ЧЕТВЕРГ 05 ИЮНЯ 2025 г. </v>
          </cell>
          <cell r="L10" t="e">
            <v>#REF!</v>
          </cell>
          <cell r="N10">
            <v>25</v>
          </cell>
        </row>
        <row r="11">
          <cell r="B11" t="str">
            <v>Трек 250 м, покрытие трека: дерево</v>
          </cell>
        </row>
        <row r="12">
          <cell r="B12" t="str">
            <v xml:space="preserve">Четверг, 01 сентября 2022 г.   </v>
          </cell>
          <cell r="L12">
            <v>3600</v>
          </cell>
        </row>
        <row r="13">
          <cell r="B13" t="str">
            <v>Стартовый протокол</v>
          </cell>
        </row>
        <row r="14">
          <cell r="C14" t="str">
            <v>№ пары</v>
          </cell>
          <cell r="E14" t="str">
            <v>Фамилия, Имя</v>
          </cell>
          <cell r="F14" t="str">
            <v>Дата рождения</v>
          </cell>
          <cell r="G14" t="str">
            <v>UCI ID</v>
          </cell>
          <cell r="H14" t="str">
            <v>Команда</v>
          </cell>
        </row>
        <row r="15">
          <cell r="A15" t="str">
            <v>номер</v>
          </cell>
          <cell r="L15">
            <v>0</v>
          </cell>
          <cell r="N15">
            <v>31</v>
          </cell>
          <cell r="O15">
            <v>25</v>
          </cell>
        </row>
        <row r="17">
          <cell r="B17">
            <v>1</v>
          </cell>
          <cell r="C17">
            <v>1</v>
          </cell>
          <cell r="D17" t="str">
            <v>ч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#REF!</v>
          </cell>
        </row>
        <row r="18">
          <cell r="D18" t="str">
            <v>к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#REF!</v>
          </cell>
        </row>
        <row r="19">
          <cell r="B19">
            <v>2</v>
          </cell>
          <cell r="C19">
            <v>2</v>
          </cell>
          <cell r="D19" t="str">
            <v>ч</v>
          </cell>
          <cell r="E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#REF!</v>
          </cell>
        </row>
        <row r="20">
          <cell r="D20" t="str">
            <v>к</v>
          </cell>
          <cell r="E20" t="e">
            <v>#N/A</v>
          </cell>
          <cell r="F20" t="e">
            <v>#N/A</v>
          </cell>
          <cell r="G20" t="e">
            <v>#N/A</v>
          </cell>
          <cell r="H20" t="e">
            <v>#N/A</v>
          </cell>
          <cell r="I20" t="e">
            <v>#REF!</v>
          </cell>
        </row>
        <row r="21">
          <cell r="B21">
            <v>3</v>
          </cell>
          <cell r="C21">
            <v>3</v>
          </cell>
          <cell r="D21" t="str">
            <v>ч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#REF!</v>
          </cell>
        </row>
        <row r="22">
          <cell r="D22" t="str">
            <v>к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</row>
        <row r="23">
          <cell r="B23">
            <v>4</v>
          </cell>
          <cell r="C23">
            <v>4</v>
          </cell>
          <cell r="D23" t="str">
            <v>ч</v>
          </cell>
          <cell r="E23" t="e">
            <v>#N/A</v>
          </cell>
          <cell r="F23" t="e">
            <v>#N/A</v>
          </cell>
          <cell r="G23" t="e">
            <v>#N/A</v>
          </cell>
          <cell r="H23" t="e">
            <v>#N/A</v>
          </cell>
        </row>
        <row r="24">
          <cell r="D24" t="str">
            <v>к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</row>
        <row r="25">
          <cell r="B25">
            <v>5</v>
          </cell>
          <cell r="C25">
            <v>5</v>
          </cell>
          <cell r="D25" t="str">
            <v>ч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</row>
        <row r="26">
          <cell r="D26" t="str">
            <v>к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</row>
        <row r="27">
          <cell r="B27">
            <v>6</v>
          </cell>
          <cell r="C27">
            <v>6</v>
          </cell>
          <cell r="D27" t="str">
            <v>ч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</row>
        <row r="28">
          <cell r="D28" t="str">
            <v>к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</row>
        <row r="29">
          <cell r="B29">
            <v>7</v>
          </cell>
          <cell r="C29">
            <v>7</v>
          </cell>
          <cell r="D29" t="str">
            <v>ч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</row>
        <row r="30">
          <cell r="D30" t="str">
            <v>к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B31">
            <v>8</v>
          </cell>
          <cell r="C31">
            <v>8</v>
          </cell>
          <cell r="D31" t="str">
            <v>ч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D32" t="str">
            <v>к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B33">
            <v>9</v>
          </cell>
          <cell r="C33">
            <v>9</v>
          </cell>
          <cell r="D33" t="str">
            <v>ч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</row>
        <row r="34">
          <cell r="D34" t="str">
            <v>к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</row>
        <row r="35">
          <cell r="B35">
            <v>10</v>
          </cell>
          <cell r="C35">
            <v>10</v>
          </cell>
          <cell r="D35" t="str">
            <v>ч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D36" t="str">
            <v>к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B37">
            <v>11</v>
          </cell>
          <cell r="C37">
            <v>11</v>
          </cell>
          <cell r="D37" t="str">
            <v>ч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D38" t="str">
            <v>к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B39">
            <v>12</v>
          </cell>
          <cell r="C39">
            <v>12</v>
          </cell>
          <cell r="D39" t="str">
            <v>ч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D40" t="str">
            <v>к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B41">
            <v>13</v>
          </cell>
          <cell r="C41">
            <v>13</v>
          </cell>
          <cell r="D41" t="str">
            <v>ч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str">
            <v>к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B43">
            <v>14</v>
          </cell>
          <cell r="C43">
            <v>14</v>
          </cell>
          <cell r="D43" t="str">
            <v>ч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str">
            <v>к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B45">
            <v>15</v>
          </cell>
          <cell r="C45">
            <v>15</v>
          </cell>
          <cell r="D45" t="str">
            <v>ч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str">
            <v>к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B47">
            <v>16</v>
          </cell>
          <cell r="C47">
            <v>16</v>
          </cell>
          <cell r="D47" t="str">
            <v>ч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str">
            <v>к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B49">
            <v>17</v>
          </cell>
          <cell r="C49">
            <v>17</v>
          </cell>
          <cell r="D49" t="str">
            <v>ч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str">
            <v>к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B51">
            <v>18</v>
          </cell>
          <cell r="C51">
            <v>18</v>
          </cell>
          <cell r="D51" t="str">
            <v>ч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str">
            <v>к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4">
          <cell r="E54" t="str">
            <v xml:space="preserve">Главный судья , 1К                                                  </v>
          </cell>
        </row>
        <row r="56">
          <cell r="E56" t="str">
            <v xml:space="preserve">Главный секретарь , 1К                                                                                                                     </v>
          </cell>
        </row>
        <row r="58">
          <cell r="E58" t="str">
            <v xml:space="preserve">Судья на финише, 1К         </v>
          </cell>
        </row>
        <row r="60">
          <cell r="B60">
            <v>1</v>
          </cell>
        </row>
        <row r="62">
          <cell r="B62">
            <v>2</v>
          </cell>
        </row>
        <row r="64">
          <cell r="B64">
            <v>3</v>
          </cell>
        </row>
        <row r="66">
          <cell r="B66">
            <v>4</v>
          </cell>
        </row>
        <row r="68">
          <cell r="B68">
            <v>5</v>
          </cell>
        </row>
        <row r="70">
          <cell r="B70">
            <v>6</v>
          </cell>
        </row>
        <row r="72">
          <cell r="B72">
            <v>7</v>
          </cell>
        </row>
        <row r="74">
          <cell r="B74">
            <v>8</v>
          </cell>
        </row>
      </sheetData>
      <sheetData sheetId="7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мэдисон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I14" t="str">
            <v xml:space="preserve">НАЧАЛО ГОНКИ: 10ч 30м </v>
          </cell>
        </row>
        <row r="15">
          <cell r="A15" t="str">
            <v>ДАТА ПРОВЕДЕНИЯ: 05 ИЮНЯ 2025 ГОДА</v>
          </cell>
          <cell r="I15" t="str">
            <v>ОКОНЧАНИЕ ГОНКИ:  11ч 23м</v>
          </cell>
        </row>
        <row r="17">
          <cell r="A17" t="str">
            <v>ИНФОРМАЦИЯ О ЖЮРИ И ГСК СОРЕВНОВАНИЙ:</v>
          </cell>
          <cell r="J17" t="str">
            <v>ТЕХНИЧЕСКИЕ ДАННЫЕ ТРАССЫ:</v>
          </cell>
        </row>
        <row r="18">
          <cell r="A18" t="str">
            <v xml:space="preserve"> ТЕХНИЧЕСКИЙ ДЕЛЕГАТ ФВСР:</v>
          </cell>
          <cell r="J18" t="str">
            <v>ПОКРЫТИЕ ТРЕКА:</v>
          </cell>
        </row>
        <row r="19">
          <cell r="A19" t="str">
            <v xml:space="preserve"> ГЛАВНЫЙ СУДЬЯ:</v>
          </cell>
          <cell r="I19" t="str">
            <v>СОЛОВЬЁВ Г.Н. (ВК,г. САНКТ-ПЕТЕРБУРГ)</v>
          </cell>
          <cell r="J19" t="str">
            <v xml:space="preserve"> ДЛИНА ТРЕКА:</v>
          </cell>
        </row>
        <row r="20">
          <cell r="A20" t="str">
            <v xml:space="preserve"> ГЛАВНЫЙ СЕКРЕТАРЬ:</v>
          </cell>
          <cell r="I20" t="str">
            <v xml:space="preserve">СЛАБКОВСКАЯ В.Н. (ВК, г. ОМСК) </v>
          </cell>
          <cell r="J20" t="str">
            <v xml:space="preserve"> КРУГОВ:</v>
          </cell>
        </row>
        <row r="21">
          <cell r="A21" t="str">
            <v>СУДЬЯ НА ФИНИШЕ:</v>
          </cell>
          <cell r="I21" t="str">
            <v xml:space="preserve">ВАЛОВА А.С. (ВК,г. САНКТ-ПЕТЕРБУРГ) </v>
          </cell>
          <cell r="J21" t="str">
            <v xml:space="preserve"> ПРОТЯЖЕННОСТЬ ДИСТАНЦИИ:</v>
          </cell>
        </row>
        <row r="23">
          <cell r="A23" t="str">
            <v>МЕСТО</v>
          </cell>
          <cell r="B23" t="str">
            <v>№ пары</v>
          </cell>
          <cell r="E23" t="str">
            <v>КОД UCI</v>
          </cell>
          <cell r="F23" t="str">
            <v>ФАМИЛИЯ ИМЯ</v>
          </cell>
          <cell r="G23" t="str">
            <v>ДАТА РОЖД.</v>
          </cell>
          <cell r="H23" t="str">
            <v>РАЗРЯД,
ЗВАНИЕ</v>
          </cell>
          <cell r="I23" t="str">
            <v>ТЕРРИТОРИАЛЬНАЯ ПРИНАДЛЕЖНОСТЬ</v>
          </cell>
          <cell r="J23" t="str">
            <v>ф1</v>
          </cell>
          <cell r="K23" t="str">
            <v>ф2</v>
          </cell>
          <cell r="L23" t="str">
            <v>ф3</v>
          </cell>
          <cell r="M23" t="str">
            <v>ф4</v>
          </cell>
          <cell r="N23" t="str">
            <v>ф5</v>
          </cell>
          <cell r="O23" t="str">
            <v>ф6</v>
          </cell>
          <cell r="P23" t="str">
            <v>ф7</v>
          </cell>
        </row>
        <row r="24">
          <cell r="A24">
            <v>1</v>
          </cell>
          <cell r="B24">
            <v>9</v>
          </cell>
          <cell r="C24" t="str">
            <v>ч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</row>
        <row r="25">
          <cell r="C25" t="str">
            <v>к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  <cell r="I25" t="e">
            <v>#N/A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>
            <v>2</v>
          </cell>
          <cell r="B26">
            <v>10</v>
          </cell>
          <cell r="C26" t="str">
            <v>ч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</row>
        <row r="27">
          <cell r="C27" t="str">
            <v>к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>
            <v>3</v>
          </cell>
          <cell r="B28">
            <v>4</v>
          </cell>
          <cell r="C28" t="str">
            <v>ч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</row>
        <row r="29">
          <cell r="C29" t="str">
            <v>к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>
            <v>4</v>
          </cell>
          <cell r="B30">
            <v>12</v>
          </cell>
          <cell r="C30" t="str">
            <v>ч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</row>
        <row r="31">
          <cell r="C31" t="str">
            <v>к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5</v>
          </cell>
          <cell r="B32">
            <v>8</v>
          </cell>
          <cell r="C32" t="str">
            <v>ч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</row>
        <row r="33">
          <cell r="C33" t="str">
            <v>к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 t="e">
            <v>#N/A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B34">
            <v>2</v>
          </cell>
          <cell r="C34" t="str">
            <v>ч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</row>
        <row r="35">
          <cell r="C35" t="str">
            <v>к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>
            <v>6</v>
          </cell>
          <cell r="B36">
            <v>3</v>
          </cell>
          <cell r="C36" t="str">
            <v>ч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</row>
        <row r="37">
          <cell r="C37" t="str">
            <v>к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>
            <v>1</v>
          </cell>
          <cell r="C38" t="str">
            <v>ч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</row>
        <row r="39">
          <cell r="C39" t="str">
            <v>к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>
            <v>7</v>
          </cell>
          <cell r="B40">
            <v>11</v>
          </cell>
          <cell r="C40" t="str">
            <v>ч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</row>
        <row r="41">
          <cell r="C41" t="str">
            <v>к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A42">
            <v>8</v>
          </cell>
          <cell r="B42">
            <v>13</v>
          </cell>
          <cell r="C42" t="str">
            <v>ч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</row>
        <row r="43">
          <cell r="C43" t="str">
            <v>к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A44">
            <v>9</v>
          </cell>
          <cell r="B44">
            <v>15</v>
          </cell>
          <cell r="C44" t="str">
            <v>ч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</row>
        <row r="45">
          <cell r="C45" t="str">
            <v>к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>
            <v>14</v>
          </cell>
          <cell r="C46" t="str">
            <v>ч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</row>
        <row r="47">
          <cell r="C47" t="str">
            <v>к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>
            <v>10</v>
          </cell>
          <cell r="B48">
            <v>5</v>
          </cell>
          <cell r="C48" t="str">
            <v>ч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</row>
        <row r="49">
          <cell r="C49" t="str">
            <v>к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A50">
            <v>11</v>
          </cell>
          <cell r="B50">
            <v>7</v>
          </cell>
          <cell r="C50" t="str">
            <v>ч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  <cell r="I50" t="e">
            <v>#N/A</v>
          </cell>
        </row>
        <row r="51">
          <cell r="C51" t="str">
            <v>к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>
            <v>12</v>
          </cell>
          <cell r="B52">
            <v>6</v>
          </cell>
          <cell r="C52" t="str">
            <v>ч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  <cell r="I52" t="e">
            <v>#N/A</v>
          </cell>
        </row>
        <row r="53">
          <cell r="C53" t="str">
            <v>к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A54">
            <v>13</v>
          </cell>
          <cell r="B54">
            <v>16</v>
          </cell>
          <cell r="C54" t="str">
            <v>ч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  <cell r="I54" t="e">
            <v>#N/A</v>
          </cell>
        </row>
        <row r="55">
          <cell r="C55" t="str">
            <v>к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  <cell r="I55" t="e">
            <v>#N/A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>
            <v>14</v>
          </cell>
          <cell r="B56">
            <v>17</v>
          </cell>
          <cell r="C56" t="str">
            <v>ч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</row>
        <row r="57">
          <cell r="C57" t="str">
            <v>к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  <cell r="I57" t="e">
            <v>#N/A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9">
          <cell r="A59" t="str">
            <v>ПОГОДНЫЕ УСЛОВИЯ</v>
          </cell>
          <cell r="K59" t="str">
            <v>СТАТИСТИКА ГОНКИ</v>
          </cell>
        </row>
        <row r="60">
          <cell r="A60" t="str">
            <v>Температура: +26</v>
          </cell>
          <cell r="J60" t="str">
            <v>Субъектов РФ</v>
          </cell>
        </row>
        <row r="61">
          <cell r="A61" t="str">
            <v>Влажность: 47 %</v>
          </cell>
          <cell r="J61" t="str">
            <v>Заявлено</v>
          </cell>
        </row>
        <row r="62">
          <cell r="J62" t="str">
            <v>Стартовало</v>
          </cell>
        </row>
        <row r="63">
          <cell r="J63" t="str">
            <v>Финишировало</v>
          </cell>
        </row>
        <row r="64">
          <cell r="J64" t="str">
            <v>Н. финишировало</v>
          </cell>
        </row>
        <row r="65">
          <cell r="J65" t="str">
            <v>Дисквалифицировано</v>
          </cell>
        </row>
        <row r="66">
          <cell r="J66" t="str">
            <v>Н. стартовало</v>
          </cell>
        </row>
        <row r="68">
          <cell r="E68" t="str">
            <v xml:space="preserve"> ТЕХНИЧЕСКИЙ ДЕЛЕГАТ ФВСР:</v>
          </cell>
          <cell r="G68" t="str">
            <v xml:space="preserve"> ГЛАВНЫЙ СУДЬЯ:</v>
          </cell>
          <cell r="K68" t="str">
            <v xml:space="preserve"> ГЛАВНЫЙ СЕКРЕТАРЬ:</v>
          </cell>
        </row>
        <row r="76">
          <cell r="G76" t="str">
            <v>СОЛОВЬЁВ Г.Н. (ВК,г. САНКТ-ПЕТЕРБУРГ)</v>
          </cell>
          <cell r="K76" t="str">
            <v xml:space="preserve">СЛАБКОВСКАЯ В.Н. (ВК, г. ОМСК) </v>
          </cell>
        </row>
      </sheetData>
      <sheetData sheetId="7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мэдисон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I14" t="str">
            <v xml:space="preserve">НАЧАЛО ГОНКИ: 11ч 25м </v>
          </cell>
        </row>
        <row r="15">
          <cell r="A15" t="str">
            <v>ДАТА ПРОВЕДЕНИЯ: 05 ИЮНЯ 2025 ГОДА</v>
          </cell>
          <cell r="I15" t="str">
            <v>ОКОНЧАНИЕ ГОНКИ:  12ч 02м</v>
          </cell>
        </row>
        <row r="17">
          <cell r="A17" t="str">
            <v>ИНФОРМАЦИЯ О ЖЮРИ И ГСК СОРЕВНОВАНИЙ:</v>
          </cell>
          <cell r="J17" t="str">
            <v>ТЕХНИЧЕСКИЕ ДАННЫЕ ТРАССЫ:</v>
          </cell>
        </row>
        <row r="18">
          <cell r="A18" t="str">
            <v xml:space="preserve"> ТЕХНИЧЕСКИЙ ДЕЛЕГАТ ФВСР:</v>
          </cell>
          <cell r="J18" t="str">
            <v>ПОКРЫТИЕ ТРЕКА:</v>
          </cell>
        </row>
        <row r="19">
          <cell r="A19" t="str">
            <v xml:space="preserve"> ГЛАВНЫЙ СУДЬЯ:</v>
          </cell>
          <cell r="I19" t="str">
            <v>СОЛОВЬЁВ Г.Н. (ВК,г. САНКТ-ПЕТЕРБУРГ)</v>
          </cell>
          <cell r="J19" t="str">
            <v xml:space="preserve"> ДЛИНА ТРЕКА:</v>
          </cell>
        </row>
        <row r="20">
          <cell r="A20" t="str">
            <v xml:space="preserve"> ГЛАВНЫЙ СЕКРЕТАРЬ:</v>
          </cell>
          <cell r="I20" t="str">
            <v xml:space="preserve">СЛАБКОВСКАЯ В.Н. (ВК, г. ОМСК) </v>
          </cell>
          <cell r="J20" t="str">
            <v xml:space="preserve"> КРУГОВ:</v>
          </cell>
        </row>
        <row r="21">
          <cell r="A21" t="str">
            <v>СУДЬЯ НА ФИНИШЕ:</v>
          </cell>
          <cell r="I21" t="str">
            <v xml:space="preserve">ВАЛОВА А.С. (ВК,г. САНКТ-ПЕТЕРБУРГ) </v>
          </cell>
          <cell r="J21" t="str">
            <v xml:space="preserve"> ПРОТЯЖЕННОСТЬ ДИСТАНЦИИ:</v>
          </cell>
        </row>
        <row r="23">
          <cell r="A23" t="str">
            <v>МЕСТО</v>
          </cell>
          <cell r="B23" t="str">
            <v>№ пары</v>
          </cell>
          <cell r="E23" t="str">
            <v>КОД UCI</v>
          </cell>
          <cell r="F23" t="str">
            <v>ФАМИЛИЯ ИМЯ</v>
          </cell>
          <cell r="G23" t="str">
            <v>ДАТА РОЖД.</v>
          </cell>
          <cell r="H23" t="str">
            <v>РАЗРЯД,
ЗВАНИЕ</v>
          </cell>
          <cell r="I23" t="str">
            <v>ТЕРРИТОРИАЛЬНАЯ ПРИНАДЛЕЖНОСТЬ</v>
          </cell>
          <cell r="J23" t="str">
            <v>ф1</v>
          </cell>
          <cell r="K23" t="str">
            <v>ф2</v>
          </cell>
          <cell r="L23" t="str">
            <v>ф3</v>
          </cell>
          <cell r="M23" t="str">
            <v>ф4</v>
          </cell>
          <cell r="N23" t="str">
            <v>ф5</v>
          </cell>
          <cell r="O23" t="str">
            <v>ф6</v>
          </cell>
          <cell r="P23" t="str">
            <v>ф7</v>
          </cell>
        </row>
        <row r="24">
          <cell r="A24">
            <v>1</v>
          </cell>
          <cell r="B24">
            <v>18</v>
          </cell>
          <cell r="C24" t="str">
            <v>ч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</row>
        <row r="25">
          <cell r="C25" t="str">
            <v>к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  <cell r="I25" t="e">
            <v>#N/A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>
            <v>20</v>
          </cell>
          <cell r="C26" t="str">
            <v>ч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</row>
        <row r="27">
          <cell r="C27" t="str">
            <v>к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>
            <v>2</v>
          </cell>
          <cell r="B28">
            <v>24</v>
          </cell>
          <cell r="C28" t="str">
            <v>ч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</row>
        <row r="29">
          <cell r="C29" t="str">
            <v>к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>
            <v>3</v>
          </cell>
          <cell r="B30">
            <v>19</v>
          </cell>
          <cell r="C30" t="str">
            <v>ч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</row>
        <row r="31">
          <cell r="C31" t="str">
            <v>к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4</v>
          </cell>
          <cell r="B32">
            <v>25</v>
          </cell>
          <cell r="C32" t="str">
            <v>ч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</row>
        <row r="33">
          <cell r="C33" t="str">
            <v>к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 t="e">
            <v>#N/A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>
            <v>5</v>
          </cell>
          <cell r="B34">
            <v>23</v>
          </cell>
          <cell r="C34" t="str">
            <v>ч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</row>
        <row r="35">
          <cell r="C35" t="str">
            <v>к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>
            <v>6</v>
          </cell>
          <cell r="B36">
            <v>22</v>
          </cell>
          <cell r="C36" t="str">
            <v>ч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</row>
        <row r="37">
          <cell r="C37" t="str">
            <v>к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A38">
            <v>7</v>
          </cell>
          <cell r="B38">
            <v>21</v>
          </cell>
          <cell r="C38" t="str">
            <v>ч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</row>
        <row r="39">
          <cell r="C39" t="str">
            <v>к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1">
          <cell r="A41" t="str">
            <v>ПОГОДНЫЕ УСЛОВИЯ</v>
          </cell>
          <cell r="K41" t="str">
            <v>СТАТИСТИКА ГОНКИ</v>
          </cell>
        </row>
        <row r="42">
          <cell r="A42" t="str">
            <v>Температура: +26</v>
          </cell>
          <cell r="J42" t="str">
            <v>Субъектов РФ</v>
          </cell>
        </row>
        <row r="43">
          <cell r="A43" t="str">
            <v>Влажность: 47 %</v>
          </cell>
          <cell r="J43" t="str">
            <v>Заявлено</v>
          </cell>
        </row>
        <row r="44">
          <cell r="J44" t="str">
            <v>Стартовало</v>
          </cell>
        </row>
        <row r="45">
          <cell r="J45" t="str">
            <v>Финишировало</v>
          </cell>
        </row>
        <row r="46">
          <cell r="J46" t="str">
            <v>Н. финишировало</v>
          </cell>
        </row>
        <row r="47">
          <cell r="J47" t="str">
            <v>Дисквалифицировано</v>
          </cell>
        </row>
        <row r="48">
          <cell r="J48" t="str">
            <v>Н. стартовало</v>
          </cell>
        </row>
        <row r="50">
          <cell r="E50" t="str">
            <v xml:space="preserve"> ТЕХНИЧЕСКИЙ ДЕЛЕГАТ ФВСР:</v>
          </cell>
          <cell r="G50" t="str">
            <v xml:space="preserve"> ГЛАВНЫЙ СУДЬЯ:</v>
          </cell>
          <cell r="K50" t="str">
            <v xml:space="preserve"> ГЛАВНЫЙ СЕКРЕТАРЬ:</v>
          </cell>
        </row>
        <row r="58">
          <cell r="G58" t="str">
            <v>СОЛОВЬЁВ Г.Н. (ВК,г. САНКТ-ПЕТЕРБУРГ)</v>
          </cell>
          <cell r="K58" t="str">
            <v xml:space="preserve">СЛАБКОВСКАЯ В.Н. (ВК, г. ОМСК) </v>
          </cell>
        </row>
      </sheetData>
      <sheetData sheetId="76">
        <row r="1">
          <cell r="A1" t="str">
            <v>№</v>
          </cell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 xml:space="preserve">ком.гг 4 км
</v>
          </cell>
          <cell r="I1" t="str">
            <v xml:space="preserve">ком.  спринт
</v>
          </cell>
          <cell r="J1" t="str">
            <v xml:space="preserve">инд.гг 3 км
</v>
          </cell>
          <cell r="K1" t="str">
            <v xml:space="preserve">инд.гг 4 км
</v>
          </cell>
          <cell r="L1" t="str">
            <v xml:space="preserve">омниум
</v>
          </cell>
          <cell r="M1" t="str">
            <v>мэдисон</v>
          </cell>
          <cell r="N1" t="str">
            <v xml:space="preserve">кейрин
</v>
          </cell>
          <cell r="O1" t="str">
            <v xml:space="preserve">спринт
</v>
          </cell>
        </row>
        <row r="2">
          <cell r="A2">
            <v>5</v>
          </cell>
          <cell r="B2" t="str">
            <v>ИГОШЕВ Егор</v>
          </cell>
          <cell r="C2">
            <v>10036092771</v>
          </cell>
          <cell r="D2">
            <v>37439</v>
          </cell>
          <cell r="E2" t="str">
            <v>МСМК</v>
          </cell>
          <cell r="F2" t="str">
            <v>Санкт-Петербург</v>
          </cell>
          <cell r="G2" t="str">
            <v>СПБ ГБУ ДО СШОР "ШВСМ по велоспорту и триатлону"</v>
          </cell>
          <cell r="H2">
            <v>1</v>
          </cell>
          <cell r="K2">
            <v>1</v>
          </cell>
          <cell r="L2">
            <v>1</v>
          </cell>
          <cell r="M2">
            <v>1</v>
          </cell>
          <cell r="P2" t="str">
            <v>М</v>
          </cell>
        </row>
        <row r="3">
          <cell r="A3">
            <v>6</v>
          </cell>
          <cell r="B3" t="str">
            <v>ИВАНОВ Вячеслав</v>
          </cell>
          <cell r="C3">
            <v>10036018609</v>
          </cell>
          <cell r="D3">
            <v>37469</v>
          </cell>
          <cell r="E3" t="str">
            <v>МС</v>
          </cell>
          <cell r="F3" t="str">
            <v>Санкт-Петербург</v>
          </cell>
          <cell r="G3" t="str">
            <v>СПБ ГБУ ДО СШОР "ШВСМ по велоспорту и триатлону"</v>
          </cell>
          <cell r="K3">
            <v>1</v>
          </cell>
          <cell r="L3">
            <v>1</v>
          </cell>
          <cell r="M3">
            <v>1</v>
          </cell>
          <cell r="P3" t="str">
            <v>М</v>
          </cell>
        </row>
        <row r="4">
          <cell r="A4">
            <v>7</v>
          </cell>
          <cell r="B4" t="str">
            <v>ШИЧКИН Влас</v>
          </cell>
          <cell r="C4">
            <v>10036018912</v>
          </cell>
          <cell r="D4">
            <v>37281</v>
          </cell>
          <cell r="E4" t="str">
            <v>МСМК</v>
          </cell>
          <cell r="F4" t="str">
            <v>Санкт-Петербург</v>
          </cell>
          <cell r="G4" t="str">
            <v>СПБ ГБУ ДО СШОР "ШВСМ по велоспорту и триатлону"</v>
          </cell>
          <cell r="H4">
            <v>1</v>
          </cell>
          <cell r="K4">
            <v>1</v>
          </cell>
          <cell r="L4">
            <v>1</v>
          </cell>
          <cell r="M4">
            <v>1</v>
          </cell>
          <cell r="P4" t="str">
            <v>М</v>
          </cell>
        </row>
        <row r="5">
          <cell r="A5">
            <v>8</v>
          </cell>
          <cell r="B5" t="str">
            <v>СКОРНЯКОВ Григорий</v>
          </cell>
          <cell r="C5">
            <v>10065490441</v>
          </cell>
          <cell r="D5">
            <v>38304</v>
          </cell>
          <cell r="E5" t="str">
            <v>МСМК</v>
          </cell>
          <cell r="F5" t="str">
            <v>Санкт-Петербург</v>
          </cell>
          <cell r="G5" t="str">
            <v>СПБ ГБУ ДО СШОР "ШВСМ по велоспорту и триатлону"</v>
          </cell>
          <cell r="H5">
            <v>1</v>
          </cell>
          <cell r="K5">
            <v>1</v>
          </cell>
          <cell r="L5">
            <v>1</v>
          </cell>
          <cell r="M5">
            <v>1</v>
          </cell>
          <cell r="P5" t="str">
            <v>М</v>
          </cell>
        </row>
        <row r="6">
          <cell r="A6">
            <v>9</v>
          </cell>
          <cell r="B6" t="str">
            <v>ГОНЧАРОВ Владимир</v>
          </cell>
          <cell r="C6">
            <v>10079259993</v>
          </cell>
          <cell r="D6">
            <v>38576</v>
          </cell>
          <cell r="E6" t="str">
            <v>МС</v>
          </cell>
          <cell r="F6" t="str">
            <v>Санкт-Петербург</v>
          </cell>
          <cell r="G6" t="str">
            <v>СПБ ГБУ ДО СШОР "ШВСМ по велоспорту и триатлону"</v>
          </cell>
          <cell r="K6">
            <v>1</v>
          </cell>
          <cell r="L6">
            <v>1</v>
          </cell>
          <cell r="M6">
            <v>1</v>
          </cell>
          <cell r="P6" t="str">
            <v>М</v>
          </cell>
        </row>
        <row r="7">
          <cell r="A7">
            <v>10</v>
          </cell>
          <cell r="B7" t="str">
            <v>БУГАЕНКО Виктор</v>
          </cell>
          <cell r="C7">
            <v>10075644826</v>
          </cell>
          <cell r="D7">
            <v>38042</v>
          </cell>
          <cell r="E7" t="str">
            <v>МСМК</v>
          </cell>
          <cell r="F7" t="str">
            <v>Санкт-Петербург</v>
          </cell>
          <cell r="G7" t="str">
            <v>СПБ ГБУ ДО СШОР "ШВСМ по велоспорту и триатлону"</v>
          </cell>
          <cell r="H7">
            <v>1</v>
          </cell>
          <cell r="K7">
            <v>1</v>
          </cell>
          <cell r="L7">
            <v>1</v>
          </cell>
          <cell r="M7">
            <v>1</v>
          </cell>
          <cell r="P7" t="str">
            <v>М</v>
          </cell>
        </row>
        <row r="8">
          <cell r="A8">
            <v>11</v>
          </cell>
          <cell r="B8" t="str">
            <v>ЗАРАКОВСКИЙ Даниил</v>
          </cell>
          <cell r="C8">
            <v>10065490643</v>
          </cell>
          <cell r="D8">
            <v>38183</v>
          </cell>
          <cell r="E8" t="str">
            <v>МСМК</v>
          </cell>
          <cell r="F8" t="str">
            <v>Санкт-Петербург</v>
          </cell>
          <cell r="G8" t="str">
            <v>СПБ ГБУ ДО СШОР "ШВСМ по велоспорту и триатлону"</v>
          </cell>
          <cell r="H8">
            <v>1</v>
          </cell>
          <cell r="K8">
            <v>1</v>
          </cell>
          <cell r="L8">
            <v>1</v>
          </cell>
          <cell r="M8">
            <v>1</v>
          </cell>
          <cell r="P8" t="str">
            <v>М</v>
          </cell>
        </row>
        <row r="9">
          <cell r="A9">
            <v>12</v>
          </cell>
          <cell r="B9" t="str">
            <v>КРЮЧКОВ Марк</v>
          </cell>
          <cell r="C9">
            <v>10065490946</v>
          </cell>
          <cell r="D9">
            <v>37676</v>
          </cell>
          <cell r="E9" t="str">
            <v>МСМК</v>
          </cell>
          <cell r="F9" t="str">
            <v>Санкт-Петербург</v>
          </cell>
          <cell r="G9" t="str">
            <v>СПБ ГБУ ДО СШОР "ШВСМ по велоспорту и триатлону"</v>
          </cell>
          <cell r="H9">
            <v>1</v>
          </cell>
          <cell r="K9">
            <v>1</v>
          </cell>
          <cell r="L9">
            <v>1</v>
          </cell>
          <cell r="M9">
            <v>1</v>
          </cell>
          <cell r="P9" t="str">
            <v>М</v>
          </cell>
        </row>
        <row r="10">
          <cell r="A10">
            <v>13</v>
          </cell>
          <cell r="B10" t="str">
            <v>ПОСТАРНАК Михаил</v>
          </cell>
          <cell r="C10">
            <v>10090937177</v>
          </cell>
          <cell r="D10">
            <v>38212</v>
          </cell>
          <cell r="E10" t="str">
            <v>МСМК</v>
          </cell>
          <cell r="F10" t="str">
            <v>Санкт-Петербург</v>
          </cell>
          <cell r="G10" t="str">
            <v>СПБ ГБУ ДО СШОР "ШВСМ по велоспорту и триатлону"</v>
          </cell>
          <cell r="H10">
            <v>1</v>
          </cell>
          <cell r="K10">
            <v>1</v>
          </cell>
          <cell r="L10">
            <v>1</v>
          </cell>
          <cell r="M10">
            <v>1</v>
          </cell>
          <cell r="P10" t="str">
            <v>М</v>
          </cell>
        </row>
        <row r="11">
          <cell r="A11">
            <v>14</v>
          </cell>
          <cell r="B11" t="str">
            <v>САВЕКИН Илья</v>
          </cell>
          <cell r="C11">
            <v>10090936672</v>
          </cell>
          <cell r="D11">
            <v>38489</v>
          </cell>
          <cell r="E11" t="str">
            <v>МСМК</v>
          </cell>
          <cell r="F11" t="str">
            <v>Санкт-Петербург</v>
          </cell>
          <cell r="G11" t="str">
            <v>СПБ ГБУ ДО СШОР "ШВСМ по велоспорту и триатлону"</v>
          </cell>
          <cell r="H11">
            <v>1</v>
          </cell>
          <cell r="K11">
            <v>1</v>
          </cell>
          <cell r="L11">
            <v>1</v>
          </cell>
          <cell r="M11">
            <v>1</v>
          </cell>
          <cell r="P11" t="str">
            <v>М</v>
          </cell>
        </row>
        <row r="12">
          <cell r="A12">
            <v>15</v>
          </cell>
          <cell r="B12" t="str">
            <v>КАЗАКОВ Даниил</v>
          </cell>
          <cell r="C12">
            <v>10097338672</v>
          </cell>
          <cell r="D12">
            <v>38360</v>
          </cell>
          <cell r="E12" t="str">
            <v>МС</v>
          </cell>
          <cell r="F12" t="str">
            <v>Санкт-Петербург</v>
          </cell>
          <cell r="G12" t="str">
            <v>СПБ ГБУ ДО СШОР "ШВСМ по велоспорту и триатлону"</v>
          </cell>
          <cell r="H12">
            <v>1</v>
          </cell>
          <cell r="K12">
            <v>1</v>
          </cell>
          <cell r="L12">
            <v>1</v>
          </cell>
          <cell r="M12">
            <v>1</v>
          </cell>
          <cell r="P12" t="str">
            <v>М</v>
          </cell>
        </row>
        <row r="13">
          <cell r="A13">
            <v>16</v>
          </cell>
          <cell r="B13" t="str">
            <v>ПРОСАНДЕЕВ Ярослав</v>
          </cell>
          <cell r="C13">
            <v>10120261287</v>
          </cell>
          <cell r="D13">
            <v>39151</v>
          </cell>
          <cell r="E13" t="str">
            <v>МС</v>
          </cell>
          <cell r="F13" t="str">
            <v>Санкт-Петербург</v>
          </cell>
          <cell r="G13" t="str">
            <v>СПБ ГБУ ДО СШОР "ШВСМ по велоспорту и триатлону"</v>
          </cell>
          <cell r="H13">
            <v>1</v>
          </cell>
          <cell r="K13">
            <v>1</v>
          </cell>
          <cell r="L13">
            <v>1</v>
          </cell>
          <cell r="M13">
            <v>1</v>
          </cell>
          <cell r="P13" t="str">
            <v>М</v>
          </cell>
        </row>
        <row r="14">
          <cell r="A14">
            <v>17</v>
          </cell>
          <cell r="B14" t="str">
            <v>ГРЕЧИШКИН Вадим</v>
          </cell>
          <cell r="C14">
            <v>10120261186</v>
          </cell>
          <cell r="D14">
            <v>39274</v>
          </cell>
          <cell r="E14" t="str">
            <v>МС</v>
          </cell>
          <cell r="F14" t="str">
            <v>Санкт-Петербург</v>
          </cell>
          <cell r="G14" t="str">
            <v>СПБ ГБУ ДО СШОР "ШВСМ по велоспорту и триатлону"</v>
          </cell>
          <cell r="H14">
            <v>1</v>
          </cell>
          <cell r="K14">
            <v>1</v>
          </cell>
          <cell r="L14">
            <v>1</v>
          </cell>
          <cell r="M14">
            <v>1</v>
          </cell>
          <cell r="P14" t="str">
            <v>М</v>
          </cell>
        </row>
        <row r="15">
          <cell r="A15">
            <v>18</v>
          </cell>
          <cell r="B15" t="str">
            <v>ПОПОВ Марк</v>
          </cell>
          <cell r="C15">
            <v>10111625257</v>
          </cell>
          <cell r="D15">
            <v>39219</v>
          </cell>
          <cell r="E15" t="str">
            <v>МС</v>
          </cell>
          <cell r="F15" t="str">
            <v>Санкт-Петербург</v>
          </cell>
          <cell r="G15" t="str">
            <v>СПБ ГБУ ДО СШОР "ШВСМ по велоспорту и триатлону"</v>
          </cell>
          <cell r="H15">
            <v>1</v>
          </cell>
          <cell r="K15">
            <v>1</v>
          </cell>
          <cell r="L15">
            <v>1</v>
          </cell>
          <cell r="M15">
            <v>1</v>
          </cell>
          <cell r="P15" t="str">
            <v>М</v>
          </cell>
        </row>
        <row r="16">
          <cell r="A16">
            <v>19</v>
          </cell>
          <cell r="B16" t="str">
            <v>БОЛДЫРЕВ Матвей</v>
          </cell>
          <cell r="C16">
            <v>10114021561</v>
          </cell>
          <cell r="D16">
            <v>39320</v>
          </cell>
          <cell r="E16" t="str">
            <v>МС</v>
          </cell>
          <cell r="F16" t="str">
            <v>Санкт-Петербург</v>
          </cell>
          <cell r="G16" t="str">
            <v>СПБ ГБУ ДО СШОР "ШВСМ по велоспорту и триатлону"</v>
          </cell>
          <cell r="H16">
            <v>1</v>
          </cell>
          <cell r="K16">
            <v>1</v>
          </cell>
          <cell r="L16">
            <v>1</v>
          </cell>
          <cell r="M16">
            <v>1</v>
          </cell>
          <cell r="P16" t="str">
            <v>М</v>
          </cell>
        </row>
        <row r="17">
          <cell r="A17">
            <v>20</v>
          </cell>
          <cell r="B17" t="str">
            <v>БЕРСЕНЕВ Никита</v>
          </cell>
          <cell r="C17">
            <v>10034952922</v>
          </cell>
          <cell r="D17">
            <v>36610</v>
          </cell>
          <cell r="E17" t="str">
            <v>МСМК</v>
          </cell>
          <cell r="F17" t="str">
            <v>Санкт-Петербург</v>
          </cell>
          <cell r="G17" t="str">
            <v>СПБ ГБУ ДО СШОР "ШВСМ по велоспорту и триатлону"</v>
          </cell>
          <cell r="H17">
            <v>1</v>
          </cell>
          <cell r="K17">
            <v>1</v>
          </cell>
          <cell r="L17">
            <v>1</v>
          </cell>
          <cell r="M17">
            <v>1</v>
          </cell>
          <cell r="P17" t="str">
            <v>М</v>
          </cell>
        </row>
        <row r="18">
          <cell r="A18">
            <v>31</v>
          </cell>
          <cell r="B18" t="str">
            <v>КОРОЛЕК Евгений</v>
          </cell>
          <cell r="C18">
            <v>10009166682</v>
          </cell>
          <cell r="D18">
            <v>35225</v>
          </cell>
          <cell r="E18" t="str">
            <v>МСМК</v>
          </cell>
          <cell r="F18" t="str">
            <v>Республика Беларусь</v>
          </cell>
          <cell r="G18" t="str">
            <v>РЦОП по велосипедному спорту и ледовым видам спорта (Беларусь)</v>
          </cell>
          <cell r="H18">
            <v>1</v>
          </cell>
          <cell r="K18">
            <v>1</v>
          </cell>
          <cell r="L18">
            <v>1</v>
          </cell>
          <cell r="M18">
            <v>1</v>
          </cell>
          <cell r="P18" t="str">
            <v>М</v>
          </cell>
        </row>
        <row r="19">
          <cell r="A19">
            <v>32</v>
          </cell>
          <cell r="B19" t="str">
            <v>МАЗУР Денис</v>
          </cell>
          <cell r="C19">
            <v>10056107915</v>
          </cell>
          <cell r="D19">
            <v>36635</v>
          </cell>
          <cell r="E19" t="str">
            <v>МСМК</v>
          </cell>
          <cell r="F19" t="str">
            <v>Республика Беларусь</v>
          </cell>
          <cell r="G19" t="str">
            <v>РЦОП по велосипедному спорту и ледовым видам спорта (Беларусь)</v>
          </cell>
          <cell r="H19">
            <v>1</v>
          </cell>
          <cell r="K19">
            <v>1</v>
          </cell>
          <cell r="L19">
            <v>1</v>
          </cell>
          <cell r="M19">
            <v>1</v>
          </cell>
          <cell r="P19" t="str">
            <v>М</v>
          </cell>
        </row>
        <row r="20">
          <cell r="A20">
            <v>34</v>
          </cell>
          <cell r="B20" t="str">
            <v>ОСТАЛОВСКИ Александр</v>
          </cell>
          <cell r="D20">
            <v>38601</v>
          </cell>
          <cell r="E20" t="str">
            <v>МС</v>
          </cell>
          <cell r="F20" t="str">
            <v>Республика Беларусь</v>
          </cell>
          <cell r="G20" t="str">
            <v>РЦОП по велосипедному спорту и ледовым видам спорта (Беларусь)</v>
          </cell>
          <cell r="H20">
            <v>1</v>
          </cell>
          <cell r="K20">
            <v>1</v>
          </cell>
          <cell r="L20">
            <v>1</v>
          </cell>
          <cell r="M20">
            <v>1</v>
          </cell>
          <cell r="P20" t="str">
            <v>М</v>
          </cell>
        </row>
        <row r="21">
          <cell r="A21">
            <v>37</v>
          </cell>
          <cell r="B21" t="str">
            <v>КИРИЕВИЧ Артур</v>
          </cell>
          <cell r="C21">
            <v>10015978510</v>
          </cell>
          <cell r="D21">
            <v>36850</v>
          </cell>
          <cell r="E21" t="str">
            <v>МС</v>
          </cell>
          <cell r="F21" t="str">
            <v>Республика Беларусь</v>
          </cell>
          <cell r="G21" t="str">
            <v>РЦОП по велосипедному спорту и ледовым видам спорта (Беларусь)</v>
          </cell>
          <cell r="H21">
            <v>1</v>
          </cell>
          <cell r="K21">
            <v>1</v>
          </cell>
          <cell r="L21">
            <v>1</v>
          </cell>
          <cell r="M21">
            <v>1</v>
          </cell>
          <cell r="P21" t="str">
            <v>М</v>
          </cell>
        </row>
        <row r="22">
          <cell r="A22">
            <v>38</v>
          </cell>
          <cell r="B22" t="str">
            <v>ГУЦКО Кирилл</v>
          </cell>
          <cell r="C22">
            <v>10085150119</v>
          </cell>
          <cell r="D22">
            <v>38395</v>
          </cell>
          <cell r="E22" t="str">
            <v>МС</v>
          </cell>
          <cell r="F22" t="str">
            <v>Республика Беларусь</v>
          </cell>
          <cell r="G22" t="str">
            <v>РЦОП по велосипедному спорту и ледовым видам спорта (Беларусь)</v>
          </cell>
          <cell r="H22">
            <v>1</v>
          </cell>
          <cell r="K22">
            <v>1</v>
          </cell>
          <cell r="L22">
            <v>1</v>
          </cell>
          <cell r="M22">
            <v>1</v>
          </cell>
          <cell r="P22" t="str">
            <v>М</v>
          </cell>
        </row>
        <row r="23">
          <cell r="A23">
            <v>39</v>
          </cell>
          <cell r="B23" t="str">
            <v>БЕЗГЕРЦ Степан</v>
          </cell>
          <cell r="C23">
            <v>10093154134</v>
          </cell>
          <cell r="D23">
            <v>38311</v>
          </cell>
          <cell r="E23" t="str">
            <v>МС</v>
          </cell>
          <cell r="F23" t="str">
            <v>Республика Беларусь</v>
          </cell>
          <cell r="G23" t="str">
            <v>РЦОП по велосипедному спорту и ледовым видам спорта (Беларусь)</v>
          </cell>
          <cell r="H23">
            <v>1</v>
          </cell>
          <cell r="K23">
            <v>1</v>
          </cell>
          <cell r="L23">
            <v>1</v>
          </cell>
          <cell r="M23">
            <v>1</v>
          </cell>
          <cell r="P23" t="str">
            <v>М</v>
          </cell>
        </row>
        <row r="24">
          <cell r="A24">
            <v>40</v>
          </cell>
          <cell r="B24" t="str">
            <v>ОДИНЕЦ Вадим</v>
          </cell>
          <cell r="C24">
            <v>10083180514</v>
          </cell>
          <cell r="D24">
            <v>38373</v>
          </cell>
          <cell r="E24" t="str">
            <v>МС</v>
          </cell>
          <cell r="F24" t="str">
            <v>Республика Беларусь</v>
          </cell>
          <cell r="G24" t="str">
            <v>РЦОП по велосипедному спорту и ледовым видам спорта (Беларусь)</v>
          </cell>
          <cell r="H24">
            <v>1</v>
          </cell>
          <cell r="K24">
            <v>1</v>
          </cell>
          <cell r="L24">
            <v>1</v>
          </cell>
          <cell r="M24">
            <v>1</v>
          </cell>
          <cell r="P24" t="str">
            <v>М</v>
          </cell>
        </row>
        <row r="25">
          <cell r="A25">
            <v>43</v>
          </cell>
          <cell r="B25" t="str">
            <v>БЕЛУГИН Вадим</v>
          </cell>
          <cell r="C25">
            <v>10103653574</v>
          </cell>
          <cell r="D25">
            <v>38408</v>
          </cell>
          <cell r="E25" t="str">
            <v>МСМК</v>
          </cell>
          <cell r="F25" t="str">
            <v>Республика Казахстан</v>
          </cell>
          <cell r="G25" t="str">
            <v>Республика Казахстан</v>
          </cell>
          <cell r="H25">
            <v>1</v>
          </cell>
          <cell r="K25">
            <v>1</v>
          </cell>
          <cell r="L25">
            <v>1</v>
          </cell>
          <cell r="M25">
            <v>1</v>
          </cell>
          <cell r="P25" t="str">
            <v>М</v>
          </cell>
        </row>
        <row r="26">
          <cell r="A26">
            <v>44</v>
          </cell>
          <cell r="B26" t="str">
            <v>СКИБИН Владислав</v>
          </cell>
          <cell r="C26">
            <v>10139599653</v>
          </cell>
          <cell r="D26">
            <v>39029</v>
          </cell>
          <cell r="E26" t="str">
            <v>МС</v>
          </cell>
          <cell r="F26" t="str">
            <v>Республика Казахстан</v>
          </cell>
          <cell r="G26" t="str">
            <v>Республика Казахстан</v>
          </cell>
          <cell r="H26">
            <v>1</v>
          </cell>
          <cell r="K26">
            <v>1</v>
          </cell>
          <cell r="L26">
            <v>1</v>
          </cell>
          <cell r="M26">
            <v>1</v>
          </cell>
          <cell r="P26" t="str">
            <v>М</v>
          </cell>
        </row>
        <row r="27">
          <cell r="A27">
            <v>45</v>
          </cell>
          <cell r="B27" t="str">
            <v>НОСКОВ Дмитрий</v>
          </cell>
          <cell r="C27">
            <v>10084783270</v>
          </cell>
          <cell r="D27">
            <v>37266</v>
          </cell>
          <cell r="E27" t="str">
            <v>МСМК</v>
          </cell>
          <cell r="F27" t="str">
            <v>Республика Казахстан</v>
          </cell>
          <cell r="G27" t="str">
            <v>Республика Казахстан</v>
          </cell>
          <cell r="H27">
            <v>1</v>
          </cell>
          <cell r="K27">
            <v>1</v>
          </cell>
          <cell r="L27">
            <v>1</v>
          </cell>
          <cell r="M27">
            <v>1</v>
          </cell>
          <cell r="P27" t="str">
            <v>М</v>
          </cell>
        </row>
        <row r="28">
          <cell r="A28">
            <v>46</v>
          </cell>
          <cell r="B28" t="str">
            <v>КАРМАЖАКОВ Сергей</v>
          </cell>
          <cell r="C28">
            <v>10070377423</v>
          </cell>
          <cell r="D28">
            <v>37064</v>
          </cell>
          <cell r="E28" t="str">
            <v>МСМК</v>
          </cell>
          <cell r="F28" t="str">
            <v>Республика Казахстан</v>
          </cell>
          <cell r="G28" t="str">
            <v>Республика Казахстан</v>
          </cell>
          <cell r="H28">
            <v>1</v>
          </cell>
          <cell r="K28">
            <v>1</v>
          </cell>
          <cell r="L28">
            <v>1</v>
          </cell>
          <cell r="M28">
            <v>1</v>
          </cell>
          <cell r="P28" t="str">
            <v>М</v>
          </cell>
        </row>
        <row r="29">
          <cell r="A29">
            <v>190</v>
          </cell>
          <cell r="B29" t="str">
            <v>МАНАКОВ Виктор</v>
          </cell>
          <cell r="C29">
            <v>10006886576</v>
          </cell>
          <cell r="D29">
            <v>33764</v>
          </cell>
          <cell r="E29" t="str">
            <v>ЗМС</v>
          </cell>
          <cell r="F29" t="str">
            <v>Москва</v>
          </cell>
          <cell r="G29" t="str">
            <v>ГБУ ДО "МГФСО"</v>
          </cell>
          <cell r="L29">
            <v>1</v>
          </cell>
          <cell r="M29">
            <v>1</v>
          </cell>
          <cell r="P29" t="str">
            <v>М</v>
          </cell>
        </row>
        <row r="30">
          <cell r="A30">
            <v>51</v>
          </cell>
          <cell r="B30" t="str">
            <v>МАРЯМИДЗЕ Степан</v>
          </cell>
          <cell r="C30">
            <v>10093556278</v>
          </cell>
          <cell r="D30">
            <v>38503</v>
          </cell>
          <cell r="E30" t="str">
            <v>МС</v>
          </cell>
          <cell r="F30" t="str">
            <v>Тульская обл.</v>
          </cell>
          <cell r="G30" t="str">
            <v>СШОР "Велосипедный спорт"-ГУ ТО ЦСП</v>
          </cell>
          <cell r="L30">
            <v>1</v>
          </cell>
          <cell r="M30">
            <v>1</v>
          </cell>
          <cell r="P30" t="str">
            <v>М</v>
          </cell>
        </row>
        <row r="31">
          <cell r="A31">
            <v>52</v>
          </cell>
          <cell r="B31" t="str">
            <v>СУЯТИН Мирослав</v>
          </cell>
          <cell r="C31">
            <v>10104123420</v>
          </cell>
          <cell r="D31">
            <v>38726</v>
          </cell>
          <cell r="E31" t="str">
            <v>МС</v>
          </cell>
          <cell r="F31" t="str">
            <v>Тульская обл.</v>
          </cell>
          <cell r="G31" t="str">
            <v>СШОР "Велосипедный спорт"-ГУ ТО ЦСП</v>
          </cell>
          <cell r="L31">
            <v>1</v>
          </cell>
          <cell r="M31">
            <v>1</v>
          </cell>
          <cell r="P31" t="str">
            <v>М</v>
          </cell>
        </row>
        <row r="32">
          <cell r="A32">
            <v>53</v>
          </cell>
          <cell r="B32" t="str">
            <v>ГЕРБУТ Дмитрий</v>
          </cell>
          <cell r="C32">
            <v>10094202643</v>
          </cell>
          <cell r="D32">
            <v>39402</v>
          </cell>
          <cell r="E32" t="str">
            <v>МС</v>
          </cell>
          <cell r="F32" t="str">
            <v>Тульская обл.</v>
          </cell>
          <cell r="G32" t="str">
            <v>СШОР "Велосипедный спорт"-ГУ ТО ЦСП</v>
          </cell>
          <cell r="L32">
            <v>1</v>
          </cell>
          <cell r="M32">
            <v>1</v>
          </cell>
          <cell r="P32" t="str">
            <v>М</v>
          </cell>
        </row>
        <row r="33">
          <cell r="A33">
            <v>55</v>
          </cell>
          <cell r="B33" t="str">
            <v>БЫКОВ Антон</v>
          </cell>
          <cell r="C33">
            <v>10104596696</v>
          </cell>
          <cell r="D33">
            <v>38940</v>
          </cell>
          <cell r="E33" t="str">
            <v>МС</v>
          </cell>
          <cell r="F33" t="str">
            <v>Тульская обл.</v>
          </cell>
          <cell r="G33" t="str">
            <v>СШОР "Велосипедный спорт"-ГУ ТО ЦСП</v>
          </cell>
          <cell r="L33">
            <v>1</v>
          </cell>
          <cell r="M33">
            <v>1</v>
          </cell>
          <cell r="P33" t="str">
            <v>М</v>
          </cell>
        </row>
        <row r="34">
          <cell r="A34">
            <v>1</v>
          </cell>
          <cell r="B34" t="str">
            <v>АЛЕКСЕЕВ Лаврентий</v>
          </cell>
          <cell r="C34">
            <v>10103577792</v>
          </cell>
          <cell r="D34">
            <v>37602</v>
          </cell>
          <cell r="E34" t="str">
            <v>МСМК</v>
          </cell>
          <cell r="F34" t="str">
            <v>Санкт-Петербург</v>
          </cell>
          <cell r="G34" t="str">
            <v>СПБ ГБПОУ УОР № 1</v>
          </cell>
          <cell r="I34">
            <v>1</v>
          </cell>
          <cell r="N34">
            <v>1</v>
          </cell>
          <cell r="O34">
            <v>1</v>
          </cell>
          <cell r="P34" t="str">
            <v>М</v>
          </cell>
        </row>
        <row r="35">
          <cell r="A35">
            <v>2</v>
          </cell>
          <cell r="B35" t="str">
            <v>ШЕКЕЛАШВИЛИ Давид</v>
          </cell>
          <cell r="C35">
            <v>10063781322</v>
          </cell>
          <cell r="D35">
            <v>37834</v>
          </cell>
          <cell r="E35" t="str">
            <v>МС</v>
          </cell>
          <cell r="F35" t="str">
            <v>Санкт-Петербург</v>
          </cell>
          <cell r="G35" t="str">
            <v>СПБ ГБПОУ УОР № 1</v>
          </cell>
          <cell r="I35">
            <v>1</v>
          </cell>
          <cell r="N35">
            <v>1</v>
          </cell>
          <cell r="O35">
            <v>1</v>
          </cell>
          <cell r="P35" t="str">
            <v>М</v>
          </cell>
        </row>
        <row r="36">
          <cell r="A36">
            <v>3</v>
          </cell>
          <cell r="B36" t="str">
            <v>ГОЛКОВ Михаил</v>
          </cell>
          <cell r="C36">
            <v>10110374361</v>
          </cell>
          <cell r="D36">
            <v>38749</v>
          </cell>
          <cell r="E36" t="str">
            <v>МС</v>
          </cell>
          <cell r="F36" t="str">
            <v>Санкт-Петербург</v>
          </cell>
          <cell r="G36" t="str">
            <v>ГБОУ ШИ "Олимпийский резерв"</v>
          </cell>
          <cell r="I36">
            <v>1</v>
          </cell>
          <cell r="N36">
            <v>1</v>
          </cell>
          <cell r="O36">
            <v>1</v>
          </cell>
          <cell r="P36" t="str">
            <v>М</v>
          </cell>
        </row>
        <row r="37">
          <cell r="A37">
            <v>4</v>
          </cell>
          <cell r="B37" t="str">
            <v>ГАЛИХАНОВ Денис</v>
          </cell>
          <cell r="C37">
            <v>10090420148</v>
          </cell>
          <cell r="D37">
            <v>38909</v>
          </cell>
          <cell r="E37" t="str">
            <v>МС</v>
          </cell>
          <cell r="F37" t="str">
            <v>Санкт-Петербург</v>
          </cell>
          <cell r="G37" t="str">
            <v>СПБ ГБПОУ УОР № 1</v>
          </cell>
          <cell r="I37">
            <v>1</v>
          </cell>
          <cell r="N37">
            <v>1</v>
          </cell>
          <cell r="O37">
            <v>1</v>
          </cell>
          <cell r="P37" t="str">
            <v>М</v>
          </cell>
        </row>
        <row r="38">
          <cell r="A38">
            <v>21</v>
          </cell>
          <cell r="B38" t="str">
            <v>ЯВЕНКОВ Александр</v>
          </cell>
          <cell r="C38">
            <v>10076948161</v>
          </cell>
          <cell r="D38">
            <v>38092</v>
          </cell>
          <cell r="E38" t="str">
            <v>МС</v>
          </cell>
          <cell r="F38" t="str">
            <v>Москва</v>
          </cell>
          <cell r="G38" t="str">
            <v>ГБПОУ "МССУОР №2" Москомспорта- Динамо</v>
          </cell>
          <cell r="I38">
            <v>1</v>
          </cell>
          <cell r="N38">
            <v>1</v>
          </cell>
          <cell r="O38">
            <v>1</v>
          </cell>
          <cell r="P38" t="str">
            <v>М</v>
          </cell>
        </row>
        <row r="39">
          <cell r="A39">
            <v>22</v>
          </cell>
          <cell r="B39" t="str">
            <v>БУРЛАКОВ Данила</v>
          </cell>
          <cell r="C39">
            <v>10034956154</v>
          </cell>
          <cell r="D39">
            <v>36828</v>
          </cell>
          <cell r="E39" t="str">
            <v>МСМК</v>
          </cell>
          <cell r="F39" t="str">
            <v>Москва</v>
          </cell>
          <cell r="G39" t="str">
            <v>ГБПОУ "МССУОР №2" Москомспорта- Динамо</v>
          </cell>
          <cell r="I39">
            <v>1</v>
          </cell>
          <cell r="N39">
            <v>1</v>
          </cell>
          <cell r="O39">
            <v>1</v>
          </cell>
          <cell r="P39" t="str">
            <v>М</v>
          </cell>
        </row>
        <row r="40">
          <cell r="A40">
            <v>23</v>
          </cell>
          <cell r="B40" t="str">
            <v>АМЕЛИН Даниил</v>
          </cell>
          <cell r="C40">
            <v>10092179383</v>
          </cell>
          <cell r="D40">
            <v>38819</v>
          </cell>
          <cell r="E40" t="str">
            <v>МС</v>
          </cell>
          <cell r="F40" t="str">
            <v>Москва</v>
          </cell>
          <cell r="G40" t="str">
            <v>ГБПОУ "МССУОР №2" Москомспорта- Динамо</v>
          </cell>
          <cell r="I40">
            <v>1</v>
          </cell>
          <cell r="N40">
            <v>1</v>
          </cell>
          <cell r="O40">
            <v>1</v>
          </cell>
          <cell r="P40" t="str">
            <v>М</v>
          </cell>
        </row>
        <row r="41">
          <cell r="A41">
            <v>24</v>
          </cell>
          <cell r="B41" t="str">
            <v>САМУСЕВ Иван</v>
          </cell>
          <cell r="C41">
            <v>10112134711</v>
          </cell>
          <cell r="D41">
            <v>38958</v>
          </cell>
          <cell r="E41" t="str">
            <v>МС</v>
          </cell>
          <cell r="F41" t="str">
            <v>Москва</v>
          </cell>
          <cell r="G41" t="str">
            <v>ГБПОУ "МССУОР №2" Москомспорта- Динамо</v>
          </cell>
          <cell r="I41">
            <v>1</v>
          </cell>
          <cell r="N41">
            <v>1</v>
          </cell>
          <cell r="O41">
            <v>1</v>
          </cell>
          <cell r="P41" t="str">
            <v>М</v>
          </cell>
        </row>
        <row r="42">
          <cell r="A42">
            <v>25</v>
          </cell>
          <cell r="B42" t="str">
            <v>КАЛАЧНИК Никита</v>
          </cell>
          <cell r="C42">
            <v>10036078728</v>
          </cell>
          <cell r="D42">
            <v>37795</v>
          </cell>
          <cell r="E42" t="str">
            <v>МСМК</v>
          </cell>
          <cell r="F42" t="str">
            <v>Москва</v>
          </cell>
          <cell r="G42" t="str">
            <v>ГБПОУ "МССУОР №2" Москомспорта- Динамо</v>
          </cell>
          <cell r="I42">
            <v>1</v>
          </cell>
          <cell r="N42">
            <v>1</v>
          </cell>
          <cell r="O42">
            <v>1</v>
          </cell>
          <cell r="P42" t="str">
            <v>М</v>
          </cell>
        </row>
        <row r="43">
          <cell r="A43">
            <v>26</v>
          </cell>
          <cell r="B43" t="str">
            <v>МЕРЕМЕРЕНКО Дмитрий</v>
          </cell>
          <cell r="C43">
            <v>10130335345</v>
          </cell>
          <cell r="D43">
            <v>38821</v>
          </cell>
          <cell r="E43" t="str">
            <v>КМС</v>
          </cell>
          <cell r="F43" t="str">
            <v>Москва</v>
          </cell>
          <cell r="G43" t="str">
            <v>ГБПОУ "МССУОР №2" Москомспорта- Динамо</v>
          </cell>
          <cell r="I43">
            <v>1</v>
          </cell>
          <cell r="N43">
            <v>1</v>
          </cell>
          <cell r="O43">
            <v>1</v>
          </cell>
          <cell r="P43" t="str">
            <v>М</v>
          </cell>
        </row>
        <row r="44">
          <cell r="A44">
            <v>27</v>
          </cell>
          <cell r="B44" t="str">
            <v>АФАНАСЬЕВ Никита</v>
          </cell>
          <cell r="C44">
            <v>10100511986</v>
          </cell>
          <cell r="D44">
            <v>38756</v>
          </cell>
          <cell r="E44" t="str">
            <v>КМС</v>
          </cell>
          <cell r="F44" t="str">
            <v>Москва</v>
          </cell>
          <cell r="G44" t="str">
            <v>ГБПОУ "МССУОР №2" Москомспорта- Динамо</v>
          </cell>
          <cell r="I44">
            <v>1</v>
          </cell>
          <cell r="N44">
            <v>1</v>
          </cell>
          <cell r="O44">
            <v>1</v>
          </cell>
          <cell r="P44" t="str">
            <v>М</v>
          </cell>
        </row>
        <row r="45">
          <cell r="A45">
            <v>28</v>
          </cell>
          <cell r="B45" t="str">
            <v>БИРЮКОВ Никита</v>
          </cell>
          <cell r="C45">
            <v>10053869942</v>
          </cell>
          <cell r="D45">
            <v>37988</v>
          </cell>
          <cell r="E45" t="str">
            <v>МСМК</v>
          </cell>
          <cell r="F45" t="str">
            <v>Москва</v>
          </cell>
          <cell r="G45" t="str">
            <v xml:space="preserve">ГБУ ДО "ФСО "Юность Москвы" </v>
          </cell>
          <cell r="I45">
            <v>1</v>
          </cell>
          <cell r="N45">
            <v>1</v>
          </cell>
          <cell r="O45">
            <v>1</v>
          </cell>
          <cell r="P45" t="str">
            <v>М</v>
          </cell>
        </row>
        <row r="46">
          <cell r="A46">
            <v>29</v>
          </cell>
          <cell r="B46" t="str">
            <v>ПРОКУРАТОВ Александр</v>
          </cell>
          <cell r="C46">
            <v>10091885555</v>
          </cell>
          <cell r="D46">
            <v>38571</v>
          </cell>
          <cell r="E46" t="str">
            <v>МС</v>
          </cell>
          <cell r="F46" t="str">
            <v>Омская обл.</v>
          </cell>
          <cell r="G46" t="str">
            <v>"СШОР "Академия велоспорта"</v>
          </cell>
          <cell r="N46">
            <v>1</v>
          </cell>
          <cell r="O46">
            <v>1</v>
          </cell>
          <cell r="P46" t="str">
            <v>М</v>
          </cell>
        </row>
        <row r="47">
          <cell r="A47">
            <v>30</v>
          </cell>
          <cell r="B47" t="str">
            <v>ЗАЛИПЯТСКИЙ Иван</v>
          </cell>
          <cell r="C47">
            <v>10077952416</v>
          </cell>
          <cell r="D47">
            <v>37631</v>
          </cell>
          <cell r="E47" t="str">
            <v>МС</v>
          </cell>
          <cell r="F47" t="str">
            <v>Омская обл., Респ. Крым</v>
          </cell>
          <cell r="G47" t="str">
            <v>"СШОР "Академия велоспорта" - ГБУ РК "ЦСП СК РК"</v>
          </cell>
          <cell r="N47">
            <v>1</v>
          </cell>
          <cell r="O47">
            <v>1</v>
          </cell>
          <cell r="P47" t="str">
            <v>М</v>
          </cell>
        </row>
        <row r="48">
          <cell r="A48">
            <v>33</v>
          </cell>
          <cell r="B48" t="str">
            <v>ВАКУЛЬЧИК Роман</v>
          </cell>
          <cell r="C48">
            <v>10113780576</v>
          </cell>
          <cell r="D48">
            <v>38999</v>
          </cell>
          <cell r="E48" t="str">
            <v>МС</v>
          </cell>
          <cell r="F48" t="str">
            <v>Республика Беларусь</v>
          </cell>
          <cell r="G48" t="str">
            <v>РЦОП по велосипедному спорту и ледовым видам спорта (Беларусь)</v>
          </cell>
          <cell r="N48">
            <v>1</v>
          </cell>
          <cell r="O48">
            <v>1</v>
          </cell>
          <cell r="P48" t="str">
            <v>М</v>
          </cell>
        </row>
        <row r="49">
          <cell r="A49">
            <v>35</v>
          </cell>
          <cell r="B49" t="str">
            <v>ЗАЙЦЕВ Артем</v>
          </cell>
          <cell r="C49">
            <v>10009017243</v>
          </cell>
          <cell r="D49">
            <v>34832</v>
          </cell>
          <cell r="E49" t="str">
            <v>МСМК</v>
          </cell>
          <cell r="F49" t="str">
            <v>Республика Беларусь</v>
          </cell>
          <cell r="G49" t="str">
            <v>РЦОП по велосипедному спорту и ледовым видам спорта (Беларусь)</v>
          </cell>
          <cell r="I49">
            <v>1</v>
          </cell>
          <cell r="N49">
            <v>1</v>
          </cell>
          <cell r="O49">
            <v>1</v>
          </cell>
          <cell r="P49" t="str">
            <v>М</v>
          </cell>
        </row>
        <row r="50">
          <cell r="A50">
            <v>36</v>
          </cell>
          <cell r="B50" t="str">
            <v>ГЛОВА Александр</v>
          </cell>
          <cell r="C50">
            <v>10015977803</v>
          </cell>
          <cell r="D50">
            <v>36700</v>
          </cell>
          <cell r="E50" t="str">
            <v>МСМК</v>
          </cell>
          <cell r="F50" t="str">
            <v>Республика Беларусь</v>
          </cell>
          <cell r="G50" t="str">
            <v>РЦОП по велосипедному спорту и ледовым видам спорта (Беларусь)</v>
          </cell>
          <cell r="N50">
            <v>1</v>
          </cell>
          <cell r="O50">
            <v>1</v>
          </cell>
          <cell r="P50" t="str">
            <v>М</v>
          </cell>
        </row>
        <row r="51">
          <cell r="A51">
            <v>41</v>
          </cell>
          <cell r="B51" t="str">
            <v>РЕЗАНОВ Дмитрий</v>
          </cell>
          <cell r="C51">
            <v>10036103683</v>
          </cell>
          <cell r="D51">
            <v>36528</v>
          </cell>
          <cell r="E51" t="str">
            <v>МСМК</v>
          </cell>
          <cell r="F51" t="str">
            <v>Республика Казахстан</v>
          </cell>
          <cell r="G51" t="str">
            <v>Республика Казахстан</v>
          </cell>
          <cell r="I51">
            <v>1</v>
          </cell>
          <cell r="N51">
            <v>1</v>
          </cell>
          <cell r="O51">
            <v>1</v>
          </cell>
          <cell r="P51" t="str">
            <v>М</v>
          </cell>
        </row>
        <row r="52">
          <cell r="A52">
            <v>42</v>
          </cell>
          <cell r="B52" t="str">
            <v>ГОЛОВ Виктор</v>
          </cell>
          <cell r="C52">
            <v>10036104289</v>
          </cell>
          <cell r="D52">
            <v>36553</v>
          </cell>
          <cell r="E52" t="str">
            <v>МС</v>
          </cell>
          <cell r="F52" t="str">
            <v>Республика Казахстан</v>
          </cell>
          <cell r="G52" t="str">
            <v>Республика Казахстан</v>
          </cell>
          <cell r="I52">
            <v>1</v>
          </cell>
          <cell r="N52">
            <v>1</v>
          </cell>
          <cell r="O52">
            <v>1</v>
          </cell>
          <cell r="P52" t="str">
            <v>М</v>
          </cell>
        </row>
        <row r="53">
          <cell r="A53">
            <v>47</v>
          </cell>
          <cell r="B53" t="str">
            <v>ГИРИЛОВИЧ Игорь</v>
          </cell>
          <cell r="C53">
            <v>10083104530</v>
          </cell>
          <cell r="D53">
            <v>38427</v>
          </cell>
          <cell r="E53" t="str">
            <v>МСМК</v>
          </cell>
          <cell r="F53" t="str">
            <v>Тульская обл.</v>
          </cell>
          <cell r="G53" t="str">
            <v>СШОР "Велосипедный спорт"-ГУ ТО ЦСП</v>
          </cell>
          <cell r="I53">
            <v>1</v>
          </cell>
          <cell r="N53">
            <v>1</v>
          </cell>
          <cell r="O53">
            <v>1</v>
          </cell>
          <cell r="P53" t="str">
            <v>М</v>
          </cell>
        </row>
        <row r="54">
          <cell r="A54">
            <v>48</v>
          </cell>
          <cell r="B54" t="str">
            <v>МЕДЕНЕЦ Богдан</v>
          </cell>
          <cell r="C54">
            <v>10082411180</v>
          </cell>
          <cell r="D54">
            <v>38034</v>
          </cell>
          <cell r="E54" t="str">
            <v>МС</v>
          </cell>
          <cell r="F54" t="str">
            <v>Тульская обл.</v>
          </cell>
          <cell r="G54" t="str">
            <v>СШОР "Велосипедный спорт"-ГУ ТО ЦСП</v>
          </cell>
          <cell r="I54">
            <v>1</v>
          </cell>
          <cell r="N54">
            <v>1</v>
          </cell>
          <cell r="O54">
            <v>1</v>
          </cell>
          <cell r="P54" t="str">
            <v>М</v>
          </cell>
        </row>
        <row r="55">
          <cell r="A55">
            <v>49</v>
          </cell>
          <cell r="B55" t="str">
            <v>НЕСТЕРОВ Дмитрий</v>
          </cell>
          <cell r="C55">
            <v>10015266972</v>
          </cell>
          <cell r="D55">
            <v>36202</v>
          </cell>
          <cell r="E55" t="str">
            <v>МСМК</v>
          </cell>
          <cell r="F55" t="str">
            <v>Тульская обл.</v>
          </cell>
          <cell r="G55" t="str">
            <v>СШОР "Велосипедный спорт"-ГУ ТО ЦСП</v>
          </cell>
          <cell r="I55">
            <v>1</v>
          </cell>
          <cell r="N55">
            <v>1</v>
          </cell>
          <cell r="O55">
            <v>1</v>
          </cell>
          <cell r="P55" t="str">
            <v>М</v>
          </cell>
        </row>
        <row r="56">
          <cell r="A56">
            <v>50</v>
          </cell>
          <cell r="B56" t="str">
            <v>ДУБЧЕНКО Александр</v>
          </cell>
          <cell r="C56">
            <v>10007772108</v>
          </cell>
          <cell r="D56">
            <v>34749</v>
          </cell>
          <cell r="E56" t="str">
            <v>МСМК</v>
          </cell>
          <cell r="F56" t="str">
            <v>Тульская обл.</v>
          </cell>
          <cell r="G56" t="str">
            <v>СШОР "Велосипедный спорт"-ГУ ТО ЦСП</v>
          </cell>
          <cell r="I56">
            <v>1</v>
          </cell>
          <cell r="N56">
            <v>1</v>
          </cell>
          <cell r="O56">
            <v>1</v>
          </cell>
          <cell r="P56" t="str">
            <v>М</v>
          </cell>
        </row>
        <row r="57">
          <cell r="A57">
            <v>54</v>
          </cell>
          <cell r="B57" t="str">
            <v>БЫКОВСКИЙ Никита</v>
          </cell>
          <cell r="C57">
            <v>10094923271</v>
          </cell>
          <cell r="D57">
            <v>38917</v>
          </cell>
          <cell r="E57" t="str">
            <v>МС</v>
          </cell>
          <cell r="F57" t="str">
            <v>Тульская обл.</v>
          </cell>
          <cell r="G57" t="str">
            <v>СШОР "Велосипедный спорт"-ГУ ТО ЦСП</v>
          </cell>
          <cell r="I57">
            <v>1</v>
          </cell>
          <cell r="N57">
            <v>1</v>
          </cell>
          <cell r="O57">
            <v>1</v>
          </cell>
          <cell r="P57" t="str">
            <v>М</v>
          </cell>
        </row>
        <row r="58">
          <cell r="A58">
            <v>56</v>
          </cell>
          <cell r="B58" t="str">
            <v>НАУМОВ Максим</v>
          </cell>
          <cell r="C58">
            <v>10034934431</v>
          </cell>
          <cell r="D58">
            <v>36630</v>
          </cell>
          <cell r="E58" t="str">
            <v>МС</v>
          </cell>
          <cell r="F58" t="str">
            <v>Тульская обл.,Свердловская обл.</v>
          </cell>
          <cell r="G58" t="str">
            <v>СШОР "Велосипедный спорт"-ГУ ТО ЦСП-Свердловская обл.</v>
          </cell>
          <cell r="I58">
            <v>1</v>
          </cell>
          <cell r="N58">
            <v>1</v>
          </cell>
          <cell r="O58">
            <v>1</v>
          </cell>
          <cell r="P58" t="str">
            <v>М</v>
          </cell>
        </row>
        <row r="59">
          <cell r="H59">
            <v>25</v>
          </cell>
          <cell r="I59">
            <v>21</v>
          </cell>
          <cell r="J59">
            <v>0</v>
          </cell>
          <cell r="K59">
            <v>27</v>
          </cell>
          <cell r="L59">
            <v>32</v>
          </cell>
          <cell r="M59">
            <v>32</v>
          </cell>
          <cell r="N59">
            <v>25</v>
          </cell>
          <cell r="O59">
            <v>25</v>
          </cell>
        </row>
        <row r="60">
          <cell r="A60">
            <v>80</v>
          </cell>
          <cell r="B60" t="str">
            <v>ФЛОРИНСКАЯ Яна</v>
          </cell>
          <cell r="C60">
            <v>10142115084</v>
          </cell>
          <cell r="D60">
            <v>31040</v>
          </cell>
          <cell r="E60" t="str">
            <v>КМС</v>
          </cell>
          <cell r="F60" t="str">
            <v>Тульская обл.</v>
          </cell>
          <cell r="G60" t="str">
            <v>СШОР "Велосипедный спорт"-ГУ ТО ЦСП</v>
          </cell>
          <cell r="K60">
            <v>1</v>
          </cell>
          <cell r="L60">
            <v>1</v>
          </cell>
          <cell r="O60">
            <v>1</v>
          </cell>
          <cell r="P60" t="str">
            <v>Ж</v>
          </cell>
        </row>
        <row r="61">
          <cell r="A61">
            <v>86</v>
          </cell>
          <cell r="B61" t="str">
            <v>КРОТКОВА Наталья</v>
          </cell>
          <cell r="C61">
            <v>10091733183</v>
          </cell>
          <cell r="D61">
            <v>31898</v>
          </cell>
          <cell r="E61" t="str">
            <v>КМС</v>
          </cell>
          <cell r="F61" t="str">
            <v>Тульская обл.</v>
          </cell>
          <cell r="G61" t="str">
            <v>СШОР "Велосипедный спорт"-ГУ ТО ЦСП</v>
          </cell>
          <cell r="K61">
            <v>1</v>
          </cell>
          <cell r="O61">
            <v>1</v>
          </cell>
          <cell r="P61" t="str">
            <v>Ж</v>
          </cell>
        </row>
        <row r="62">
          <cell r="A62">
            <v>57</v>
          </cell>
          <cell r="B62" t="str">
            <v>АНТОНОВА Наталия</v>
          </cell>
          <cell r="C62">
            <v>10009045636</v>
          </cell>
          <cell r="D62">
            <v>34844</v>
          </cell>
          <cell r="E62" t="str">
            <v>ЗМС</v>
          </cell>
          <cell r="F62" t="str">
            <v>Санкт-Петербург</v>
          </cell>
          <cell r="G62" t="str">
            <v>ГБУ ДО СШОР им В.Коренькова</v>
          </cell>
          <cell r="I62">
            <v>1</v>
          </cell>
          <cell r="N62">
            <v>1</v>
          </cell>
          <cell r="O62">
            <v>1</v>
          </cell>
          <cell r="P62" t="str">
            <v>Ж</v>
          </cell>
        </row>
        <row r="63">
          <cell r="A63">
            <v>58</v>
          </cell>
          <cell r="B63" t="str">
            <v>БЕЛЯЕВА Анна</v>
          </cell>
          <cell r="C63">
            <v>10128589850</v>
          </cell>
          <cell r="D63">
            <v>38965</v>
          </cell>
          <cell r="E63" t="str">
            <v>МС</v>
          </cell>
          <cell r="F63" t="str">
            <v>Санкт-Петербург</v>
          </cell>
          <cell r="G63" t="str">
            <v>СПБ ГБПОУ УОР № 1</v>
          </cell>
          <cell r="I63">
            <v>1</v>
          </cell>
          <cell r="N63">
            <v>1</v>
          </cell>
          <cell r="O63">
            <v>1</v>
          </cell>
          <cell r="P63" t="str">
            <v>Ж</v>
          </cell>
        </row>
        <row r="64">
          <cell r="A64">
            <v>59</v>
          </cell>
          <cell r="B64" t="str">
            <v>ГУЦА Дарья</v>
          </cell>
          <cell r="C64">
            <v>10091971239</v>
          </cell>
          <cell r="D64">
            <v>38975</v>
          </cell>
          <cell r="E64" t="str">
            <v>МС</v>
          </cell>
          <cell r="F64" t="str">
            <v>Санкт-Петербург</v>
          </cell>
          <cell r="G64" t="str">
            <v>СПБ ГБПОУ УОР № 1</v>
          </cell>
          <cell r="I64">
            <v>1</v>
          </cell>
          <cell r="N64">
            <v>1</v>
          </cell>
          <cell r="O64">
            <v>1</v>
          </cell>
          <cell r="P64" t="str">
            <v>Ж</v>
          </cell>
        </row>
        <row r="65">
          <cell r="A65">
            <v>60</v>
          </cell>
          <cell r="B65" t="str">
            <v>ИМИНОВА Камила</v>
          </cell>
          <cell r="C65">
            <v>10090420653</v>
          </cell>
          <cell r="D65">
            <v>38763</v>
          </cell>
          <cell r="E65" t="str">
            <v>МС</v>
          </cell>
          <cell r="F65" t="str">
            <v>Санкт-Петербург</v>
          </cell>
          <cell r="G65" t="str">
            <v>СПБ ГБПОУ УОР № 1</v>
          </cell>
          <cell r="I65">
            <v>1</v>
          </cell>
          <cell r="N65">
            <v>1</v>
          </cell>
          <cell r="O65">
            <v>1</v>
          </cell>
          <cell r="P65" t="str">
            <v>Ж</v>
          </cell>
        </row>
        <row r="66">
          <cell r="A66">
            <v>66</v>
          </cell>
          <cell r="B66" t="str">
            <v>ЕФИМОВА Виктория</v>
          </cell>
          <cell r="C66">
            <v>10115496163</v>
          </cell>
          <cell r="D66">
            <v>38895</v>
          </cell>
          <cell r="E66" t="str">
            <v>МС</v>
          </cell>
          <cell r="F66" t="str">
            <v>Санкт-Петербург</v>
          </cell>
          <cell r="G66" t="str">
            <v>СПБ ГБПОУ УОР № 1</v>
          </cell>
          <cell r="I66">
            <v>1</v>
          </cell>
          <cell r="N66">
            <v>1</v>
          </cell>
          <cell r="O66">
            <v>1</v>
          </cell>
          <cell r="P66" t="str">
            <v>Ж</v>
          </cell>
        </row>
        <row r="67">
          <cell r="A67">
            <v>67</v>
          </cell>
          <cell r="B67" t="str">
            <v>ШМЕЛЕВА Дарья</v>
          </cell>
          <cell r="C67">
            <v>10007272455</v>
          </cell>
          <cell r="D67">
            <v>34633</v>
          </cell>
          <cell r="E67" t="str">
            <v>ЗМС</v>
          </cell>
          <cell r="F67" t="str">
            <v>Москва</v>
          </cell>
          <cell r="G67" t="str">
            <v>ГБПОУ "МССУОР №2" Москомспорта- Динамо</v>
          </cell>
          <cell r="I67">
            <v>1</v>
          </cell>
          <cell r="N67">
            <v>1</v>
          </cell>
          <cell r="O67">
            <v>1</v>
          </cell>
          <cell r="P67" t="str">
            <v>Ж</v>
          </cell>
        </row>
        <row r="68">
          <cell r="A68">
            <v>68</v>
          </cell>
          <cell r="B68" t="str">
            <v>СОЛОЗОБОВА Елизавета</v>
          </cell>
          <cell r="C68">
            <v>10094917312</v>
          </cell>
          <cell r="D68">
            <v>38671</v>
          </cell>
          <cell r="E68" t="str">
            <v>МС</v>
          </cell>
          <cell r="F68" t="str">
            <v>Москва</v>
          </cell>
          <cell r="G68" t="str">
            <v>ГБПОУ "МССУОР №2" Москомспорта- Динамо</v>
          </cell>
          <cell r="I68">
            <v>1</v>
          </cell>
          <cell r="N68">
            <v>1</v>
          </cell>
          <cell r="O68">
            <v>1</v>
          </cell>
          <cell r="P68" t="str">
            <v>Ж</v>
          </cell>
        </row>
        <row r="69">
          <cell r="A69">
            <v>69</v>
          </cell>
          <cell r="B69" t="str">
            <v>ВАЩЕНКО Полина</v>
          </cell>
          <cell r="C69">
            <v>10014630109</v>
          </cell>
          <cell r="D69">
            <v>36529</v>
          </cell>
          <cell r="E69" t="str">
            <v>МСМК</v>
          </cell>
          <cell r="F69" t="str">
            <v>Москва</v>
          </cell>
          <cell r="G69" t="str">
            <v>ГБПОУ "МССУОР №2" Москомспорта- Динамо</v>
          </cell>
          <cell r="I69">
            <v>1</v>
          </cell>
          <cell r="N69">
            <v>1</v>
          </cell>
          <cell r="O69">
            <v>1</v>
          </cell>
          <cell r="P69" t="str">
            <v>Ж</v>
          </cell>
        </row>
        <row r="70">
          <cell r="A70">
            <v>70</v>
          </cell>
          <cell r="B70" t="str">
            <v>НОВИКОВА Софья</v>
          </cell>
          <cell r="C70">
            <v>10089461161</v>
          </cell>
          <cell r="D70">
            <v>38988</v>
          </cell>
          <cell r="E70" t="str">
            <v>МС</v>
          </cell>
          <cell r="F70" t="str">
            <v>Москва</v>
          </cell>
          <cell r="G70" t="str">
            <v>ГБПОУ "МССУОР №2" Москомспорта- Динамо</v>
          </cell>
          <cell r="I70">
            <v>1</v>
          </cell>
          <cell r="N70">
            <v>1</v>
          </cell>
          <cell r="O70">
            <v>1</v>
          </cell>
          <cell r="P70" t="str">
            <v>Ж</v>
          </cell>
        </row>
        <row r="71">
          <cell r="A71">
            <v>71</v>
          </cell>
          <cell r="B71" t="str">
            <v>СЕМЕНЮК Яна</v>
          </cell>
          <cell r="C71">
            <v>10094893363</v>
          </cell>
          <cell r="D71">
            <v>38783</v>
          </cell>
          <cell r="E71" t="str">
            <v>КМС</v>
          </cell>
          <cell r="F71" t="str">
            <v>Москва</v>
          </cell>
          <cell r="G71" t="str">
            <v>ГБПОУ "МССУОР №2" Москомспорта- Динамо</v>
          </cell>
          <cell r="I71">
            <v>1</v>
          </cell>
          <cell r="N71">
            <v>1</v>
          </cell>
          <cell r="O71">
            <v>1</v>
          </cell>
          <cell r="P71" t="str">
            <v>Ж</v>
          </cell>
        </row>
        <row r="72">
          <cell r="A72">
            <v>72</v>
          </cell>
          <cell r="B72" t="str">
            <v>КУХАРЧИК Дарина</v>
          </cell>
          <cell r="C72">
            <v>10113777344</v>
          </cell>
          <cell r="D72">
            <v>38997</v>
          </cell>
          <cell r="E72" t="str">
            <v>МС</v>
          </cell>
          <cell r="F72" t="str">
            <v>Республика Беларусь</v>
          </cell>
          <cell r="G72" t="str">
            <v>РЦОП по велосипедному спорту и ледовым видам спорта (Беларусь)</v>
          </cell>
          <cell r="N72">
            <v>1</v>
          </cell>
          <cell r="O72">
            <v>1</v>
          </cell>
          <cell r="P72" t="str">
            <v>Ж</v>
          </cell>
        </row>
        <row r="73">
          <cell r="A73">
            <v>75</v>
          </cell>
          <cell r="B73" t="str">
            <v>БОСЯКОВА Варвара</v>
          </cell>
          <cell r="C73">
            <v>10075689686</v>
          </cell>
          <cell r="D73">
            <v>38310</v>
          </cell>
          <cell r="E73" t="str">
            <v>МСМК</v>
          </cell>
          <cell r="F73" t="str">
            <v>Республика Беларусь</v>
          </cell>
          <cell r="G73" t="str">
            <v>РЦОП по велосипедному спорту и ледовым видам спорта (Беларусь)</v>
          </cell>
          <cell r="N73">
            <v>1</v>
          </cell>
          <cell r="O73">
            <v>1</v>
          </cell>
          <cell r="P73" t="str">
            <v>Ж</v>
          </cell>
        </row>
        <row r="74">
          <cell r="A74">
            <v>77</v>
          </cell>
          <cell r="B74" t="str">
            <v>АНДРЕЕВА Ксения</v>
          </cell>
          <cell r="C74">
            <v>10034991217</v>
          </cell>
          <cell r="D74">
            <v>36732</v>
          </cell>
          <cell r="E74" t="str">
            <v>МСМК</v>
          </cell>
          <cell r="F74" t="str">
            <v>Тульская обл.</v>
          </cell>
          <cell r="G74" t="str">
            <v>"ОКСШОР"-ГУ ТО ЦСП</v>
          </cell>
          <cell r="I74">
            <v>1</v>
          </cell>
          <cell r="N74">
            <v>1</v>
          </cell>
          <cell r="O74">
            <v>1</v>
          </cell>
          <cell r="P74" t="str">
            <v>Ж</v>
          </cell>
        </row>
        <row r="75">
          <cell r="A75">
            <v>82</v>
          </cell>
          <cell r="B75" t="str">
            <v>ХАЙБУЛЛАЕВА Виолетта</v>
          </cell>
          <cell r="C75">
            <v>10095066650</v>
          </cell>
          <cell r="D75">
            <v>38905</v>
          </cell>
          <cell r="E75" t="str">
            <v>КМС</v>
          </cell>
          <cell r="F75" t="str">
            <v>Тульская обл.</v>
          </cell>
          <cell r="G75" t="str">
            <v>СШОР "Велосипедный спорт"-ГУ ТО ЦСП</v>
          </cell>
          <cell r="I75">
            <v>1</v>
          </cell>
          <cell r="N75">
            <v>1</v>
          </cell>
          <cell r="O75">
            <v>1</v>
          </cell>
          <cell r="P75" t="str">
            <v>Ж</v>
          </cell>
        </row>
        <row r="76">
          <cell r="A76">
            <v>84</v>
          </cell>
          <cell r="B76" t="str">
            <v>ВАСИЛЕНКО Владислава</v>
          </cell>
          <cell r="C76">
            <v>10100041841</v>
          </cell>
          <cell r="D76">
            <v>39082</v>
          </cell>
          <cell r="E76" t="str">
            <v>МС</v>
          </cell>
          <cell r="F76" t="str">
            <v>Тульская обл.</v>
          </cell>
          <cell r="G76" t="str">
            <v>СШОР "Велосипедный спорт"-ГУ ТО ЦСП</v>
          </cell>
          <cell r="I76">
            <v>1</v>
          </cell>
          <cell r="N76">
            <v>1</v>
          </cell>
          <cell r="O76">
            <v>1</v>
          </cell>
          <cell r="P76" t="str">
            <v>Ж</v>
          </cell>
        </row>
        <row r="77">
          <cell r="A77">
            <v>62</v>
          </cell>
          <cell r="B77" t="str">
            <v>ВАЛГОНЕН Валерия</v>
          </cell>
          <cell r="C77">
            <v>10049916685</v>
          </cell>
          <cell r="D77">
            <v>37678</v>
          </cell>
          <cell r="E77" t="str">
            <v>МСМК</v>
          </cell>
          <cell r="F77" t="str">
            <v>Санкт-Петербург</v>
          </cell>
          <cell r="G77" t="str">
            <v>СПБ ГБУ ДО СШОР "ШВСМ по велоспорту и триатлону"</v>
          </cell>
          <cell r="H77">
            <v>1</v>
          </cell>
          <cell r="K77">
            <v>1</v>
          </cell>
          <cell r="L77">
            <v>1</v>
          </cell>
          <cell r="M77">
            <v>1</v>
          </cell>
          <cell r="P77" t="str">
            <v>Ж</v>
          </cell>
        </row>
        <row r="78">
          <cell r="A78">
            <v>63</v>
          </cell>
          <cell r="B78" t="str">
            <v>СМИРНОВА Диана</v>
          </cell>
          <cell r="C78">
            <v>10094559422</v>
          </cell>
          <cell r="D78">
            <v>38505</v>
          </cell>
          <cell r="E78" t="str">
            <v>МС</v>
          </cell>
          <cell r="F78" t="str">
            <v>Санкт-Петербург</v>
          </cell>
          <cell r="G78" t="str">
            <v>СПБ ГБУ ДО СШОР "ШВСМ по велоспорту и триатлону"</v>
          </cell>
          <cell r="H78">
            <v>1</v>
          </cell>
          <cell r="K78">
            <v>1</v>
          </cell>
          <cell r="L78">
            <v>1</v>
          </cell>
          <cell r="M78">
            <v>1</v>
          </cell>
          <cell r="P78" t="str">
            <v>Ж</v>
          </cell>
        </row>
        <row r="79">
          <cell r="A79">
            <v>64</v>
          </cell>
          <cell r="B79" t="str">
            <v>ДАНЬШИНА Полина</v>
          </cell>
          <cell r="C79">
            <v>10111632836</v>
          </cell>
          <cell r="D79">
            <v>39137</v>
          </cell>
          <cell r="E79" t="str">
            <v>МС</v>
          </cell>
          <cell r="F79" t="str">
            <v>Санкт-Петербург</v>
          </cell>
          <cell r="G79" t="str">
            <v>СПБ ГБУ ДО СШОР "ШВСМ по велоспорту и триатлону"</v>
          </cell>
          <cell r="H79">
            <v>1</v>
          </cell>
          <cell r="K79">
            <v>1</v>
          </cell>
          <cell r="L79">
            <v>1</v>
          </cell>
          <cell r="M79">
            <v>1</v>
          </cell>
          <cell r="P79" t="str">
            <v>Ж</v>
          </cell>
        </row>
        <row r="80">
          <cell r="A80">
            <v>65</v>
          </cell>
          <cell r="B80" t="str">
            <v>КОКАРЕВА Аглая</v>
          </cell>
          <cell r="C80">
            <v>10111631927</v>
          </cell>
          <cell r="D80">
            <v>39348</v>
          </cell>
          <cell r="E80" t="str">
            <v>МС</v>
          </cell>
          <cell r="F80" t="str">
            <v>Санкт-Петербург</v>
          </cell>
          <cell r="G80" t="str">
            <v>СПБ ГБУ ДО СШОР "ШВСМ по велоспорту и триатлону"</v>
          </cell>
          <cell r="H80">
            <v>1</v>
          </cell>
          <cell r="K80">
            <v>1</v>
          </cell>
          <cell r="L80">
            <v>1</v>
          </cell>
          <cell r="M80">
            <v>1</v>
          </cell>
          <cell r="P80" t="str">
            <v>Ж</v>
          </cell>
        </row>
        <row r="81">
          <cell r="A81">
            <v>191</v>
          </cell>
          <cell r="B81" t="str">
            <v>ГОЛЯЕВА Валерия</v>
          </cell>
          <cell r="C81">
            <v>10036017494</v>
          </cell>
          <cell r="D81">
            <v>37057</v>
          </cell>
          <cell r="E81" t="str">
            <v>МС</v>
          </cell>
          <cell r="F81" t="str">
            <v>Москва</v>
          </cell>
          <cell r="G81" t="str">
            <v>ГБУ ДО "МГФСО"</v>
          </cell>
          <cell r="K81">
            <v>1</v>
          </cell>
          <cell r="L81">
            <v>1</v>
          </cell>
          <cell r="M81">
            <v>1</v>
          </cell>
          <cell r="P81" t="str">
            <v>Ж</v>
          </cell>
        </row>
        <row r="82">
          <cell r="A82">
            <v>74</v>
          </cell>
          <cell r="B82" t="str">
            <v>САКУН Аделина</v>
          </cell>
          <cell r="D82">
            <v>39035</v>
          </cell>
          <cell r="E82" t="str">
            <v>МС</v>
          </cell>
          <cell r="F82" t="str">
            <v>Республика Беларусь</v>
          </cell>
          <cell r="G82" t="str">
            <v>РЦОП по велосипедному спорту и ледовым видам спорта (Беларусь)</v>
          </cell>
          <cell r="K82">
            <v>1</v>
          </cell>
          <cell r="L82">
            <v>1</v>
          </cell>
          <cell r="M82">
            <v>1</v>
          </cell>
          <cell r="P82" t="str">
            <v>Ж</v>
          </cell>
        </row>
        <row r="83">
          <cell r="A83">
            <v>76</v>
          </cell>
          <cell r="B83" t="str">
            <v>КОРОТКИНА Алина</v>
          </cell>
          <cell r="C83">
            <v>10076721122</v>
          </cell>
          <cell r="D83">
            <v>38089</v>
          </cell>
          <cell r="E83" t="str">
            <v>МС</v>
          </cell>
          <cell r="F83" t="str">
            <v>Республика Беларусь</v>
          </cell>
          <cell r="G83" t="str">
            <v>РЦОП по велосипедному спорту и ледовым видам спорта (Беларусь)</v>
          </cell>
          <cell r="K83">
            <v>1</v>
          </cell>
          <cell r="L83">
            <v>1</v>
          </cell>
          <cell r="M83">
            <v>1</v>
          </cell>
          <cell r="P83" t="str">
            <v>Ж</v>
          </cell>
        </row>
        <row r="84">
          <cell r="A84">
            <v>61</v>
          </cell>
          <cell r="B84" t="str">
            <v>НОВОЛОДСКАЯ Ангелина</v>
          </cell>
          <cell r="C84">
            <v>10124975083</v>
          </cell>
          <cell r="D84">
            <v>40017</v>
          </cell>
          <cell r="E84" t="str">
            <v>КМС</v>
          </cell>
          <cell r="F84" t="str">
            <v>Санкт-Петербург</v>
          </cell>
          <cell r="G84" t="str">
            <v>СПБ ГБУ ДО СШОР "ШВСМ по велоспорту и триатлону"</v>
          </cell>
          <cell r="H84">
            <v>1</v>
          </cell>
          <cell r="L84">
            <v>1</v>
          </cell>
          <cell r="M84">
            <v>1</v>
          </cell>
          <cell r="P84" t="str">
            <v>Ж</v>
          </cell>
        </row>
        <row r="85">
          <cell r="A85">
            <v>73</v>
          </cell>
          <cell r="B85" t="str">
            <v>НОСКОВИЧ Таисия</v>
          </cell>
          <cell r="D85">
            <v>34961</v>
          </cell>
          <cell r="E85" t="str">
            <v>МСМК</v>
          </cell>
          <cell r="F85" t="str">
            <v>Республика Беларусь</v>
          </cell>
          <cell r="G85" t="str">
            <v>РЦОП по велосипедному спорту и ледовым видам спорта (Беларусь)</v>
          </cell>
          <cell r="H85">
            <v>1</v>
          </cell>
          <cell r="L85">
            <v>1</v>
          </cell>
          <cell r="M85">
            <v>1</v>
          </cell>
          <cell r="P85" t="str">
            <v>Ж</v>
          </cell>
        </row>
        <row r="86">
          <cell r="A86">
            <v>78</v>
          </cell>
          <cell r="B86" t="str">
            <v>АВЕРИНА Мария</v>
          </cell>
          <cell r="C86">
            <v>10007498585</v>
          </cell>
          <cell r="D86">
            <v>34246</v>
          </cell>
          <cell r="E86" t="str">
            <v>МСМК</v>
          </cell>
          <cell r="F86" t="str">
            <v>Тульская обл.</v>
          </cell>
          <cell r="G86" t="str">
            <v>"ОКСШОР"-ГУ ТО ЦСП</v>
          </cell>
          <cell r="L86">
            <v>1</v>
          </cell>
          <cell r="M86">
            <v>1</v>
          </cell>
          <cell r="P86" t="str">
            <v>Ж</v>
          </cell>
        </row>
        <row r="87">
          <cell r="A87">
            <v>79</v>
          </cell>
          <cell r="B87" t="str">
            <v>АБАЙДУЛЛИНА Инна</v>
          </cell>
          <cell r="C87">
            <v>10036076809</v>
          </cell>
          <cell r="D87">
            <v>37700</v>
          </cell>
          <cell r="E87" t="str">
            <v>МС</v>
          </cell>
          <cell r="F87" t="str">
            <v>Тульская обл.</v>
          </cell>
          <cell r="G87" t="str">
            <v>"ОКСШОР"-ГУ ТО ЦСП</v>
          </cell>
          <cell r="L87">
            <v>1</v>
          </cell>
          <cell r="M87">
            <v>1</v>
          </cell>
          <cell r="P87" t="str">
            <v>Ж</v>
          </cell>
        </row>
        <row r="88">
          <cell r="A88">
            <v>83</v>
          </cell>
          <cell r="B88" t="str">
            <v>КЛИМОВА Диана</v>
          </cell>
          <cell r="C88">
            <v>10009183557</v>
          </cell>
          <cell r="D88">
            <v>35346</v>
          </cell>
          <cell r="E88" t="str">
            <v>МСМК</v>
          </cell>
          <cell r="F88" t="str">
            <v>Тульская обл.,Тюменская обл.</v>
          </cell>
          <cell r="G88" t="str">
            <v>"ОКСШОР"-ГУ ТО ЦСП/Тюменская обл.</v>
          </cell>
          <cell r="L88">
            <v>1</v>
          </cell>
          <cell r="M88">
            <v>1</v>
          </cell>
          <cell r="P88" t="str">
            <v>Ж</v>
          </cell>
        </row>
        <row r="89">
          <cell r="A89">
            <v>85</v>
          </cell>
          <cell r="B89" t="str">
            <v>ХАТУНЦЕВА Гульназ</v>
          </cell>
          <cell r="C89">
            <v>10007739974</v>
          </cell>
          <cell r="D89">
            <v>34445</v>
          </cell>
          <cell r="E89" t="str">
            <v>ЗМС</v>
          </cell>
          <cell r="F89" t="str">
            <v>Тульская обл.,Воронежская обл.</v>
          </cell>
          <cell r="G89" t="str">
            <v>"ОКСШОР"-ГУ ТО ЦСП/Воронежская обл.</v>
          </cell>
          <cell r="L89">
            <v>1</v>
          </cell>
          <cell r="M89">
            <v>1</v>
          </cell>
          <cell r="P89" t="str">
            <v>Ж</v>
          </cell>
        </row>
        <row r="90">
          <cell r="A90">
            <v>87</v>
          </cell>
          <cell r="B90" t="str">
            <v>РОДИОНОВА Александра</v>
          </cell>
          <cell r="C90">
            <v>10136682074</v>
          </cell>
          <cell r="D90">
            <v>32030</v>
          </cell>
          <cell r="E90" t="str">
            <v>МС</v>
          </cell>
          <cell r="F90" t="str">
            <v>Тульская обл.</v>
          </cell>
          <cell r="G90" t="str">
            <v>СШОР "Велосипедный спорт"-ГУ ТО ЦСП</v>
          </cell>
          <cell r="K90">
            <v>1</v>
          </cell>
          <cell r="P90" t="str">
            <v>Ж</v>
          </cell>
        </row>
        <row r="91">
          <cell r="A91">
            <v>81</v>
          </cell>
          <cell r="B91" t="str">
            <v>ЕВЛАНОВА Екатерина</v>
          </cell>
          <cell r="C91">
            <v>10091970532</v>
          </cell>
          <cell r="D91">
            <v>39047</v>
          </cell>
          <cell r="E91" t="str">
            <v>МС</v>
          </cell>
          <cell r="F91" t="str">
            <v>Тульская обл.</v>
          </cell>
          <cell r="G91" t="str">
            <v>СШОР "Велосипедный спорт"-ГУ ТО ЦСП</v>
          </cell>
          <cell r="N91">
            <v>1</v>
          </cell>
          <cell r="P91" t="str">
            <v>Ж</v>
          </cell>
        </row>
        <row r="92">
          <cell r="H92">
            <v>6</v>
          </cell>
          <cell r="I92">
            <v>13</v>
          </cell>
          <cell r="J92">
            <v>0</v>
          </cell>
          <cell r="K92">
            <v>10</v>
          </cell>
          <cell r="L92">
            <v>14</v>
          </cell>
          <cell r="M92">
            <v>13</v>
          </cell>
          <cell r="N92">
            <v>16</v>
          </cell>
          <cell r="O92">
            <v>17</v>
          </cell>
        </row>
        <row r="93">
          <cell r="A93">
            <v>98</v>
          </cell>
          <cell r="B93" t="str">
            <v>КЛИМЕНКО Эвелина</v>
          </cell>
          <cell r="C93">
            <v>10090053164</v>
          </cell>
          <cell r="D93">
            <v>39217</v>
          </cell>
          <cell r="E93" t="str">
            <v>КМС</v>
          </cell>
          <cell r="F93" t="str">
            <v>Санкт-Петербург</v>
          </cell>
          <cell r="G93" t="str">
            <v>СПБ ГБПОУ УОР № 1</v>
          </cell>
          <cell r="I93">
            <v>1</v>
          </cell>
          <cell r="N93">
            <v>1</v>
          </cell>
          <cell r="O93">
            <v>1</v>
          </cell>
          <cell r="P93" t="str">
            <v>17-18</v>
          </cell>
        </row>
        <row r="94">
          <cell r="A94">
            <v>99</v>
          </cell>
          <cell r="B94" t="str">
            <v>БЕЛЯЕВА Мария</v>
          </cell>
          <cell r="C94">
            <v>10137422207</v>
          </cell>
          <cell r="D94">
            <v>39866</v>
          </cell>
          <cell r="E94" t="str">
            <v>КМС</v>
          </cell>
          <cell r="F94" t="str">
            <v>Санкт-Петербург</v>
          </cell>
          <cell r="G94" t="str">
            <v>СПБ ГБПОУ УОР № 1</v>
          </cell>
          <cell r="I94">
            <v>1</v>
          </cell>
          <cell r="N94">
            <v>1</v>
          </cell>
          <cell r="O94">
            <v>1</v>
          </cell>
          <cell r="P94" t="str">
            <v>17-18</v>
          </cell>
        </row>
        <row r="95">
          <cell r="A95">
            <v>100</v>
          </cell>
          <cell r="B95" t="str">
            <v>ЧЕРТИХИНА Юлия</v>
          </cell>
          <cell r="C95">
            <v>10080748238</v>
          </cell>
          <cell r="D95">
            <v>39121</v>
          </cell>
          <cell r="E95" t="str">
            <v>МС</v>
          </cell>
          <cell r="F95" t="str">
            <v>Санкт-Петербург</v>
          </cell>
          <cell r="G95" t="str">
            <v>СПБ ГБПОУ УОР № 1</v>
          </cell>
          <cell r="I95">
            <v>1</v>
          </cell>
          <cell r="N95">
            <v>1</v>
          </cell>
          <cell r="O95">
            <v>1</v>
          </cell>
          <cell r="P95" t="str">
            <v>17-18</v>
          </cell>
        </row>
        <row r="96">
          <cell r="A96">
            <v>101</v>
          </cell>
          <cell r="B96" t="str">
            <v>КОЛОНИЦКАЯ Виктория</v>
          </cell>
          <cell r="C96">
            <v>10119496506</v>
          </cell>
          <cell r="D96">
            <v>39295</v>
          </cell>
          <cell r="E96" t="str">
            <v>КМС</v>
          </cell>
          <cell r="F96" t="str">
            <v>Санкт-Петербург</v>
          </cell>
          <cell r="G96" t="str">
            <v>ГБОУ ШИ "Олимпийский резерв"</v>
          </cell>
          <cell r="O96">
            <v>1</v>
          </cell>
          <cell r="P96" t="str">
            <v>17-18</v>
          </cell>
        </row>
        <row r="97">
          <cell r="A97">
            <v>103</v>
          </cell>
          <cell r="B97" t="str">
            <v>АВДЕЕВА Мария</v>
          </cell>
          <cell r="C97">
            <v>10144646380</v>
          </cell>
          <cell r="D97">
            <v>40348</v>
          </cell>
          <cell r="E97" t="str">
            <v>КМС</v>
          </cell>
          <cell r="F97" t="str">
            <v>Санкт-Петербург</v>
          </cell>
          <cell r="G97" t="str">
            <v>СПБ ГБПОУ УОР № 1</v>
          </cell>
          <cell r="I97">
            <v>1</v>
          </cell>
          <cell r="N97">
            <v>1</v>
          </cell>
          <cell r="O97">
            <v>1</v>
          </cell>
          <cell r="P97" t="str">
            <v>17-18</v>
          </cell>
        </row>
        <row r="98">
          <cell r="A98">
            <v>104</v>
          </cell>
          <cell r="B98" t="str">
            <v>ВОЛОБУЕВА Валерия</v>
          </cell>
          <cell r="C98">
            <v>10140508120</v>
          </cell>
          <cell r="D98">
            <v>40294</v>
          </cell>
          <cell r="E98" t="str">
            <v>КМС</v>
          </cell>
          <cell r="F98" t="str">
            <v>Санкт-Петербург</v>
          </cell>
          <cell r="G98" t="str">
            <v>СПБ ГБПОУ УОР № 1</v>
          </cell>
          <cell r="I98">
            <v>1</v>
          </cell>
          <cell r="N98">
            <v>1</v>
          </cell>
          <cell r="O98">
            <v>1</v>
          </cell>
          <cell r="P98" t="str">
            <v>17-18</v>
          </cell>
        </row>
        <row r="99">
          <cell r="A99">
            <v>117</v>
          </cell>
          <cell r="B99" t="str">
            <v>СОЛОЗОБОВА Вероника</v>
          </cell>
          <cell r="C99">
            <v>10131543502</v>
          </cell>
          <cell r="D99">
            <v>39647</v>
          </cell>
          <cell r="E99" t="str">
            <v>КМС</v>
          </cell>
          <cell r="F99" t="str">
            <v>Москва</v>
          </cell>
          <cell r="G99" t="str">
            <v>ГБПОУ "МССУОР №2" Москомспорта- Динамо</v>
          </cell>
          <cell r="I99">
            <v>1</v>
          </cell>
          <cell r="N99">
            <v>1</v>
          </cell>
          <cell r="O99">
            <v>1</v>
          </cell>
          <cell r="P99" t="str">
            <v>17-18</v>
          </cell>
        </row>
        <row r="100">
          <cell r="A100">
            <v>118</v>
          </cell>
          <cell r="B100" t="str">
            <v>СТУДЕННИКОВА Ярослава</v>
          </cell>
          <cell r="C100">
            <v>10128419492</v>
          </cell>
          <cell r="D100">
            <v>39785</v>
          </cell>
          <cell r="E100" t="str">
            <v>МС</v>
          </cell>
          <cell r="F100" t="str">
            <v>Москва</v>
          </cell>
          <cell r="G100" t="str">
            <v>ГБПОУ "МССУОР №2" Москомспорта- Динамо</v>
          </cell>
          <cell r="I100">
            <v>1</v>
          </cell>
          <cell r="N100">
            <v>1</v>
          </cell>
          <cell r="O100">
            <v>1</v>
          </cell>
          <cell r="P100" t="str">
            <v>17-18</v>
          </cell>
        </row>
        <row r="101">
          <cell r="A101">
            <v>127</v>
          </cell>
          <cell r="B101" t="str">
            <v>ЛУЧИНА Виктория</v>
          </cell>
          <cell r="C101">
            <v>10132789849</v>
          </cell>
          <cell r="D101">
            <v>39558</v>
          </cell>
          <cell r="E101" t="str">
            <v>МС</v>
          </cell>
          <cell r="F101" t="str">
            <v>Тульская обл.</v>
          </cell>
          <cell r="G101" t="str">
            <v>СШОР "Велосипедный спорт"-ГУ ТО ЦСП</v>
          </cell>
          <cell r="I101">
            <v>1</v>
          </cell>
          <cell r="N101">
            <v>1</v>
          </cell>
          <cell r="O101">
            <v>1</v>
          </cell>
          <cell r="P101" t="str">
            <v>17-18</v>
          </cell>
        </row>
        <row r="102">
          <cell r="A102">
            <v>128</v>
          </cell>
          <cell r="B102" t="str">
            <v>ДРОЗДОВА Ольга</v>
          </cell>
          <cell r="C102">
            <v>10132790051</v>
          </cell>
          <cell r="D102">
            <v>39616</v>
          </cell>
          <cell r="E102" t="str">
            <v>КМС</v>
          </cell>
          <cell r="F102" t="str">
            <v>Тульская обл.</v>
          </cell>
          <cell r="G102" t="str">
            <v>СШОР "Велосипедный спорт"-ГУ ТО ЦСП</v>
          </cell>
          <cell r="I102">
            <v>1</v>
          </cell>
          <cell r="N102">
            <v>1</v>
          </cell>
          <cell r="O102">
            <v>1</v>
          </cell>
          <cell r="P102" t="str">
            <v>17-18</v>
          </cell>
        </row>
        <row r="103">
          <cell r="A103">
            <v>129</v>
          </cell>
          <cell r="B103" t="str">
            <v>ЕРМОЛОВА Мария</v>
          </cell>
          <cell r="C103">
            <v>10137919432</v>
          </cell>
          <cell r="D103">
            <v>39688</v>
          </cell>
          <cell r="E103" t="str">
            <v>КМС</v>
          </cell>
          <cell r="F103" t="str">
            <v>Тульская обл.</v>
          </cell>
          <cell r="G103" t="str">
            <v>СШОР "Велосипедный спорт"-ГУ ТО ЦСП</v>
          </cell>
          <cell r="I103">
            <v>1</v>
          </cell>
          <cell r="N103">
            <v>1</v>
          </cell>
          <cell r="O103">
            <v>1</v>
          </cell>
          <cell r="P103" t="str">
            <v>17-18</v>
          </cell>
        </row>
        <row r="104">
          <cell r="A104">
            <v>130</v>
          </cell>
          <cell r="B104" t="str">
            <v>ГВОЗДЕВА Диана</v>
          </cell>
          <cell r="C104">
            <v>10142335255</v>
          </cell>
          <cell r="D104">
            <v>39650</v>
          </cell>
          <cell r="E104" t="str">
            <v>КМС</v>
          </cell>
          <cell r="F104" t="str">
            <v>Тульская обл.</v>
          </cell>
          <cell r="G104" t="str">
            <v>СШОР "Велосипедный спорт"-ГУ ТО ЦСП</v>
          </cell>
          <cell r="I104">
            <v>1</v>
          </cell>
          <cell r="N104">
            <v>1</v>
          </cell>
          <cell r="O104">
            <v>1</v>
          </cell>
          <cell r="P104" t="str">
            <v>17-18</v>
          </cell>
        </row>
        <row r="105">
          <cell r="A105">
            <v>131</v>
          </cell>
          <cell r="B105" t="str">
            <v>СИБАЕВА Снежана</v>
          </cell>
          <cell r="C105">
            <v>10143149146</v>
          </cell>
          <cell r="D105">
            <v>39402</v>
          </cell>
          <cell r="E105" t="str">
            <v>КМС</v>
          </cell>
          <cell r="F105" t="str">
            <v>Тульская обл.</v>
          </cell>
          <cell r="G105" t="str">
            <v>СШОР "Велосипедный спорт"-ГУ ТО ЦСП</v>
          </cell>
          <cell r="I105">
            <v>1</v>
          </cell>
          <cell r="N105">
            <v>1</v>
          </cell>
          <cell r="O105">
            <v>1</v>
          </cell>
          <cell r="P105" t="str">
            <v>17-18</v>
          </cell>
        </row>
        <row r="106">
          <cell r="A106">
            <v>132</v>
          </cell>
          <cell r="B106" t="str">
            <v>СОКОЛОВА Софья</v>
          </cell>
          <cell r="C106">
            <v>10130345045</v>
          </cell>
          <cell r="D106">
            <v>39106</v>
          </cell>
          <cell r="E106" t="str">
            <v>КМС</v>
          </cell>
          <cell r="F106" t="str">
            <v>Тульская обл.</v>
          </cell>
          <cell r="G106" t="str">
            <v>СШОР "Велосипедный спорт"-ГУ ТО ЦСП</v>
          </cell>
          <cell r="I106">
            <v>1</v>
          </cell>
          <cell r="N106">
            <v>1</v>
          </cell>
          <cell r="O106">
            <v>1</v>
          </cell>
          <cell r="P106" t="str">
            <v>17-18</v>
          </cell>
        </row>
        <row r="107">
          <cell r="A107">
            <v>91</v>
          </cell>
          <cell r="B107" t="str">
            <v>ГОЛЫБИНА Валентина</v>
          </cell>
          <cell r="C107">
            <v>10141780436</v>
          </cell>
          <cell r="D107">
            <v>40463</v>
          </cell>
          <cell r="E107" t="str">
            <v>КМС</v>
          </cell>
          <cell r="F107" t="str">
            <v>Санкт-Петербург</v>
          </cell>
          <cell r="G107" t="str">
            <v>СПБ ГБУ ДО СШОР "ШВСМ по велоспорту и триатлону"</v>
          </cell>
          <cell r="H107">
            <v>1</v>
          </cell>
          <cell r="J107">
            <v>1</v>
          </cell>
          <cell r="L107">
            <v>1</v>
          </cell>
          <cell r="M107">
            <v>1</v>
          </cell>
          <cell r="P107" t="str">
            <v>17-18</v>
          </cell>
        </row>
        <row r="108">
          <cell r="A108">
            <v>92</v>
          </cell>
          <cell r="B108" t="str">
            <v>ГРИБОВА Марина</v>
          </cell>
          <cell r="C108">
            <v>10137268320</v>
          </cell>
          <cell r="D108">
            <v>39488</v>
          </cell>
          <cell r="E108" t="str">
            <v>МС</v>
          </cell>
          <cell r="F108" t="str">
            <v>Санкт-Петербург</v>
          </cell>
          <cell r="G108" t="str">
            <v>СПБ ГБУ ДО СШОР "ШВСМ по велоспорту и триатлону"</v>
          </cell>
          <cell r="H108">
            <v>1</v>
          </cell>
          <cell r="J108">
            <v>1</v>
          </cell>
          <cell r="L108">
            <v>1</v>
          </cell>
          <cell r="M108">
            <v>1</v>
          </cell>
          <cell r="P108" t="str">
            <v>17-18</v>
          </cell>
        </row>
        <row r="109">
          <cell r="A109">
            <v>93</v>
          </cell>
          <cell r="B109" t="str">
            <v>КОРОЛЕВА София</v>
          </cell>
          <cell r="C109">
            <v>10144647693</v>
          </cell>
          <cell r="D109">
            <v>40324</v>
          </cell>
          <cell r="E109" t="str">
            <v>КМС</v>
          </cell>
          <cell r="F109" t="str">
            <v>Санкт-Петербург</v>
          </cell>
          <cell r="G109" t="str">
            <v>СПБ ГБУ ДО СШОР "ШВСМ по велоспорту и триатлону"</v>
          </cell>
          <cell r="H109">
            <v>1</v>
          </cell>
          <cell r="J109">
            <v>1</v>
          </cell>
          <cell r="L109">
            <v>1</v>
          </cell>
          <cell r="M109">
            <v>1</v>
          </cell>
          <cell r="P109" t="str">
            <v>17-18</v>
          </cell>
        </row>
        <row r="110">
          <cell r="A110">
            <v>94</v>
          </cell>
          <cell r="B110" t="str">
            <v xml:space="preserve">РЕППО Эрика </v>
          </cell>
          <cell r="C110">
            <v>10144646178</v>
          </cell>
          <cell r="D110">
            <v>40295</v>
          </cell>
          <cell r="E110" t="str">
            <v>КМС</v>
          </cell>
          <cell r="F110" t="str">
            <v>Санкт-Петербург</v>
          </cell>
          <cell r="G110" t="str">
            <v>СПБ ГБУ ДО СШОР "ШВСМ по велоспорту и триатлону"</v>
          </cell>
          <cell r="H110">
            <v>1</v>
          </cell>
          <cell r="J110">
            <v>1</v>
          </cell>
          <cell r="L110">
            <v>1</v>
          </cell>
          <cell r="M110">
            <v>1</v>
          </cell>
          <cell r="P110" t="str">
            <v>17-18</v>
          </cell>
        </row>
        <row r="111">
          <cell r="A111">
            <v>95</v>
          </cell>
          <cell r="B111" t="str">
            <v>ТУЧИНА Дарья</v>
          </cell>
          <cell r="C111">
            <v>10156554849</v>
          </cell>
          <cell r="D111">
            <v>40613</v>
          </cell>
          <cell r="E111" t="str">
            <v>2 СР</v>
          </cell>
          <cell r="F111" t="str">
            <v>Санкт-Петербург</v>
          </cell>
          <cell r="G111" t="str">
            <v>СПБ ГБУ ДО СШОР "ШВСМ по велоспорту и триатлону"</v>
          </cell>
          <cell r="H111">
            <v>1</v>
          </cell>
          <cell r="J111">
            <v>1</v>
          </cell>
          <cell r="L111">
            <v>1</v>
          </cell>
          <cell r="M111">
            <v>1</v>
          </cell>
          <cell r="P111" t="str">
            <v>17-18</v>
          </cell>
        </row>
        <row r="112">
          <cell r="A112">
            <v>96</v>
          </cell>
          <cell r="B112" t="str">
            <v>АФАНАСЬЕВА Дарья</v>
          </cell>
          <cell r="C112">
            <v>10156552728</v>
          </cell>
          <cell r="D112">
            <v>40708</v>
          </cell>
          <cell r="E112" t="str">
            <v>1 СР</v>
          </cell>
          <cell r="F112" t="str">
            <v>Санкт-Петербург</v>
          </cell>
          <cell r="G112" t="str">
            <v>СПБ ГБУ ДО СШОР "ШВСМ по велоспорту и триатлону"</v>
          </cell>
          <cell r="H112">
            <v>1</v>
          </cell>
          <cell r="J112">
            <v>1</v>
          </cell>
          <cell r="L112">
            <v>1</v>
          </cell>
          <cell r="M112">
            <v>1</v>
          </cell>
          <cell r="P112" t="str">
            <v>17-18</v>
          </cell>
        </row>
        <row r="113">
          <cell r="A113">
            <v>106</v>
          </cell>
          <cell r="B113" t="str">
            <v>ТАДЖИЕВА Алина</v>
          </cell>
          <cell r="C113">
            <v>10123783704</v>
          </cell>
          <cell r="D113">
            <v>39323</v>
          </cell>
          <cell r="E113" t="str">
            <v>МС</v>
          </cell>
          <cell r="F113" t="str">
            <v>Санкт-Петербург</v>
          </cell>
          <cell r="G113" t="str">
            <v>ГБОУ ШИ "Олимпийский резерв"</v>
          </cell>
          <cell r="J113">
            <v>1</v>
          </cell>
          <cell r="L113">
            <v>1</v>
          </cell>
          <cell r="M113">
            <v>1</v>
          </cell>
          <cell r="P113" t="str">
            <v>17-18</v>
          </cell>
        </row>
        <row r="114">
          <cell r="A114">
            <v>107</v>
          </cell>
          <cell r="B114" t="str">
            <v>ГАЛКИНА Кристина</v>
          </cell>
          <cell r="C114">
            <v>10137450192</v>
          </cell>
          <cell r="D114">
            <v>39453</v>
          </cell>
          <cell r="E114" t="str">
            <v>КМС</v>
          </cell>
          <cell r="F114" t="str">
            <v>Санкт-Петербург</v>
          </cell>
          <cell r="G114" t="str">
            <v>ГБОУ ШИ "Олимпийский резерв"</v>
          </cell>
          <cell r="H114">
            <v>1</v>
          </cell>
          <cell r="J114">
            <v>1</v>
          </cell>
          <cell r="L114">
            <v>1</v>
          </cell>
          <cell r="M114">
            <v>1</v>
          </cell>
          <cell r="P114" t="str">
            <v>17-18</v>
          </cell>
        </row>
        <row r="115">
          <cell r="A115">
            <v>108</v>
          </cell>
          <cell r="B115" t="str">
            <v>КАСИМОВА Виолетта</v>
          </cell>
          <cell r="C115">
            <v>10105526785</v>
          </cell>
          <cell r="D115">
            <v>39379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  <cell r="H115">
            <v>1</v>
          </cell>
          <cell r="J115">
            <v>1</v>
          </cell>
          <cell r="L115">
            <v>1</v>
          </cell>
          <cell r="M115">
            <v>1</v>
          </cell>
          <cell r="P115" t="str">
            <v>17-18</v>
          </cell>
        </row>
        <row r="116">
          <cell r="A116">
            <v>109</v>
          </cell>
          <cell r="B116" t="str">
            <v>ГОНЧАРОВА Варвара</v>
          </cell>
          <cell r="C116">
            <v>10140572683</v>
          </cell>
          <cell r="D116">
            <v>39626</v>
          </cell>
          <cell r="E116" t="str">
            <v>КМС</v>
          </cell>
          <cell r="F116" t="str">
            <v>Санкт-Петербург</v>
          </cell>
          <cell r="G116" t="str">
            <v>ГБОУ ШИ "Олимпийский резерв"</v>
          </cell>
          <cell r="H116">
            <v>1</v>
          </cell>
          <cell r="J116">
            <v>1</v>
          </cell>
          <cell r="L116">
            <v>1</v>
          </cell>
          <cell r="M116">
            <v>1</v>
          </cell>
          <cell r="P116" t="str">
            <v>17-18</v>
          </cell>
        </row>
        <row r="117">
          <cell r="A117">
            <v>110</v>
          </cell>
          <cell r="B117" t="str">
            <v>ШИПИЛОВА Дарья</v>
          </cell>
          <cell r="C117">
            <v>10137550125</v>
          </cell>
          <cell r="D117">
            <v>39501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  <cell r="H117">
            <v>1</v>
          </cell>
          <cell r="J117">
            <v>1</v>
          </cell>
          <cell r="L117">
            <v>1</v>
          </cell>
          <cell r="M117">
            <v>1</v>
          </cell>
          <cell r="P117" t="str">
            <v>17-18</v>
          </cell>
        </row>
        <row r="118">
          <cell r="A118">
            <v>111</v>
          </cell>
          <cell r="B118" t="str">
            <v>КОРЧЕБНАЯ Ольга</v>
          </cell>
          <cell r="C118">
            <v>10117276418</v>
          </cell>
          <cell r="D118">
            <v>39475</v>
          </cell>
          <cell r="E118" t="str">
            <v>КМС</v>
          </cell>
          <cell r="F118" t="str">
            <v>Санкт-Петербург</v>
          </cell>
          <cell r="G118" t="str">
            <v>ГБОУ ШИ "Олимпийский резерв"</v>
          </cell>
          <cell r="J118">
            <v>1</v>
          </cell>
          <cell r="L118">
            <v>1</v>
          </cell>
          <cell r="M118">
            <v>1</v>
          </cell>
          <cell r="P118" t="str">
            <v>17-18</v>
          </cell>
        </row>
        <row r="119">
          <cell r="A119">
            <v>120</v>
          </cell>
          <cell r="B119" t="str">
            <v>АРТЮШЕНКО Валерия</v>
          </cell>
          <cell r="D119">
            <v>39675</v>
          </cell>
          <cell r="E119" t="str">
            <v>КМС</v>
          </cell>
          <cell r="F119" t="str">
            <v>Республика Беларусь</v>
          </cell>
          <cell r="G119" t="str">
            <v>РЦОП по велосипедному спорту и ледовым видам спорта (Беларусь)</v>
          </cell>
          <cell r="J119">
            <v>1</v>
          </cell>
          <cell r="L119">
            <v>1</v>
          </cell>
          <cell r="M119">
            <v>1</v>
          </cell>
          <cell r="P119" t="str">
            <v>17-18</v>
          </cell>
        </row>
        <row r="120">
          <cell r="A120">
            <v>121</v>
          </cell>
          <cell r="B120" t="str">
            <v>ДАНИЛЮК Яна</v>
          </cell>
          <cell r="C120">
            <v>10141258353</v>
          </cell>
          <cell r="D120">
            <v>39360</v>
          </cell>
          <cell r="E120" t="str">
            <v>МС</v>
          </cell>
          <cell r="F120" t="str">
            <v>Республика Беларусь</v>
          </cell>
          <cell r="G120" t="str">
            <v>РЦОП по велосипедному спорту и ледовым видам спорта (Беларусь)</v>
          </cell>
          <cell r="J120">
            <v>1</v>
          </cell>
          <cell r="L120">
            <v>1</v>
          </cell>
          <cell r="M120">
            <v>1</v>
          </cell>
          <cell r="P120" t="str">
            <v>17-18</v>
          </cell>
        </row>
        <row r="121">
          <cell r="A121">
            <v>122</v>
          </cell>
          <cell r="B121" t="str">
            <v>ГАВРИЛЬЧИК Ольга</v>
          </cell>
          <cell r="D121">
            <v>39421</v>
          </cell>
          <cell r="E121" t="str">
            <v>КМС</v>
          </cell>
          <cell r="F121" t="str">
            <v>Республика Беларусь</v>
          </cell>
          <cell r="G121" t="str">
            <v>РЦОП по велосипедному спорту и ледовым видам спорта (Беларусь)</v>
          </cell>
          <cell r="J121">
            <v>1</v>
          </cell>
          <cell r="L121">
            <v>1</v>
          </cell>
          <cell r="M121">
            <v>1</v>
          </cell>
          <cell r="P121" t="str">
            <v>17-18</v>
          </cell>
        </row>
        <row r="122">
          <cell r="A122">
            <v>133</v>
          </cell>
          <cell r="B122" t="str">
            <v>БОБРОВА Мария</v>
          </cell>
          <cell r="C122">
            <v>10119926033</v>
          </cell>
          <cell r="D122">
            <v>39162</v>
          </cell>
          <cell r="E122" t="str">
            <v>КМС</v>
          </cell>
          <cell r="F122" t="str">
            <v>Тульская обл.</v>
          </cell>
          <cell r="G122" t="str">
            <v>СШОР "Велосипедный спорт"-ГУ ТО ЦСП</v>
          </cell>
          <cell r="J122">
            <v>1</v>
          </cell>
          <cell r="L122">
            <v>1</v>
          </cell>
          <cell r="P122" t="str">
            <v>17-18</v>
          </cell>
        </row>
        <row r="123">
          <cell r="A123">
            <v>88</v>
          </cell>
          <cell r="B123" t="str">
            <v>КОСТИНА Ольга</v>
          </cell>
          <cell r="C123">
            <v>10137271047</v>
          </cell>
          <cell r="D123">
            <v>40018</v>
          </cell>
          <cell r="E123" t="str">
            <v>МС</v>
          </cell>
          <cell r="F123" t="str">
            <v>Санкт-Петербург</v>
          </cell>
          <cell r="G123" t="str">
            <v>СПБ ГБУ ДО СШОР "ШВСМ по велоспорту и триатлону"</v>
          </cell>
          <cell r="H123">
            <v>1</v>
          </cell>
          <cell r="L123">
            <v>1</v>
          </cell>
          <cell r="M123">
            <v>1</v>
          </cell>
          <cell r="P123" t="str">
            <v>17-18</v>
          </cell>
        </row>
        <row r="124">
          <cell r="A124">
            <v>89</v>
          </cell>
          <cell r="B124" t="str">
            <v>ДЕМЕНКОВА Анастасия</v>
          </cell>
          <cell r="C124">
            <v>10127774848</v>
          </cell>
          <cell r="D124">
            <v>39967</v>
          </cell>
          <cell r="E124" t="str">
            <v>МС</v>
          </cell>
          <cell r="F124" t="str">
            <v>Санкт-Петербург</v>
          </cell>
          <cell r="G124" t="str">
            <v>СПБ ГБУ ДО СШОР "ШВСМ по велоспорту и триатлону"</v>
          </cell>
          <cell r="H124">
            <v>1</v>
          </cell>
          <cell r="L124">
            <v>1</v>
          </cell>
          <cell r="M124">
            <v>1</v>
          </cell>
          <cell r="P124" t="str">
            <v>17-18</v>
          </cell>
        </row>
        <row r="125">
          <cell r="A125">
            <v>90</v>
          </cell>
          <cell r="B125" t="str">
            <v>ВАСЮКОВА Валерия</v>
          </cell>
          <cell r="C125">
            <v>10127617931</v>
          </cell>
          <cell r="D125">
            <v>39814</v>
          </cell>
          <cell r="E125" t="str">
            <v>МС</v>
          </cell>
          <cell r="F125" t="str">
            <v>Санкт-Петербург</v>
          </cell>
          <cell r="G125" t="str">
            <v>СПБ ГБУ ДО СШОР "ШВСМ по велоспорту и триатлону"</v>
          </cell>
          <cell r="H125">
            <v>1</v>
          </cell>
          <cell r="L125">
            <v>1</v>
          </cell>
          <cell r="M125">
            <v>1</v>
          </cell>
          <cell r="P125" t="str">
            <v>17-18</v>
          </cell>
        </row>
        <row r="126">
          <cell r="A126">
            <v>97</v>
          </cell>
          <cell r="B126" t="str">
            <v>БАЕВА Виктория</v>
          </cell>
          <cell r="D126">
            <v>40234</v>
          </cell>
          <cell r="E126" t="str">
            <v>КМС</v>
          </cell>
          <cell r="F126" t="str">
            <v>Ленинградская область</v>
          </cell>
          <cell r="G126" t="str">
            <v>МБУДО СШОР "Фаворит"</v>
          </cell>
          <cell r="L126">
            <v>1</v>
          </cell>
          <cell r="P126" t="str">
            <v>17-18</v>
          </cell>
        </row>
        <row r="127">
          <cell r="A127">
            <v>123</v>
          </cell>
          <cell r="B127" t="str">
            <v>ИЗОТОВА Анна</v>
          </cell>
          <cell r="C127">
            <v>10094255385</v>
          </cell>
          <cell r="D127">
            <v>39316</v>
          </cell>
          <cell r="E127" t="str">
            <v>МС</v>
          </cell>
          <cell r="F127" t="str">
            <v>Тульская обл.</v>
          </cell>
          <cell r="G127" t="str">
            <v>СШОР "Велосипедный спорт"-ГУ ТО ЦСП</v>
          </cell>
          <cell r="H127">
            <v>1</v>
          </cell>
          <cell r="L127">
            <v>1</v>
          </cell>
          <cell r="M127">
            <v>1</v>
          </cell>
          <cell r="P127" t="str">
            <v>17-18</v>
          </cell>
        </row>
        <row r="128">
          <cell r="A128">
            <v>124</v>
          </cell>
          <cell r="B128" t="str">
            <v>ЮРЧЕНКО Александра</v>
          </cell>
          <cell r="C128">
            <v>10116899027</v>
          </cell>
          <cell r="D128">
            <v>39346</v>
          </cell>
          <cell r="E128" t="str">
            <v>МС</v>
          </cell>
          <cell r="F128" t="str">
            <v>Тульская обл.</v>
          </cell>
          <cell r="G128" t="str">
            <v>СШОР "Велосипедный спорт"-ГУ ТО ЦСП</v>
          </cell>
          <cell r="H128">
            <v>1</v>
          </cell>
          <cell r="L128">
            <v>1</v>
          </cell>
          <cell r="M128">
            <v>1</v>
          </cell>
          <cell r="P128" t="str">
            <v>17-18</v>
          </cell>
        </row>
        <row r="129">
          <cell r="A129">
            <v>125</v>
          </cell>
          <cell r="B129" t="str">
            <v>МИШИНА Алена</v>
          </cell>
          <cell r="C129">
            <v>10142595943</v>
          </cell>
          <cell r="D129">
            <v>39871</v>
          </cell>
          <cell r="E129" t="str">
            <v>МС</v>
          </cell>
          <cell r="F129" t="str">
            <v>Тульская обл.</v>
          </cell>
          <cell r="G129" t="str">
            <v>СШОР "Велосипедный спорт"-ГУ ТО ЦСП</v>
          </cell>
          <cell r="H129">
            <v>1</v>
          </cell>
          <cell r="L129">
            <v>1</v>
          </cell>
          <cell r="M129">
            <v>1</v>
          </cell>
          <cell r="P129" t="str">
            <v>17-18</v>
          </cell>
        </row>
        <row r="130">
          <cell r="A130">
            <v>126</v>
          </cell>
          <cell r="B130" t="str">
            <v>МАШКОВА Полина</v>
          </cell>
          <cell r="C130">
            <v>10142595741</v>
          </cell>
          <cell r="D130">
            <v>40163</v>
          </cell>
          <cell r="E130" t="str">
            <v>КМС</v>
          </cell>
          <cell r="F130" t="str">
            <v>Тульская обл.</v>
          </cell>
          <cell r="G130" t="str">
            <v>СШОР "Велосипедный спорт"-ГУ ТО ЦСП</v>
          </cell>
          <cell r="H130">
            <v>1</v>
          </cell>
          <cell r="L130">
            <v>1</v>
          </cell>
          <cell r="M130">
            <v>1</v>
          </cell>
          <cell r="P130" t="str">
            <v>17-18</v>
          </cell>
        </row>
        <row r="131">
          <cell r="A131">
            <v>114</v>
          </cell>
          <cell r="B131" t="str">
            <v>ЧЕРКАСОВА Серафима</v>
          </cell>
          <cell r="C131">
            <v>10139998767</v>
          </cell>
          <cell r="D131">
            <v>39847</v>
          </cell>
          <cell r="E131" t="str">
            <v>КМС</v>
          </cell>
          <cell r="F131" t="str">
            <v>Санкт-Петербург</v>
          </cell>
          <cell r="G131" t="str">
            <v>ГБОУ ШИ "Олимпийский резерв"</v>
          </cell>
          <cell r="H131">
            <v>1</v>
          </cell>
          <cell r="J131">
            <v>1</v>
          </cell>
          <cell r="P131" t="str">
            <v>17-18</v>
          </cell>
        </row>
        <row r="132">
          <cell r="A132">
            <v>115</v>
          </cell>
          <cell r="B132" t="str">
            <v>БЕЛОРУКОВА Анастасия</v>
          </cell>
          <cell r="C132">
            <v>10128500732</v>
          </cell>
          <cell r="D132">
            <v>39848</v>
          </cell>
          <cell r="E132" t="str">
            <v>1 СР</v>
          </cell>
          <cell r="F132" t="str">
            <v>Санкт-Петербург</v>
          </cell>
          <cell r="G132" t="str">
            <v>ГБОУ ШИ "Олимпийский резерв"</v>
          </cell>
          <cell r="H132">
            <v>1</v>
          </cell>
          <cell r="J132">
            <v>1</v>
          </cell>
          <cell r="P132" t="str">
            <v>17-18</v>
          </cell>
        </row>
        <row r="133">
          <cell r="A133">
            <v>102</v>
          </cell>
          <cell r="B133" t="str">
            <v>РЕШЕТНИКОВА Вероника</v>
          </cell>
          <cell r="C133">
            <v>10133870892</v>
          </cell>
          <cell r="D133">
            <v>39912</v>
          </cell>
          <cell r="E133" t="str">
            <v>1 СР</v>
          </cell>
          <cell r="F133" t="str">
            <v>Санкт-Петербург</v>
          </cell>
          <cell r="G133" t="str">
            <v>ГБОУ ШИ "Олимпийский резерв"</v>
          </cell>
          <cell r="I133">
            <v>1</v>
          </cell>
          <cell r="P133" t="str">
            <v>17-18</v>
          </cell>
        </row>
        <row r="134">
          <cell r="A134">
            <v>105</v>
          </cell>
          <cell r="B134" t="str">
            <v>ПЕРШИНА Анастасия</v>
          </cell>
          <cell r="C134">
            <v>10127613180</v>
          </cell>
          <cell r="D134">
            <v>39810</v>
          </cell>
          <cell r="E134" t="str">
            <v>КМС</v>
          </cell>
          <cell r="F134" t="str">
            <v>Санкт-Петербург</v>
          </cell>
          <cell r="G134" t="str">
            <v>СПБ ГБПОУ УОР № 1</v>
          </cell>
          <cell r="I134">
            <v>1</v>
          </cell>
          <cell r="N134">
            <v>1</v>
          </cell>
          <cell r="O134">
            <v>1</v>
          </cell>
          <cell r="P134" t="str">
            <v>17-18</v>
          </cell>
        </row>
        <row r="135">
          <cell r="A135">
            <v>112</v>
          </cell>
          <cell r="B135" t="str">
            <v>БОНДАРЕВА Екатерина</v>
          </cell>
          <cell r="C135">
            <v>10125249313</v>
          </cell>
          <cell r="D135">
            <v>39982</v>
          </cell>
          <cell r="E135" t="str">
            <v>КМС</v>
          </cell>
          <cell r="F135" t="str">
            <v>Санкт-Петербург</v>
          </cell>
          <cell r="G135" t="str">
            <v>ГБОУ ШИ "Олимпийский резерв"</v>
          </cell>
          <cell r="H135">
            <v>1</v>
          </cell>
          <cell r="P135" t="str">
            <v>17-18</v>
          </cell>
        </row>
        <row r="136">
          <cell r="A136">
            <v>113</v>
          </cell>
          <cell r="B136" t="str">
            <v>ПЧЕЛЬНИКОВА Виктория</v>
          </cell>
          <cell r="C136">
            <v>10144057714</v>
          </cell>
          <cell r="D136">
            <v>40201</v>
          </cell>
          <cell r="E136" t="str">
            <v>1 СР</v>
          </cell>
          <cell r="F136" t="str">
            <v>Санкт-Петербург</v>
          </cell>
          <cell r="G136" t="str">
            <v>ГБОУ ШИ "Олимпийский резерв"</v>
          </cell>
          <cell r="H136">
            <v>1</v>
          </cell>
          <cell r="P136" t="str">
            <v>17-18</v>
          </cell>
        </row>
        <row r="137">
          <cell r="A137">
            <v>116</v>
          </cell>
          <cell r="B137" t="str">
            <v>ГОЛЫБИНА Ирина</v>
          </cell>
          <cell r="C137">
            <v>10141778517</v>
          </cell>
          <cell r="D137">
            <v>40065</v>
          </cell>
          <cell r="E137" t="str">
            <v>КМС</v>
          </cell>
          <cell r="F137" t="str">
            <v>Санкт-Петербург</v>
          </cell>
          <cell r="G137" t="str">
            <v>ГБОУ ШИ "Олимпийский резерв"</v>
          </cell>
          <cell r="H137">
            <v>1</v>
          </cell>
          <cell r="P137" t="str">
            <v>17-18</v>
          </cell>
        </row>
        <row r="138">
          <cell r="A138">
            <v>119</v>
          </cell>
          <cell r="B138" t="str">
            <v>АЛЕКСЕЕВА Васса</v>
          </cell>
          <cell r="D138">
            <v>39897</v>
          </cell>
          <cell r="E138" t="str">
            <v>КМС</v>
          </cell>
          <cell r="F138" t="str">
            <v>Москва</v>
          </cell>
          <cell r="G138" t="str">
            <v>ГБПОУ "МССУОР №2" Москомспорта- Динамо</v>
          </cell>
          <cell r="I138">
            <v>1</v>
          </cell>
          <cell r="P138" t="str">
            <v>17-18</v>
          </cell>
        </row>
        <row r="139">
          <cell r="H139">
            <v>22</v>
          </cell>
          <cell r="I139">
            <v>16</v>
          </cell>
          <cell r="J139">
            <v>18</v>
          </cell>
          <cell r="K139">
            <v>0</v>
          </cell>
          <cell r="L139">
            <v>24</v>
          </cell>
          <cell r="M139">
            <v>22</v>
          </cell>
          <cell r="N139">
            <v>14</v>
          </cell>
          <cell r="O139">
            <v>15</v>
          </cell>
        </row>
        <row r="140">
          <cell r="A140">
            <v>134</v>
          </cell>
          <cell r="B140" t="str">
            <v>КОРОБОВ Степан</v>
          </cell>
          <cell r="C140">
            <v>10116167079</v>
          </cell>
          <cell r="D140">
            <v>39199</v>
          </cell>
          <cell r="E140" t="str">
            <v>МС</v>
          </cell>
          <cell r="F140" t="str">
            <v>Санкт-Петербург</v>
          </cell>
          <cell r="G140" t="str">
            <v>ГБОУ ШИ "Олимпийский резерв"</v>
          </cell>
          <cell r="I140">
            <v>1</v>
          </cell>
          <cell r="O140">
            <v>1</v>
          </cell>
          <cell r="P140" t="str">
            <v>17-18</v>
          </cell>
        </row>
        <row r="141">
          <cell r="A141">
            <v>136</v>
          </cell>
          <cell r="B141" t="str">
            <v>ПАВЛОВСКИЙ Дмитрий</v>
          </cell>
          <cell r="C141">
            <v>10111626065</v>
          </cell>
          <cell r="D141">
            <v>39347</v>
          </cell>
          <cell r="E141" t="str">
            <v>КМС</v>
          </cell>
          <cell r="F141" t="str">
            <v>Санкт-Петербург</v>
          </cell>
          <cell r="G141" t="str">
            <v>СПБ ГБПОУ УОР № 1</v>
          </cell>
          <cell r="I141">
            <v>1</v>
          </cell>
          <cell r="N141">
            <v>1</v>
          </cell>
          <cell r="O141">
            <v>1</v>
          </cell>
          <cell r="P141" t="str">
            <v>17-18</v>
          </cell>
        </row>
        <row r="142">
          <cell r="A142">
            <v>137</v>
          </cell>
          <cell r="B142" t="str">
            <v>КУНИН Андрей</v>
          </cell>
          <cell r="C142">
            <v>10129677664</v>
          </cell>
          <cell r="D142">
            <v>39402</v>
          </cell>
          <cell r="E142" t="str">
            <v>КМС</v>
          </cell>
          <cell r="F142" t="str">
            <v>Санкт-Петербург</v>
          </cell>
          <cell r="G142" t="str">
            <v>ГБОУ ШИ "Олимпийский резерв"</v>
          </cell>
          <cell r="I142">
            <v>1</v>
          </cell>
          <cell r="O142">
            <v>1</v>
          </cell>
          <cell r="P142" t="str">
            <v>17-18</v>
          </cell>
        </row>
        <row r="143">
          <cell r="A143">
            <v>140</v>
          </cell>
          <cell r="B143" t="str">
            <v>ПУШКАРЕВ Ярослав</v>
          </cell>
          <cell r="C143">
            <v>10133902723</v>
          </cell>
          <cell r="D143">
            <v>39552</v>
          </cell>
          <cell r="E143" t="str">
            <v>КМС</v>
          </cell>
          <cell r="F143" t="str">
            <v>Санкт-Петербург</v>
          </cell>
          <cell r="G143" t="str">
            <v>ГБОУ ШИ "Олимпийский резерв"</v>
          </cell>
          <cell r="I143">
            <v>1</v>
          </cell>
          <cell r="N143">
            <v>1</v>
          </cell>
          <cell r="O143">
            <v>1</v>
          </cell>
          <cell r="P143" t="str">
            <v>17-18</v>
          </cell>
        </row>
        <row r="144">
          <cell r="A144">
            <v>141</v>
          </cell>
          <cell r="B144" t="str">
            <v>РАЕВ Фома</v>
          </cell>
          <cell r="C144">
            <v>10142424474</v>
          </cell>
          <cell r="D144">
            <v>40048</v>
          </cell>
          <cell r="E144" t="str">
            <v>КМС</v>
          </cell>
          <cell r="F144" t="str">
            <v>Санкт-Петербург</v>
          </cell>
          <cell r="G144" t="str">
            <v>СПБ ГБПОУ УОР № 1</v>
          </cell>
          <cell r="I144">
            <v>1</v>
          </cell>
          <cell r="N144">
            <v>1</v>
          </cell>
          <cell r="O144">
            <v>1</v>
          </cell>
          <cell r="P144" t="str">
            <v>17-18</v>
          </cell>
        </row>
        <row r="145">
          <cell r="A145">
            <v>142</v>
          </cell>
          <cell r="B145" t="str">
            <v>МОКЕЕВ Захар</v>
          </cell>
          <cell r="C145">
            <v>10142219636</v>
          </cell>
          <cell r="D145">
            <v>39466</v>
          </cell>
          <cell r="E145" t="str">
            <v>КМС</v>
          </cell>
          <cell r="F145" t="str">
            <v>Санкт-Петербург</v>
          </cell>
          <cell r="G145" t="str">
            <v>СПБ ГБПОУ УОР № 1</v>
          </cell>
          <cell r="I145">
            <v>1</v>
          </cell>
          <cell r="N145">
            <v>1</v>
          </cell>
          <cell r="O145">
            <v>1</v>
          </cell>
          <cell r="P145" t="str">
            <v>17-18</v>
          </cell>
        </row>
        <row r="146">
          <cell r="A146">
            <v>143</v>
          </cell>
          <cell r="B146" t="str">
            <v>ДЕМИШ Михаил</v>
          </cell>
          <cell r="C146">
            <v>10126302973</v>
          </cell>
          <cell r="D146">
            <v>39472</v>
          </cell>
          <cell r="E146" t="str">
            <v>КМС</v>
          </cell>
          <cell r="F146" t="str">
            <v>Санкт-Петербург</v>
          </cell>
          <cell r="G146" t="str">
            <v>СПБ ГБПОУ УОР № 1</v>
          </cell>
          <cell r="I146">
            <v>1</v>
          </cell>
          <cell r="N146">
            <v>1</v>
          </cell>
          <cell r="O146">
            <v>1</v>
          </cell>
          <cell r="P146" t="str">
            <v>17-18</v>
          </cell>
        </row>
        <row r="147">
          <cell r="A147">
            <v>144</v>
          </cell>
          <cell r="B147" t="str">
            <v>БУТЕНКО Никита</v>
          </cell>
          <cell r="C147">
            <v>10126386738</v>
          </cell>
          <cell r="D147">
            <v>39793</v>
          </cell>
          <cell r="E147" t="str">
            <v>КМС</v>
          </cell>
          <cell r="F147" t="str">
            <v>Санкт-Петербург</v>
          </cell>
          <cell r="G147" t="str">
            <v>СПБ ГБПОУ УОР № 1</v>
          </cell>
          <cell r="I147">
            <v>1</v>
          </cell>
          <cell r="N147">
            <v>1</v>
          </cell>
          <cell r="O147">
            <v>1</v>
          </cell>
          <cell r="P147" t="str">
            <v>17-18</v>
          </cell>
        </row>
        <row r="148">
          <cell r="A148">
            <v>145</v>
          </cell>
          <cell r="B148" t="str">
            <v>ГИЧКИН Артем</v>
          </cell>
          <cell r="C148">
            <v>10132137121</v>
          </cell>
          <cell r="D148">
            <v>39697</v>
          </cell>
          <cell r="E148" t="str">
            <v>КМС</v>
          </cell>
          <cell r="F148" t="str">
            <v>Санкт-Петербург</v>
          </cell>
          <cell r="G148" t="str">
            <v>ГБОУ ШИ "Олимпийский резерв"</v>
          </cell>
          <cell r="I148">
            <v>1</v>
          </cell>
          <cell r="N148">
            <v>1</v>
          </cell>
          <cell r="O148">
            <v>1</v>
          </cell>
          <cell r="P148" t="str">
            <v>17-18</v>
          </cell>
        </row>
        <row r="149">
          <cell r="A149">
            <v>161</v>
          </cell>
          <cell r="B149" t="str">
            <v>КИМАКОВСКИЙ Захар</v>
          </cell>
          <cell r="C149">
            <v>10107322194</v>
          </cell>
          <cell r="D149">
            <v>39113</v>
          </cell>
          <cell r="E149" t="str">
            <v>МС</v>
          </cell>
          <cell r="F149" t="str">
            <v>Москва</v>
          </cell>
          <cell r="G149" t="str">
            <v>ГБПОУ "МССУОР №2" Москомспорта- Динамо</v>
          </cell>
          <cell r="I149">
            <v>1</v>
          </cell>
          <cell r="N149">
            <v>1</v>
          </cell>
          <cell r="O149">
            <v>1</v>
          </cell>
          <cell r="P149" t="str">
            <v>17-18</v>
          </cell>
        </row>
        <row r="150">
          <cell r="A150">
            <v>162</v>
          </cell>
          <cell r="B150" t="str">
            <v>СЕРГЕЕВ Федор</v>
          </cell>
          <cell r="C150">
            <v>10115982577</v>
          </cell>
          <cell r="D150">
            <v>39313</v>
          </cell>
          <cell r="E150" t="str">
            <v>КМС</v>
          </cell>
          <cell r="F150" t="str">
            <v>Москва</v>
          </cell>
          <cell r="G150" t="str">
            <v>ГБПОУ "МССУОР №2" Москомспорта- Динамо</v>
          </cell>
          <cell r="I150">
            <v>1</v>
          </cell>
          <cell r="O150">
            <v>1</v>
          </cell>
          <cell r="P150" t="str">
            <v>17-18</v>
          </cell>
        </row>
        <row r="151">
          <cell r="A151">
            <v>163</v>
          </cell>
          <cell r="B151" t="str">
            <v>СОКОЛОВСКИЙ Кирилл</v>
          </cell>
          <cell r="C151">
            <v>10139061608</v>
          </cell>
          <cell r="D151">
            <v>39562</v>
          </cell>
          <cell r="E151" t="str">
            <v>КМС</v>
          </cell>
          <cell r="F151" t="str">
            <v>Москва</v>
          </cell>
          <cell r="G151" t="str">
            <v>ГБПОУ "МССУОР №2" Москомспорта- Динамо</v>
          </cell>
          <cell r="I151">
            <v>1</v>
          </cell>
          <cell r="N151">
            <v>1</v>
          </cell>
          <cell r="O151">
            <v>1</v>
          </cell>
          <cell r="P151" t="str">
            <v>17-18</v>
          </cell>
        </row>
        <row r="152">
          <cell r="A152">
            <v>164</v>
          </cell>
          <cell r="B152" t="str">
            <v>САВОСТИКОВ Никита</v>
          </cell>
          <cell r="C152">
            <v>10132956163</v>
          </cell>
          <cell r="D152">
            <v>39675</v>
          </cell>
          <cell r="E152" t="str">
            <v>КМС</v>
          </cell>
          <cell r="F152" t="str">
            <v>Москва</v>
          </cell>
          <cell r="G152" t="str">
            <v>ГБПОУ "МССУОР №2" Москомспорта- Динамо</v>
          </cell>
          <cell r="I152">
            <v>1</v>
          </cell>
          <cell r="N152">
            <v>1</v>
          </cell>
          <cell r="O152">
            <v>1</v>
          </cell>
          <cell r="P152" t="str">
            <v>17-18</v>
          </cell>
        </row>
        <row r="153">
          <cell r="A153">
            <v>172</v>
          </cell>
          <cell r="B153" t="str">
            <v>ПУЧЕНКИН Артем</v>
          </cell>
          <cell r="C153">
            <v>10100863008</v>
          </cell>
          <cell r="D153">
            <v>39432</v>
          </cell>
          <cell r="E153" t="str">
            <v>КМС</v>
          </cell>
          <cell r="F153" t="str">
            <v>Тульская обл.</v>
          </cell>
          <cell r="G153" t="str">
            <v>СШОР "Велосипедный спорт"-ГУ ТО ЦСП</v>
          </cell>
          <cell r="I153">
            <v>1</v>
          </cell>
          <cell r="N153">
            <v>1</v>
          </cell>
          <cell r="O153">
            <v>1</v>
          </cell>
          <cell r="P153" t="str">
            <v>17-18</v>
          </cell>
        </row>
        <row r="154">
          <cell r="A154">
            <v>173</v>
          </cell>
          <cell r="B154" t="str">
            <v>ЗЫБИН Артем</v>
          </cell>
          <cell r="C154">
            <v>10131028691</v>
          </cell>
          <cell r="D154">
            <v>39747</v>
          </cell>
          <cell r="E154" t="str">
            <v>КМС</v>
          </cell>
          <cell r="F154" t="str">
            <v>Тульская обл.</v>
          </cell>
          <cell r="G154" t="str">
            <v>СШОР "Велосипедный спорт"-ГУ ТО ЦСП</v>
          </cell>
          <cell r="I154">
            <v>1</v>
          </cell>
          <cell r="N154">
            <v>1</v>
          </cell>
          <cell r="O154">
            <v>1</v>
          </cell>
          <cell r="P154" t="str">
            <v>17-18</v>
          </cell>
        </row>
        <row r="155">
          <cell r="A155">
            <v>174</v>
          </cell>
          <cell r="B155" t="str">
            <v>СМИРНОВ Роман</v>
          </cell>
          <cell r="C155">
            <v>10101388222</v>
          </cell>
          <cell r="D155">
            <v>39390</v>
          </cell>
          <cell r="E155" t="str">
            <v>КМС</v>
          </cell>
          <cell r="F155" t="str">
            <v>Тульская обл.</v>
          </cell>
          <cell r="G155" t="str">
            <v>СШОР "Велосипедный спорт"-ГУ ТО ЦСП</v>
          </cell>
          <cell r="I155">
            <v>1</v>
          </cell>
          <cell r="N155">
            <v>1</v>
          </cell>
          <cell r="O155">
            <v>1</v>
          </cell>
          <cell r="P155" t="str">
            <v>17-18</v>
          </cell>
        </row>
        <row r="156">
          <cell r="A156">
            <v>175</v>
          </cell>
          <cell r="B156" t="str">
            <v>НИКИШИН Александр</v>
          </cell>
          <cell r="C156">
            <v>10132853810</v>
          </cell>
          <cell r="D156">
            <v>39671</v>
          </cell>
          <cell r="E156" t="str">
            <v>КМС</v>
          </cell>
          <cell r="F156" t="str">
            <v>Тульская обл.</v>
          </cell>
          <cell r="G156" t="str">
            <v>СШОР "Велосипедный спорт"-ГУ ТО ЦСП</v>
          </cell>
          <cell r="I156">
            <v>1</v>
          </cell>
          <cell r="N156">
            <v>1</v>
          </cell>
          <cell r="O156">
            <v>1</v>
          </cell>
          <cell r="P156" t="str">
            <v>17-18</v>
          </cell>
        </row>
        <row r="157">
          <cell r="A157">
            <v>138</v>
          </cell>
          <cell r="B157" t="str">
            <v>КЕЗЕРЕВ Николай</v>
          </cell>
          <cell r="D157">
            <v>39672</v>
          </cell>
          <cell r="E157" t="str">
            <v>КМС</v>
          </cell>
          <cell r="F157" t="str">
            <v>Ленинградская область</v>
          </cell>
          <cell r="G157" t="str">
            <v>МБУДО СШОР "Фаворит"</v>
          </cell>
          <cell r="J157">
            <v>1</v>
          </cell>
          <cell r="L157">
            <v>1</v>
          </cell>
          <cell r="P157" t="str">
            <v>17-18</v>
          </cell>
        </row>
        <row r="158">
          <cell r="A158">
            <v>139</v>
          </cell>
          <cell r="B158" t="str">
            <v>ДЕМИРЧЯН Артак</v>
          </cell>
          <cell r="D158">
            <v>39242</v>
          </cell>
          <cell r="E158" t="str">
            <v>КМС</v>
          </cell>
          <cell r="F158" t="str">
            <v>Ленинградская область</v>
          </cell>
          <cell r="G158" t="str">
            <v>МБУДО СШОР "Фаворит"</v>
          </cell>
          <cell r="P158" t="str">
            <v>17-18</v>
          </cell>
        </row>
        <row r="159">
          <cell r="A159">
            <v>147</v>
          </cell>
          <cell r="B159" t="str">
            <v>ЯКОВЛЕВ Матвей</v>
          </cell>
          <cell r="C159">
            <v>10137271653</v>
          </cell>
          <cell r="D159">
            <v>39469</v>
          </cell>
          <cell r="E159" t="str">
            <v>МС</v>
          </cell>
          <cell r="F159" t="str">
            <v>Санкт-Петербург</v>
          </cell>
          <cell r="G159" t="str">
            <v>СПБ ГБУ ДО СШОР "ШВСМ по велоспорту и триатлону"</v>
          </cell>
          <cell r="H159">
            <v>1</v>
          </cell>
          <cell r="J159">
            <v>1</v>
          </cell>
          <cell r="L159">
            <v>1</v>
          </cell>
          <cell r="M159">
            <v>1</v>
          </cell>
          <cell r="P159" t="str">
            <v>17-18</v>
          </cell>
        </row>
        <row r="160">
          <cell r="A160">
            <v>148</v>
          </cell>
          <cell r="B160" t="str">
            <v>НОВОЛОДСКИЙ Ростислав</v>
          </cell>
          <cell r="C160">
            <v>10125311654</v>
          </cell>
          <cell r="D160">
            <v>39586</v>
          </cell>
          <cell r="E160" t="str">
            <v>МС</v>
          </cell>
          <cell r="F160" t="str">
            <v>Санкт-Петербург</v>
          </cell>
          <cell r="G160" t="str">
            <v>СПб ГБУ ДО СШОР "ШВСМ по велоспорту и триатлону"(Локосфинкс"</v>
          </cell>
          <cell r="H160">
            <v>1</v>
          </cell>
          <cell r="J160">
            <v>1</v>
          </cell>
          <cell r="L160">
            <v>1</v>
          </cell>
          <cell r="M160">
            <v>1</v>
          </cell>
          <cell r="P160" t="str">
            <v>17-18</v>
          </cell>
        </row>
        <row r="161">
          <cell r="A161">
            <v>149</v>
          </cell>
          <cell r="B161" t="str">
            <v>ВЕШНЯКОВ Даниил</v>
          </cell>
          <cell r="C161">
            <v>10137307322</v>
          </cell>
          <cell r="D161">
            <v>39527</v>
          </cell>
          <cell r="E161" t="str">
            <v>МС</v>
          </cell>
          <cell r="F161" t="str">
            <v>Санкт-Петербург</v>
          </cell>
          <cell r="G161" t="str">
            <v>СПб ГБУ ДО СШОР "ШВСМ по велоспорту и триатлону"(Локосфинкс"</v>
          </cell>
          <cell r="H161">
            <v>1</v>
          </cell>
          <cell r="J161">
            <v>1</v>
          </cell>
          <cell r="L161">
            <v>1</v>
          </cell>
          <cell r="M161">
            <v>1</v>
          </cell>
          <cell r="P161" t="str">
            <v>17-18</v>
          </cell>
        </row>
        <row r="162">
          <cell r="A162">
            <v>150</v>
          </cell>
          <cell r="B162" t="str">
            <v>ПРОДЧЕНКО Павел</v>
          </cell>
          <cell r="C162">
            <v>10125033081</v>
          </cell>
          <cell r="D162">
            <v>39126</v>
          </cell>
          <cell r="E162" t="str">
            <v>МС</v>
          </cell>
          <cell r="F162" t="str">
            <v>Санкт-Петербург</v>
          </cell>
          <cell r="G162" t="str">
            <v>ГБОУШИ "Олимпийский резерв"</v>
          </cell>
          <cell r="J162">
            <v>1</v>
          </cell>
          <cell r="L162">
            <v>1</v>
          </cell>
          <cell r="P162" t="str">
            <v>17-18</v>
          </cell>
        </row>
        <row r="163">
          <cell r="A163">
            <v>151</v>
          </cell>
          <cell r="B163" t="str">
            <v>ГОНЧАРОВ Александр</v>
          </cell>
          <cell r="C163">
            <v>10105978645</v>
          </cell>
          <cell r="D163">
            <v>39215</v>
          </cell>
          <cell r="E163" t="str">
            <v>МС</v>
          </cell>
          <cell r="F163" t="str">
            <v>Санкт-Петербург</v>
          </cell>
          <cell r="G163" t="str">
            <v>ГБОУШИ "Олимпийский резерв"</v>
          </cell>
          <cell r="J163">
            <v>1</v>
          </cell>
          <cell r="L163">
            <v>1</v>
          </cell>
          <cell r="P163" t="str">
            <v>17-18</v>
          </cell>
        </row>
        <row r="164">
          <cell r="A164">
            <v>152</v>
          </cell>
          <cell r="B164" t="str">
            <v>ХВОРОСТОВ Богдан</v>
          </cell>
          <cell r="C164">
            <v>10106037350</v>
          </cell>
          <cell r="D164">
            <v>39137</v>
          </cell>
          <cell r="E164" t="str">
            <v>КМС</v>
          </cell>
          <cell r="F164" t="str">
            <v>Санкт-Петербург</v>
          </cell>
          <cell r="G164" t="str">
            <v>ГБОУШИ "Олимпийский резерв"</v>
          </cell>
          <cell r="J164">
            <v>1</v>
          </cell>
          <cell r="L164">
            <v>1</v>
          </cell>
          <cell r="P164" t="str">
            <v>17-18</v>
          </cell>
        </row>
        <row r="165">
          <cell r="A165">
            <v>153</v>
          </cell>
          <cell r="B165" t="str">
            <v>ГРАМАРЧУК Трофим</v>
          </cell>
          <cell r="C165">
            <v>10116165463</v>
          </cell>
          <cell r="D165">
            <v>39120</v>
          </cell>
          <cell r="E165" t="str">
            <v>КМС</v>
          </cell>
          <cell r="F165" t="str">
            <v>Санкт-Петербург</v>
          </cell>
          <cell r="G165" t="str">
            <v>ГБОУШИ "Олимпийский резерв"</v>
          </cell>
          <cell r="J165">
            <v>1</v>
          </cell>
          <cell r="L165">
            <v>1</v>
          </cell>
          <cell r="P165" t="str">
            <v>17-18</v>
          </cell>
        </row>
        <row r="166">
          <cell r="A166">
            <v>155</v>
          </cell>
          <cell r="B166" t="str">
            <v>РЯБОВ Александр</v>
          </cell>
          <cell r="C166">
            <v>10105798688</v>
          </cell>
          <cell r="D166">
            <v>39205</v>
          </cell>
          <cell r="E166" t="str">
            <v>КМС</v>
          </cell>
          <cell r="F166" t="str">
            <v>Санкт-Петербург</v>
          </cell>
          <cell r="G166" t="str">
            <v>ГБОУШИ "Олимпийский резерв"</v>
          </cell>
          <cell r="J166">
            <v>1</v>
          </cell>
          <cell r="L166">
            <v>1</v>
          </cell>
          <cell r="P166" t="str">
            <v>17-18</v>
          </cell>
        </row>
        <row r="167">
          <cell r="A167">
            <v>156</v>
          </cell>
          <cell r="B167" t="str">
            <v>ГРИГОРЬЕВ Артемий</v>
          </cell>
          <cell r="C167">
            <v>10141475288</v>
          </cell>
          <cell r="D167">
            <v>39482</v>
          </cell>
          <cell r="E167" t="str">
            <v>КМС</v>
          </cell>
          <cell r="F167" t="str">
            <v>Санкт-Петербург</v>
          </cell>
          <cell r="G167" t="str">
            <v>ГБОУШИ "Олимпийский резерв"</v>
          </cell>
          <cell r="J167">
            <v>1</v>
          </cell>
          <cell r="L167">
            <v>1</v>
          </cell>
          <cell r="P167" t="str">
            <v>17-18</v>
          </cell>
        </row>
        <row r="168">
          <cell r="A168">
            <v>157</v>
          </cell>
          <cell r="B168" t="str">
            <v>МАЛИКОВ Руслан</v>
          </cell>
          <cell r="C168">
            <v>10129113246</v>
          </cell>
          <cell r="D168">
            <v>39710</v>
          </cell>
          <cell r="E168" t="str">
            <v>КМС</v>
          </cell>
          <cell r="F168" t="str">
            <v>Санкт-Петербург</v>
          </cell>
          <cell r="G168" t="str">
            <v>ГБОУШИ "Олимпийский резерв"</v>
          </cell>
          <cell r="J168">
            <v>1</v>
          </cell>
          <cell r="L168">
            <v>1</v>
          </cell>
          <cell r="P168" t="str">
            <v>17-18</v>
          </cell>
        </row>
        <row r="169">
          <cell r="A169">
            <v>165</v>
          </cell>
          <cell r="B169" t="str">
            <v>СЛЕСАРЕНКО Илья</v>
          </cell>
          <cell r="C169">
            <v>10090698822</v>
          </cell>
          <cell r="D169">
            <v>39135</v>
          </cell>
          <cell r="E169" t="str">
            <v>КМС</v>
          </cell>
          <cell r="F169" t="str">
            <v>Республика Беларусь</v>
          </cell>
          <cell r="G169" t="str">
            <v>РЦОП по велосипедному спорту и ледовым видам спорта (Беларусь)</v>
          </cell>
          <cell r="H169">
            <v>1</v>
          </cell>
          <cell r="J169">
            <v>1</v>
          </cell>
          <cell r="L169">
            <v>1</v>
          </cell>
          <cell r="M169">
            <v>1</v>
          </cell>
          <cell r="P169" t="str">
            <v>17-18</v>
          </cell>
        </row>
        <row r="170">
          <cell r="A170">
            <v>166</v>
          </cell>
          <cell r="B170" t="str">
            <v>БОРУШКОВ Артем</v>
          </cell>
          <cell r="C170">
            <v>10095658249</v>
          </cell>
          <cell r="D170">
            <v>39134</v>
          </cell>
          <cell r="E170" t="str">
            <v>МС</v>
          </cell>
          <cell r="F170" t="str">
            <v>Республика Беларусь</v>
          </cell>
          <cell r="G170" t="str">
            <v>РЦОП по велосипедному спорту и ледовым видам спорта (Беларусь)</v>
          </cell>
          <cell r="H170">
            <v>1</v>
          </cell>
          <cell r="J170">
            <v>1</v>
          </cell>
          <cell r="L170">
            <v>1</v>
          </cell>
          <cell r="M170">
            <v>1</v>
          </cell>
          <cell r="P170" t="str">
            <v>17-18</v>
          </cell>
        </row>
        <row r="171">
          <cell r="A171">
            <v>167</v>
          </cell>
          <cell r="B171" t="str">
            <v>ВИТЬКО Иван</v>
          </cell>
          <cell r="C171">
            <v>10113857469</v>
          </cell>
          <cell r="D171">
            <v>39395</v>
          </cell>
          <cell r="E171" t="str">
            <v>КМС</v>
          </cell>
          <cell r="F171" t="str">
            <v>Республика Беларусь</v>
          </cell>
          <cell r="G171" t="str">
            <v>РЦОП по велосипедному спорту и ледовым видам спорта (Беларусь)</v>
          </cell>
          <cell r="H171">
            <v>1</v>
          </cell>
          <cell r="J171">
            <v>1</v>
          </cell>
          <cell r="L171">
            <v>1</v>
          </cell>
          <cell r="M171">
            <v>1</v>
          </cell>
          <cell r="P171" t="str">
            <v>17-18</v>
          </cell>
        </row>
        <row r="172">
          <cell r="A172">
            <v>168</v>
          </cell>
          <cell r="B172" t="str">
            <v>АЛЬХОВИК Илья</v>
          </cell>
          <cell r="C172">
            <v>10116520020</v>
          </cell>
          <cell r="D172">
            <v>39102</v>
          </cell>
          <cell r="E172" t="str">
            <v>МС</v>
          </cell>
          <cell r="F172" t="str">
            <v>Республика Беларусь</v>
          </cell>
          <cell r="G172" t="str">
            <v>РЦОП по велосипедному спорту и ледовым видам спорта (Беларусь)</v>
          </cell>
          <cell r="H172">
            <v>1</v>
          </cell>
          <cell r="J172">
            <v>1</v>
          </cell>
          <cell r="L172">
            <v>1</v>
          </cell>
          <cell r="M172">
            <v>1</v>
          </cell>
          <cell r="P172" t="str">
            <v>17-18</v>
          </cell>
        </row>
        <row r="173">
          <cell r="A173">
            <v>169</v>
          </cell>
          <cell r="B173" t="str">
            <v>КОШЕВОЙ Арсений</v>
          </cell>
          <cell r="C173">
            <v>10128196901</v>
          </cell>
          <cell r="D173">
            <v>39408</v>
          </cell>
          <cell r="E173" t="str">
            <v>КМС</v>
          </cell>
          <cell r="F173" t="str">
            <v>Республика Беларусь</v>
          </cell>
          <cell r="G173" t="str">
            <v>РЦОП по велосипедному спорту и ледовым видам спорта (Беларусь)</v>
          </cell>
          <cell r="H173">
            <v>1</v>
          </cell>
          <cell r="J173">
            <v>1</v>
          </cell>
          <cell r="L173">
            <v>1</v>
          </cell>
          <cell r="M173">
            <v>1</v>
          </cell>
          <cell r="P173" t="str">
            <v>17-18</v>
          </cell>
        </row>
        <row r="174">
          <cell r="A174">
            <v>176</v>
          </cell>
          <cell r="B174" t="str">
            <v>БАБОВИЧ Никита</v>
          </cell>
          <cell r="D174">
            <v>39191</v>
          </cell>
          <cell r="E174" t="str">
            <v>МС</v>
          </cell>
          <cell r="F174" t="str">
            <v>Республика Беларусь</v>
          </cell>
          <cell r="G174" t="str">
            <v>РЦОП по велосипедному спорту и ледовым видам спорта (Беларусь)</v>
          </cell>
          <cell r="H174">
            <v>1</v>
          </cell>
          <cell r="J174">
            <v>1</v>
          </cell>
          <cell r="L174">
            <v>1</v>
          </cell>
          <cell r="P174" t="str">
            <v>17-18</v>
          </cell>
        </row>
        <row r="175">
          <cell r="A175">
            <v>177</v>
          </cell>
          <cell r="B175" t="str">
            <v>СМИРНОВ Андрей</v>
          </cell>
          <cell r="C175">
            <v>10137306312</v>
          </cell>
          <cell r="D175">
            <v>39974</v>
          </cell>
          <cell r="E175" t="str">
            <v>КМС</v>
          </cell>
          <cell r="F175" t="str">
            <v>Санкт-Петербург</v>
          </cell>
          <cell r="G175" t="str">
            <v>СПб ГБУ ДО СШОР "ШВСМ по велоспорту и триатлону"(Локосфинкс"</v>
          </cell>
          <cell r="H175">
            <v>1</v>
          </cell>
          <cell r="L175">
            <v>1</v>
          </cell>
          <cell r="M175">
            <v>1</v>
          </cell>
          <cell r="P175" t="str">
            <v>17-18</v>
          </cell>
        </row>
        <row r="176">
          <cell r="A176">
            <v>178</v>
          </cell>
          <cell r="B176" t="str">
            <v>ЗЫРЯНОВ Кирилл</v>
          </cell>
          <cell r="C176">
            <v>10148051686</v>
          </cell>
          <cell r="D176">
            <v>40324</v>
          </cell>
          <cell r="E176" t="str">
            <v>КМС</v>
          </cell>
          <cell r="F176" t="str">
            <v>Санкт-Петербург</v>
          </cell>
          <cell r="G176" t="str">
            <v>СПб ГБУ ДО СШОР "ШВСМ по велоспорту и триатлону"(Локосфинкс"</v>
          </cell>
          <cell r="H176">
            <v>1</v>
          </cell>
          <cell r="J176">
            <v>1</v>
          </cell>
          <cell r="L176">
            <v>1</v>
          </cell>
          <cell r="M176">
            <v>1</v>
          </cell>
          <cell r="P176" t="str">
            <v>17-18</v>
          </cell>
        </row>
        <row r="177">
          <cell r="A177">
            <v>179</v>
          </cell>
          <cell r="B177" t="str">
            <v>КЛИШОВ Николай</v>
          </cell>
          <cell r="C177">
            <v>10137306716</v>
          </cell>
          <cell r="D177">
            <v>39955</v>
          </cell>
          <cell r="E177" t="str">
            <v>КМС</v>
          </cell>
          <cell r="F177" t="str">
            <v>Санкт-Петербург</v>
          </cell>
          <cell r="G177" t="str">
            <v>СПБ ГБУ ДО СШОР "ШВСМ по велоспорту и триатлону"</v>
          </cell>
          <cell r="H177">
            <v>1</v>
          </cell>
          <cell r="L177">
            <v>1</v>
          </cell>
          <cell r="M177">
            <v>1</v>
          </cell>
          <cell r="P177" t="str">
            <v>17-18</v>
          </cell>
        </row>
        <row r="178">
          <cell r="A178">
            <v>180</v>
          </cell>
          <cell r="B178" t="str">
            <v>ЯЦИНА Артем</v>
          </cell>
          <cell r="C178">
            <v>10144862915</v>
          </cell>
          <cell r="D178">
            <v>40126</v>
          </cell>
          <cell r="E178" t="str">
            <v>КМС</v>
          </cell>
          <cell r="F178" t="str">
            <v>Санкт-Петербург</v>
          </cell>
          <cell r="G178" t="str">
            <v>СПБ ГБУ ДО СШОР "ШВСМ по велоспорту и триатлону"</v>
          </cell>
          <cell r="H178">
            <v>1</v>
          </cell>
          <cell r="J178">
            <v>1</v>
          </cell>
          <cell r="L178">
            <v>1</v>
          </cell>
          <cell r="M178">
            <v>1</v>
          </cell>
          <cell r="P178" t="str">
            <v>17-18</v>
          </cell>
        </row>
        <row r="179">
          <cell r="A179">
            <v>181</v>
          </cell>
          <cell r="B179" t="str">
            <v>КЛЮЕВ Артем</v>
          </cell>
          <cell r="C179">
            <v>10141468319</v>
          </cell>
          <cell r="D179">
            <v>39917</v>
          </cell>
          <cell r="E179" t="str">
            <v>КМС</v>
          </cell>
          <cell r="F179" t="str">
            <v>Санкт-Петербург</v>
          </cell>
          <cell r="G179" t="str">
            <v>СПБ ГБУ ДО СШОР "ШВСМ по велоспорту и триатлону"</v>
          </cell>
          <cell r="H179">
            <v>1</v>
          </cell>
          <cell r="L179">
            <v>1</v>
          </cell>
          <cell r="M179">
            <v>1</v>
          </cell>
          <cell r="P179" t="str">
            <v>17-18</v>
          </cell>
        </row>
        <row r="180">
          <cell r="A180">
            <v>182</v>
          </cell>
          <cell r="B180" t="str">
            <v>КОНСТАНТИНОВ Феликс</v>
          </cell>
          <cell r="C180">
            <v>10132607771</v>
          </cell>
          <cell r="D180">
            <v>40255</v>
          </cell>
          <cell r="E180" t="str">
            <v>КМС</v>
          </cell>
          <cell r="F180" t="str">
            <v>Санкт-Петербург</v>
          </cell>
          <cell r="G180" t="str">
            <v>СПБ ГБУ ДО СШОР "ШВСМ по велоспорту и триатлону"</v>
          </cell>
          <cell r="H180">
            <v>1</v>
          </cell>
          <cell r="J180">
            <v>1</v>
          </cell>
          <cell r="L180">
            <v>1</v>
          </cell>
          <cell r="M180">
            <v>1</v>
          </cell>
          <cell r="P180" t="str">
            <v>17-18</v>
          </cell>
        </row>
        <row r="181">
          <cell r="A181">
            <v>183</v>
          </cell>
          <cell r="B181" t="str">
            <v>СЫСОЕВ Игнат</v>
          </cell>
          <cell r="C181">
            <v>10148084224</v>
          </cell>
          <cell r="D181">
            <v>40289</v>
          </cell>
          <cell r="E181" t="str">
            <v>1 СР</v>
          </cell>
          <cell r="F181" t="str">
            <v>Санкт-Петербург</v>
          </cell>
          <cell r="G181" t="str">
            <v>СПБ ГБУ ДО СШОР "ШВСМ по велоспорту и триатлону"</v>
          </cell>
          <cell r="H181">
            <v>1</v>
          </cell>
          <cell r="J181">
            <v>1</v>
          </cell>
          <cell r="L181">
            <v>1</v>
          </cell>
          <cell r="M181">
            <v>1</v>
          </cell>
          <cell r="P181" t="str">
            <v>17-18</v>
          </cell>
        </row>
        <row r="182">
          <cell r="A182">
            <v>184</v>
          </cell>
          <cell r="B182" t="str">
            <v>ПЕТУХОВ Максим</v>
          </cell>
          <cell r="C182">
            <v>10142293324</v>
          </cell>
          <cell r="D182">
            <v>40387</v>
          </cell>
          <cell r="E182" t="str">
            <v>КМС</v>
          </cell>
          <cell r="F182" t="str">
            <v>Санкт-Петербург</v>
          </cell>
          <cell r="G182" t="str">
            <v>СПБ ГБУ ДО СШОР "ШВСМ по велоспорту и триатлону"</v>
          </cell>
          <cell r="H182">
            <v>1</v>
          </cell>
          <cell r="J182">
            <v>1</v>
          </cell>
          <cell r="L182">
            <v>1</v>
          </cell>
          <cell r="M182">
            <v>1</v>
          </cell>
          <cell r="P182" t="str">
            <v>17-18</v>
          </cell>
        </row>
        <row r="183">
          <cell r="A183">
            <v>185</v>
          </cell>
          <cell r="B183" t="str">
            <v>СКОРНЯКОВ Борис</v>
          </cell>
          <cell r="C183">
            <v>10137272259</v>
          </cell>
          <cell r="D183">
            <v>39956</v>
          </cell>
          <cell r="E183" t="str">
            <v>КМС</v>
          </cell>
          <cell r="F183" t="str">
            <v>Санкт-Петербург</v>
          </cell>
          <cell r="G183" t="str">
            <v>СПБ ГБУ ДО СШОР "ШВСМ по велоспорту и триатлону"</v>
          </cell>
          <cell r="H183">
            <v>1</v>
          </cell>
          <cell r="L183">
            <v>1</v>
          </cell>
          <cell r="M183">
            <v>1</v>
          </cell>
          <cell r="P183" t="str">
            <v>17-18</v>
          </cell>
        </row>
        <row r="184">
          <cell r="A184">
            <v>186</v>
          </cell>
          <cell r="B184" t="str">
            <v>НОВОЛОДСКИЙ Дмитрий</v>
          </cell>
          <cell r="C184">
            <v>10156552627</v>
          </cell>
          <cell r="D184">
            <v>40691</v>
          </cell>
          <cell r="E184" t="str">
            <v>3 СР</v>
          </cell>
          <cell r="F184" t="str">
            <v>Санкт-Петербург</v>
          </cell>
          <cell r="G184" t="str">
            <v>СПб ГБУ ДО СШОР "ШВСМ по велоспорту и триатлону"(Локосфинкс"</v>
          </cell>
          <cell r="H184">
            <v>1</v>
          </cell>
          <cell r="J184">
            <v>1</v>
          </cell>
          <cell r="L184">
            <v>1</v>
          </cell>
          <cell r="M184">
            <v>1</v>
          </cell>
          <cell r="P184" t="str">
            <v>17-18</v>
          </cell>
        </row>
        <row r="185">
          <cell r="A185">
            <v>187</v>
          </cell>
          <cell r="B185" t="str">
            <v>БАЗГАНОВ Кирилл</v>
          </cell>
          <cell r="C185">
            <v>10156554041</v>
          </cell>
          <cell r="D185">
            <v>40578</v>
          </cell>
          <cell r="E185" t="str">
            <v>3 СР</v>
          </cell>
          <cell r="F185" t="str">
            <v>Санкт-Петербург</v>
          </cell>
          <cell r="G185" t="str">
            <v>СПб ГБУ ДО СШОР "ШВСМ по велоспорту и триатлону"(Локосфинкс"</v>
          </cell>
          <cell r="H185">
            <v>1</v>
          </cell>
          <cell r="J185">
            <v>1</v>
          </cell>
          <cell r="L185">
            <v>1</v>
          </cell>
          <cell r="M185">
            <v>1</v>
          </cell>
          <cell r="P185" t="str">
            <v>17-18</v>
          </cell>
        </row>
        <row r="186">
          <cell r="A186">
            <v>188</v>
          </cell>
          <cell r="B186" t="str">
            <v>ФОМЕНКО Тимофей</v>
          </cell>
          <cell r="C186">
            <v>10145860294</v>
          </cell>
          <cell r="D186">
            <v>40755</v>
          </cell>
          <cell r="E186" t="str">
            <v>3 СР</v>
          </cell>
          <cell r="F186" t="str">
            <v>Санкт-Петербург</v>
          </cell>
          <cell r="G186" t="str">
            <v>СПб ГБУ ДО СШОР "ШВСМ по велоспорту и триатлону"(Локосфинкс"</v>
          </cell>
          <cell r="H186">
            <v>1</v>
          </cell>
          <cell r="J186">
            <v>1</v>
          </cell>
          <cell r="L186">
            <v>1</v>
          </cell>
          <cell r="M186">
            <v>1</v>
          </cell>
          <cell r="P186" t="str">
            <v>17-18</v>
          </cell>
        </row>
        <row r="187">
          <cell r="A187">
            <v>189</v>
          </cell>
          <cell r="B187" t="str">
            <v>МИХЕЕВ Арсений</v>
          </cell>
          <cell r="C187">
            <v>10156551718</v>
          </cell>
          <cell r="D187">
            <v>40578</v>
          </cell>
          <cell r="E187" t="str">
            <v>3 СР</v>
          </cell>
          <cell r="F187" t="str">
            <v>Санкт-Петербург</v>
          </cell>
          <cell r="G187" t="str">
            <v>СПб ГБУ ДО СШОР "ШВСМ по велоспорту и триатлону"(Локосфинкс"</v>
          </cell>
          <cell r="H187">
            <v>1</v>
          </cell>
          <cell r="J187">
            <v>1</v>
          </cell>
          <cell r="L187">
            <v>1</v>
          </cell>
          <cell r="M187">
            <v>1</v>
          </cell>
          <cell r="P187" t="str">
            <v>17-18</v>
          </cell>
        </row>
        <row r="188">
          <cell r="A188">
            <v>170</v>
          </cell>
          <cell r="B188" t="str">
            <v>СИДОРОВ Григорий</v>
          </cell>
          <cell r="C188">
            <v>10104006717</v>
          </cell>
          <cell r="D188">
            <v>39260</v>
          </cell>
          <cell r="E188" t="str">
            <v>МС</v>
          </cell>
          <cell r="F188" t="str">
            <v>Тульская обл.</v>
          </cell>
          <cell r="G188" t="str">
            <v>СШОР "Велосипедный спорт"-ГУ ТО ЦСП</v>
          </cell>
          <cell r="L188">
            <v>1</v>
          </cell>
          <cell r="M188">
            <v>1</v>
          </cell>
          <cell r="P188" t="str">
            <v>17-18</v>
          </cell>
        </row>
        <row r="189">
          <cell r="A189">
            <v>171</v>
          </cell>
          <cell r="B189" t="str">
            <v>ШИШКИН Иван</v>
          </cell>
          <cell r="C189">
            <v>10141993331</v>
          </cell>
          <cell r="D189">
            <v>39651</v>
          </cell>
          <cell r="E189" t="str">
            <v>КМС</v>
          </cell>
          <cell r="F189" t="str">
            <v>Тульская обл.</v>
          </cell>
          <cell r="G189" t="str">
            <v>СШОР "Велосипедный спорт"-ГУ ТО ЦСП</v>
          </cell>
          <cell r="L189">
            <v>1</v>
          </cell>
          <cell r="M189">
            <v>1</v>
          </cell>
          <cell r="P189" t="str">
            <v>17-18</v>
          </cell>
        </row>
        <row r="190">
          <cell r="A190">
            <v>154</v>
          </cell>
          <cell r="B190" t="str">
            <v>КОЛОКОЛОВ Максим</v>
          </cell>
          <cell r="C190">
            <v>10114922954</v>
          </cell>
          <cell r="D190">
            <v>39203</v>
          </cell>
          <cell r="E190" t="str">
            <v>КМС</v>
          </cell>
          <cell r="F190" t="str">
            <v>Санкт-Петербург</v>
          </cell>
          <cell r="G190" t="str">
            <v>ГБОУШИ "Олимпийский резерв"</v>
          </cell>
          <cell r="J190">
            <v>1</v>
          </cell>
          <cell r="P190" t="str">
            <v>17-18</v>
          </cell>
        </row>
        <row r="191">
          <cell r="A191">
            <v>158</v>
          </cell>
          <cell r="B191" t="str">
            <v>ВАСИЛЬЕВ Тимофей</v>
          </cell>
          <cell r="C191">
            <v>10158774432</v>
          </cell>
          <cell r="D191">
            <v>40196</v>
          </cell>
          <cell r="E191" t="str">
            <v>2 СР</v>
          </cell>
          <cell r="F191" t="str">
            <v>Санкт-Петербург</v>
          </cell>
          <cell r="G191" t="str">
            <v>ГБОУШИ "Олимпийский резерв"</v>
          </cell>
          <cell r="J191">
            <v>1</v>
          </cell>
          <cell r="P191" t="str">
            <v>17-18</v>
          </cell>
        </row>
        <row r="192">
          <cell r="A192">
            <v>159</v>
          </cell>
          <cell r="B192" t="str">
            <v>ЕРАСОВ Тимофей</v>
          </cell>
          <cell r="C192">
            <v>10152492569</v>
          </cell>
          <cell r="D192">
            <v>40498</v>
          </cell>
          <cell r="E192" t="str">
            <v>2 СР</v>
          </cell>
          <cell r="F192" t="str">
            <v>Санкт-Петербург</v>
          </cell>
          <cell r="G192" t="str">
            <v>ГБОУШИ "Олимпийский резерв"</v>
          </cell>
          <cell r="J192">
            <v>1</v>
          </cell>
          <cell r="P192" t="str">
            <v>17-18</v>
          </cell>
        </row>
        <row r="193">
          <cell r="A193">
            <v>160</v>
          </cell>
          <cell r="B193" t="str">
            <v>ОБОЛОЧКОВ Константин</v>
          </cell>
          <cell r="C193">
            <v>10155182604</v>
          </cell>
          <cell r="D193">
            <v>40309</v>
          </cell>
          <cell r="E193" t="str">
            <v>2 СР</v>
          </cell>
          <cell r="F193" t="str">
            <v>Санкт-Петербург</v>
          </cell>
          <cell r="G193" t="str">
            <v>ГБОУШИ "Олимпийский резерв"</v>
          </cell>
          <cell r="J193">
            <v>1</v>
          </cell>
          <cell r="P193" t="str">
            <v>17-18</v>
          </cell>
        </row>
        <row r="194">
          <cell r="A194">
            <v>135</v>
          </cell>
          <cell r="B194" t="str">
            <v>ГУСЕЙНОВ Тимур</v>
          </cell>
          <cell r="C194">
            <v>10137982379</v>
          </cell>
          <cell r="D194">
            <v>40208</v>
          </cell>
          <cell r="E194" t="str">
            <v>КМС</v>
          </cell>
          <cell r="F194" t="str">
            <v>Санкт-Петербург</v>
          </cell>
          <cell r="G194" t="str">
            <v>ГБОУ ШИ "Олимпийский резерв"</v>
          </cell>
          <cell r="I194">
            <v>1</v>
          </cell>
          <cell r="P194" t="str">
            <v>17-18</v>
          </cell>
        </row>
        <row r="195">
          <cell r="A195">
            <v>146</v>
          </cell>
          <cell r="B195" t="str">
            <v>ШЕКЕЛАШВИЛИ Александр</v>
          </cell>
          <cell r="C195">
            <v>10127315514</v>
          </cell>
          <cell r="D195">
            <v>39949</v>
          </cell>
          <cell r="E195" t="str">
            <v>КМС</v>
          </cell>
          <cell r="F195" t="str">
            <v>Санкт-Петербург</v>
          </cell>
          <cell r="G195" t="str">
            <v>ГБОУ ШИ "Олимпийский резерв"</v>
          </cell>
          <cell r="I195">
            <v>1</v>
          </cell>
          <cell r="P195" t="str">
            <v>17-18</v>
          </cell>
        </row>
        <row r="196">
          <cell r="H196">
            <v>22</v>
          </cell>
          <cell r="I196">
            <v>19</v>
          </cell>
          <cell r="J196">
            <v>30</v>
          </cell>
          <cell r="K196">
            <v>0</v>
          </cell>
          <cell r="L196">
            <v>32</v>
          </cell>
          <cell r="M196">
            <v>23</v>
          </cell>
          <cell r="N196">
            <v>14</v>
          </cell>
          <cell r="O196">
            <v>17</v>
          </cell>
        </row>
        <row r="206">
          <cell r="B206" t="str">
            <v>СПИРИН Вениамин</v>
          </cell>
          <cell r="C206">
            <v>10036031844</v>
          </cell>
          <cell r="D206">
            <v>36989</v>
          </cell>
          <cell r="E206" t="str">
            <v>МС</v>
          </cell>
          <cell r="F206" t="str">
            <v>Москва</v>
          </cell>
          <cell r="G206" t="str">
            <v>ГБПОУ "МССУОР №2" Москомспорта- Динамо</v>
          </cell>
        </row>
        <row r="207">
          <cell r="B207" t="str">
            <v>ГЛАДЫШЕВ Иван</v>
          </cell>
          <cell r="C207">
            <v>10036069533</v>
          </cell>
          <cell r="D207">
            <v>37116</v>
          </cell>
          <cell r="E207" t="str">
            <v>МСМК</v>
          </cell>
          <cell r="F207" t="str">
            <v>Москва</v>
          </cell>
          <cell r="G207" t="str">
            <v>ГБПОУ "МССУОР №2" Москомспорта- Динамо</v>
          </cell>
        </row>
        <row r="208">
          <cell r="B208" t="str">
            <v>ШАРАПОВ Александр</v>
          </cell>
          <cell r="C208">
            <v>10007897295</v>
          </cell>
          <cell r="D208">
            <v>34399</v>
          </cell>
          <cell r="E208" t="str">
            <v>ЗМС</v>
          </cell>
          <cell r="F208" t="str">
            <v>Москва</v>
          </cell>
          <cell r="G208" t="str">
            <v>ГБПОУ "МССУОР №2" Москомспорта- Динамо</v>
          </cell>
        </row>
        <row r="209">
          <cell r="B209" t="str">
            <v>ВЕЛИЧКО Тимофей</v>
          </cell>
          <cell r="C209">
            <v>10075648361</v>
          </cell>
          <cell r="D209">
            <v>38346</v>
          </cell>
          <cell r="E209" t="str">
            <v>КМС</v>
          </cell>
          <cell r="F209" t="str">
            <v>Москва</v>
          </cell>
          <cell r="G209" t="str">
            <v>ГБПОУ "МССУОР №2" Москомспорта- Динамо</v>
          </cell>
        </row>
        <row r="210">
          <cell r="B210" t="str">
            <v>КУЛИКОВ Владислав</v>
          </cell>
          <cell r="C210">
            <v>10009194772</v>
          </cell>
          <cell r="D210">
            <v>35254</v>
          </cell>
          <cell r="E210" t="str">
            <v>КМС</v>
          </cell>
          <cell r="F210" t="str">
            <v>Москва</v>
          </cell>
          <cell r="G210" t="str">
            <v>ГБУ ДО "МГФСО"</v>
          </cell>
          <cell r="P210" t="str">
            <v>М</v>
          </cell>
        </row>
        <row r="213">
          <cell r="B213" t="str">
            <v>ЧИСТИК Ярослав</v>
          </cell>
          <cell r="C213">
            <v>10005408742</v>
          </cell>
          <cell r="D213">
            <v>32573</v>
          </cell>
          <cell r="E213" t="str">
            <v>МСМК</v>
          </cell>
          <cell r="F213" t="str">
            <v>Москва</v>
          </cell>
          <cell r="G213" t="str">
            <v>ГБУ ДО "МГФСО"-Динамо</v>
          </cell>
        </row>
        <row r="214">
          <cell r="B214" t="str">
            <v>ШАКОТЬКО Александр</v>
          </cell>
          <cell r="C214">
            <v>10015266568</v>
          </cell>
          <cell r="D214">
            <v>36288</v>
          </cell>
          <cell r="E214" t="str">
            <v>МС</v>
          </cell>
          <cell r="F214" t="str">
            <v>Москва</v>
          </cell>
          <cell r="G214" t="str">
            <v>ГБУ ДО "МГФСО"</v>
          </cell>
        </row>
        <row r="215">
          <cell r="B215" t="str">
            <v>КОРОЛЬКОВ Павел</v>
          </cell>
          <cell r="C215">
            <v>10102210500</v>
          </cell>
          <cell r="D215">
            <v>39061</v>
          </cell>
          <cell r="E215" t="str">
            <v>КМС</v>
          </cell>
          <cell r="F215" t="str">
            <v>Москва</v>
          </cell>
          <cell r="G215" t="str">
            <v xml:space="preserve">ГБУ ДО "ФСО "Юность Москвы" </v>
          </cell>
        </row>
        <row r="216">
          <cell r="B216" t="str">
            <v>ЧЕРНЯВСКИЙ Игорь</v>
          </cell>
          <cell r="C216">
            <v>10082146957</v>
          </cell>
          <cell r="D216">
            <v>38445</v>
          </cell>
          <cell r="E216" t="str">
            <v>МС</v>
          </cell>
          <cell r="F216" t="str">
            <v>Москва</v>
          </cell>
          <cell r="G216" t="str">
            <v xml:space="preserve">ГБУ ДО "ФСО "Юность Москвы" </v>
          </cell>
          <cell r="N216">
            <v>1</v>
          </cell>
          <cell r="O216">
            <v>1</v>
          </cell>
          <cell r="P216" t="str">
            <v>М</v>
          </cell>
        </row>
        <row r="217">
          <cell r="B217" t="str">
            <v>ГРИГОРЬЕВ Сократ</v>
          </cell>
          <cell r="C217">
            <v>10112680941</v>
          </cell>
          <cell r="D217">
            <v>39226</v>
          </cell>
          <cell r="F217" t="str">
            <v>Москва</v>
          </cell>
          <cell r="G217" t="str">
            <v xml:space="preserve">ГБУ ДО "ФСО "Юность Москвы" </v>
          </cell>
          <cell r="I217">
            <v>1</v>
          </cell>
          <cell r="N217">
            <v>1</v>
          </cell>
          <cell r="O217">
            <v>1</v>
          </cell>
          <cell r="P217" t="str">
            <v>17-18</v>
          </cell>
        </row>
        <row r="218">
          <cell r="B218" t="str">
            <v>ШЕРСТЕНИКИН Алексей</v>
          </cell>
          <cell r="C218">
            <v>10036021740</v>
          </cell>
          <cell r="D218">
            <v>37340</v>
          </cell>
          <cell r="E218" t="str">
            <v>МС</v>
          </cell>
          <cell r="F218" t="str">
            <v>Москва</v>
          </cell>
          <cell r="G218" t="str">
            <v xml:space="preserve">ГБУ ДО "ФСО "Юность Москвы" </v>
          </cell>
        </row>
        <row r="219">
          <cell r="B219" t="str">
            <v>ШУКУРОВ Тимур</v>
          </cell>
          <cell r="C219">
            <v>10090182395</v>
          </cell>
          <cell r="D219">
            <v>38552</v>
          </cell>
          <cell r="E219" t="str">
            <v>МС</v>
          </cell>
          <cell r="F219" t="str">
            <v>Москва</v>
          </cell>
          <cell r="G219" t="str">
            <v xml:space="preserve">ГБУ ДО "ФСО "Юность Москвы" </v>
          </cell>
          <cell r="I219">
            <v>1</v>
          </cell>
          <cell r="N219">
            <v>1</v>
          </cell>
          <cell r="O219">
            <v>1</v>
          </cell>
          <cell r="P219" t="str">
            <v>М</v>
          </cell>
        </row>
        <row r="220">
          <cell r="B220" t="str">
            <v>ЮДИН Никита</v>
          </cell>
          <cell r="C220">
            <v>10101332446</v>
          </cell>
          <cell r="D220">
            <v>38409</v>
          </cell>
          <cell r="E220" t="str">
            <v>КМС</v>
          </cell>
          <cell r="F220" t="str">
            <v>Москва</v>
          </cell>
          <cell r="G220" t="str">
            <v xml:space="preserve">ГБУ ДО "ФСО "Юность Москвы" </v>
          </cell>
        </row>
        <row r="221">
          <cell r="B221" t="str">
            <v>КИРИЛЬЦЕВ Никита</v>
          </cell>
          <cell r="C221">
            <v>10082333782</v>
          </cell>
          <cell r="D221">
            <v>38364</v>
          </cell>
          <cell r="E221" t="str">
            <v>МСМК</v>
          </cell>
          <cell r="F221" t="str">
            <v>Москва</v>
          </cell>
          <cell r="G221" t="str">
            <v xml:space="preserve">ГБУ ДО "ФСО "Юность Москвы" </v>
          </cell>
        </row>
        <row r="222">
          <cell r="B222" t="str">
            <v>ПОПОВ Александр</v>
          </cell>
          <cell r="C222">
            <v>10076770187</v>
          </cell>
          <cell r="D222">
            <v>37974</v>
          </cell>
          <cell r="E222" t="str">
            <v>МС</v>
          </cell>
          <cell r="F222" t="str">
            <v>Москва</v>
          </cell>
          <cell r="G222" t="str">
            <v xml:space="preserve">ГБУ ДО "ФСО "Юность Москвы" </v>
          </cell>
          <cell r="I222">
            <v>1</v>
          </cell>
          <cell r="N222">
            <v>1</v>
          </cell>
          <cell r="O222">
            <v>1</v>
          </cell>
          <cell r="P222" t="str">
            <v>М</v>
          </cell>
        </row>
        <row r="223">
          <cell r="B223" t="str">
            <v>ШЕШЕНИН Андрей</v>
          </cell>
          <cell r="C223">
            <v>10090423683</v>
          </cell>
          <cell r="D223">
            <v>38945</v>
          </cell>
          <cell r="E223" t="str">
            <v>КМС</v>
          </cell>
          <cell r="F223" t="str">
            <v>Москва</v>
          </cell>
          <cell r="G223" t="str">
            <v xml:space="preserve">ГБУ ДО "ФСО "Юность Москвы" </v>
          </cell>
          <cell r="I223">
            <v>1</v>
          </cell>
          <cell r="N223">
            <v>1</v>
          </cell>
          <cell r="O223">
            <v>1</v>
          </cell>
          <cell r="P223" t="str">
            <v>М</v>
          </cell>
        </row>
        <row r="224">
          <cell r="B224" t="str">
            <v>БОРТНИК Иван</v>
          </cell>
          <cell r="C224">
            <v>10113386213</v>
          </cell>
          <cell r="D224">
            <v>39330</v>
          </cell>
          <cell r="E224" t="str">
            <v>КМС</v>
          </cell>
          <cell r="F224" t="str">
            <v>Москва</v>
          </cell>
          <cell r="G224" t="str">
            <v>ГБУ ДО "МГФСО"</v>
          </cell>
          <cell r="L224">
            <v>1</v>
          </cell>
          <cell r="M224">
            <v>1</v>
          </cell>
          <cell r="P224" t="str">
            <v>М</v>
          </cell>
        </row>
        <row r="225">
          <cell r="B225" t="str">
            <v>АБРАМЕНКОВ Илья</v>
          </cell>
          <cell r="C225">
            <v>10132957981</v>
          </cell>
          <cell r="D225">
            <v>39548</v>
          </cell>
          <cell r="F225" t="str">
            <v>Москва</v>
          </cell>
          <cell r="G225" t="str">
            <v>ГБУ ДО "МГФСО"</v>
          </cell>
          <cell r="L225">
            <v>1</v>
          </cell>
          <cell r="P225" t="str">
            <v>17-18</v>
          </cell>
        </row>
        <row r="228">
          <cell r="B228" t="str">
            <v>ВОЙНОВА Анастасия</v>
          </cell>
          <cell r="C228">
            <v>10007498484</v>
          </cell>
          <cell r="D228">
            <v>34005</v>
          </cell>
          <cell r="E228" t="str">
            <v>ЗМС</v>
          </cell>
          <cell r="F228" t="str">
            <v>Москва</v>
          </cell>
          <cell r="G228" t="str">
            <v>ГБПОУ "МССУОР №2" Москомспорта- Динамо</v>
          </cell>
        </row>
        <row r="229">
          <cell r="B229" t="str">
            <v>БУЗИНА Елизавета</v>
          </cell>
          <cell r="C229">
            <v>10104021568</v>
          </cell>
          <cell r="D229">
            <v>38246</v>
          </cell>
          <cell r="E229" t="str">
            <v>МС</v>
          </cell>
          <cell r="F229" t="str">
            <v>Москва</v>
          </cell>
          <cell r="G229" t="str">
            <v>ГБПОУ "МССУОР №2" Москомспорта- Динамо</v>
          </cell>
        </row>
        <row r="230">
          <cell r="B230" t="str">
            <v>РОГОВАЯ Екатерина</v>
          </cell>
          <cell r="C230">
            <v>10050548094</v>
          </cell>
          <cell r="D230">
            <v>34979</v>
          </cell>
          <cell r="E230" t="str">
            <v>МСМК</v>
          </cell>
          <cell r="F230" t="str">
            <v>Москва</v>
          </cell>
          <cell r="G230" t="str">
            <v>ГБПОУ "МССУОР №2" Москомспорта- Динамо</v>
          </cell>
        </row>
        <row r="231">
          <cell r="B231" t="str">
            <v>ЗАИКА София</v>
          </cell>
          <cell r="C231">
            <v>10096881762</v>
          </cell>
          <cell r="D231">
            <v>38989</v>
          </cell>
          <cell r="E231" t="str">
            <v>КМС</v>
          </cell>
          <cell r="F231" t="str">
            <v>Москва</v>
          </cell>
          <cell r="G231" t="str">
            <v>ГБПОУ "МССУОР №2" Москомспорта- Динамо</v>
          </cell>
        </row>
        <row r="232">
          <cell r="B232" t="str">
            <v>ЗАХАРКИНА Валерия</v>
          </cell>
          <cell r="C232">
            <v>10036015070</v>
          </cell>
          <cell r="D232">
            <v>36912</v>
          </cell>
          <cell r="E232" t="str">
            <v>МС</v>
          </cell>
          <cell r="F232" t="str">
            <v>Москва</v>
          </cell>
          <cell r="G232" t="str">
            <v>ГБУ ДО "МГФСО"-ЦСКА</v>
          </cell>
        </row>
        <row r="233">
          <cell r="B233" t="str">
            <v>МАЛЬКОВА Татьяна</v>
          </cell>
          <cell r="C233">
            <v>10091170179</v>
          </cell>
          <cell r="D233">
            <v>38712</v>
          </cell>
          <cell r="E233" t="str">
            <v>МС</v>
          </cell>
          <cell r="F233" t="str">
            <v>Москва</v>
          </cell>
          <cell r="G233" t="str">
            <v>ГБУ ДО "МГФСО"</v>
          </cell>
        </row>
        <row r="234">
          <cell r="B234" t="str">
            <v>МУДРАЯ Евгения</v>
          </cell>
          <cell r="C234">
            <v>10004623244</v>
          </cell>
          <cell r="D234">
            <v>32164</v>
          </cell>
          <cell r="E234" t="str">
            <v>ЗМС</v>
          </cell>
          <cell r="F234" t="str">
            <v>Москва</v>
          </cell>
          <cell r="G234" t="str">
            <v>ГБУ ДО "МГФСО"</v>
          </cell>
        </row>
        <row r="235">
          <cell r="B235" t="str">
            <v>МУРЗИНА Ирина</v>
          </cell>
          <cell r="C235">
            <v>10036077112</v>
          </cell>
          <cell r="D235">
            <v>38092</v>
          </cell>
          <cell r="E235" t="str">
            <v>МС</v>
          </cell>
          <cell r="F235" t="str">
            <v>Москва</v>
          </cell>
          <cell r="G235" t="str">
            <v>ГБУ ДО "МГФСО"</v>
          </cell>
        </row>
        <row r="236">
          <cell r="B236" t="str">
            <v>СПИРИНА Дарья</v>
          </cell>
          <cell r="C236">
            <v>10015267578</v>
          </cell>
          <cell r="D236">
            <v>36846</v>
          </cell>
          <cell r="E236" t="str">
            <v>МС</v>
          </cell>
          <cell r="F236" t="str">
            <v>Москва</v>
          </cell>
          <cell r="G236" t="str">
            <v>ГБУ ДО "МГФСО"</v>
          </cell>
        </row>
        <row r="237">
          <cell r="B237" t="str">
            <v>АРТЕМОВА Вера</v>
          </cell>
          <cell r="C237">
            <v>10102050650</v>
          </cell>
          <cell r="D237">
            <v>38399</v>
          </cell>
          <cell r="E237" t="str">
            <v>МС</v>
          </cell>
          <cell r="F237" t="str">
            <v>Москва</v>
          </cell>
          <cell r="G237" t="str">
            <v xml:space="preserve">ГБУ ДО "ФСО "Юность Москвы" </v>
          </cell>
        </row>
        <row r="238">
          <cell r="B238" t="str">
            <v>БЛАГОДАРОВА Варвара</v>
          </cell>
          <cell r="C238">
            <v>10077949584</v>
          </cell>
          <cell r="D238">
            <v>37972</v>
          </cell>
          <cell r="E238" t="str">
            <v>МС</v>
          </cell>
          <cell r="F238" t="str">
            <v>Москва</v>
          </cell>
          <cell r="G238" t="str">
            <v xml:space="preserve">ГБУ ДО "ФСО "Юность Москвы" </v>
          </cell>
          <cell r="I238">
            <v>1</v>
          </cell>
          <cell r="N238">
            <v>1</v>
          </cell>
          <cell r="O238">
            <v>1</v>
          </cell>
          <cell r="P238" t="str">
            <v>Ж</v>
          </cell>
        </row>
        <row r="239">
          <cell r="B239" t="str">
            <v>ФАРАФОНТОВА Елизавета</v>
          </cell>
          <cell r="C239">
            <v>10112709637</v>
          </cell>
          <cell r="D239">
            <v>39296</v>
          </cell>
          <cell r="E239" t="str">
            <v>КМС</v>
          </cell>
          <cell r="F239" t="str">
            <v>Москва</v>
          </cell>
          <cell r="G239" t="str">
            <v xml:space="preserve">ГБУ ДО "ФСО "Юность Москвы" </v>
          </cell>
          <cell r="I239">
            <v>1</v>
          </cell>
          <cell r="N239">
            <v>1</v>
          </cell>
          <cell r="O239">
            <v>1</v>
          </cell>
          <cell r="P239" t="str">
            <v>17-18</v>
          </cell>
        </row>
        <row r="240">
          <cell r="B240" t="str">
            <v>БОГОМОЛОВА Елизавета</v>
          </cell>
          <cell r="C240">
            <v>10078794700</v>
          </cell>
          <cell r="D240">
            <v>37812</v>
          </cell>
          <cell r="E240" t="str">
            <v>МС</v>
          </cell>
          <cell r="F240" t="str">
            <v>Москва</v>
          </cell>
          <cell r="G240" t="str">
            <v xml:space="preserve">ГБУ ДО "ФСО "Юность Москвы" </v>
          </cell>
          <cell r="I240">
            <v>1</v>
          </cell>
          <cell r="N240">
            <v>1</v>
          </cell>
          <cell r="O240">
            <v>1</v>
          </cell>
          <cell r="P240" t="str">
            <v>Ж</v>
          </cell>
        </row>
        <row r="241">
          <cell r="B241" t="str">
            <v>ЛЫСЕНКО Алина</v>
          </cell>
          <cell r="C241">
            <v>10090187550</v>
          </cell>
          <cell r="D241">
            <v>37758</v>
          </cell>
          <cell r="E241" t="str">
            <v>МСМК</v>
          </cell>
          <cell r="F241" t="str">
            <v>Москва</v>
          </cell>
          <cell r="G241" t="str">
            <v xml:space="preserve">ГБУ ДО "ФСО "Юность Москвы" </v>
          </cell>
        </row>
        <row r="242">
          <cell r="B242" t="str">
            <v>СМИРНОВА Анна</v>
          </cell>
          <cell r="C242">
            <v>10083844154</v>
          </cell>
          <cell r="D242">
            <v>39353</v>
          </cell>
          <cell r="E242" t="str">
            <v>КМС</v>
          </cell>
          <cell r="F242" t="str">
            <v>Москва</v>
          </cell>
          <cell r="G242" t="str">
            <v>ГБУ ДО "Московская академия велосипедного спорта"</v>
          </cell>
        </row>
        <row r="243">
          <cell r="B243" t="str">
            <v>БУРЛАКОВ Данила</v>
          </cell>
          <cell r="C243">
            <v>10034956154</v>
          </cell>
          <cell r="D243">
            <v>36828</v>
          </cell>
          <cell r="E243" t="str">
            <v>МСМК</v>
          </cell>
          <cell r="F243" t="str">
            <v>Москва,Удмуртская Республика</v>
          </cell>
          <cell r="G243" t="str">
            <v>ГБПОУ "МССУОР №2" Москомспорта- Динамо</v>
          </cell>
        </row>
        <row r="244">
          <cell r="B244" t="str">
            <v>БУРЛАКОВА Яна</v>
          </cell>
          <cell r="C244">
            <v>10034919778</v>
          </cell>
          <cell r="D244">
            <v>36739</v>
          </cell>
          <cell r="E244" t="str">
            <v>ЗМС</v>
          </cell>
          <cell r="F244" t="str">
            <v>Москва,Удмуртская Республика</v>
          </cell>
          <cell r="G244" t="str">
            <v>ГБПОУ "МССУОР №2" Москомспорта- Динамо</v>
          </cell>
        </row>
        <row r="245">
          <cell r="B245" t="str">
            <v>ВАХНИН Александр</v>
          </cell>
          <cell r="C245">
            <v>10124508776</v>
          </cell>
          <cell r="D245">
            <v>35087</v>
          </cell>
          <cell r="E245" t="str">
            <v>КМС</v>
          </cell>
          <cell r="F245" t="str">
            <v>Московская обл.</v>
          </cell>
          <cell r="G245" t="str">
            <v>ГБУ ДО МО "СШОР по велоспорту"</v>
          </cell>
        </row>
        <row r="246">
          <cell r="B246" t="str">
            <v>АБАСОВА Наталья</v>
          </cell>
          <cell r="C246">
            <v>10007740277</v>
          </cell>
          <cell r="D246">
            <v>34840</v>
          </cell>
          <cell r="E246" t="str">
            <v>МСМК</v>
          </cell>
          <cell r="F246" t="str">
            <v>Московская обл.</v>
          </cell>
          <cell r="G246" t="str">
            <v>ГБУ ДО МО "СШОР по велоспорту"</v>
          </cell>
        </row>
        <row r="247">
          <cell r="B247" t="str">
            <v>БАБАЕВА Полина</v>
          </cell>
          <cell r="C247">
            <v>10140973215</v>
          </cell>
          <cell r="D247">
            <v>33257</v>
          </cell>
          <cell r="E247" t="str">
            <v>КМС</v>
          </cell>
          <cell r="F247" t="str">
            <v>Московская обл.</v>
          </cell>
          <cell r="G247" t="str">
            <v>ГБУ ДО МО "СШОР по велоспорту"</v>
          </cell>
        </row>
        <row r="248">
          <cell r="B248" t="str">
            <v>КИКСИС Айнарс</v>
          </cell>
          <cell r="C248">
            <v>10001348482</v>
          </cell>
          <cell r="D248">
            <v>26339</v>
          </cell>
          <cell r="E248" t="str">
            <v>МСМК</v>
          </cell>
          <cell r="F248" t="str">
            <v>ОАЭ</v>
          </cell>
          <cell r="G248" t="str">
            <v>Evelo</v>
          </cell>
        </row>
        <row r="249">
          <cell r="B249" t="str">
            <v>СТАШ Мамыр</v>
          </cell>
          <cell r="C249">
            <v>10008705227</v>
          </cell>
          <cell r="D249">
            <v>34093</v>
          </cell>
          <cell r="E249" t="str">
            <v>МС</v>
          </cell>
          <cell r="F249" t="str">
            <v>Республика Адыгея</v>
          </cell>
          <cell r="G249" t="str">
            <v>ГБО ДО РА "СШОР по велосипедному спорту"</v>
          </cell>
        </row>
        <row r="250">
          <cell r="B250" t="str">
            <v>РОМАНОВ Роман</v>
          </cell>
          <cell r="C250">
            <v>10007891336</v>
          </cell>
          <cell r="D250">
            <v>34518</v>
          </cell>
          <cell r="E250" t="str">
            <v>МСМК</v>
          </cell>
          <cell r="F250" t="str">
            <v>Республика Беларусь</v>
          </cell>
          <cell r="G250" t="str">
            <v>РЦОП по велосипедному спорту и ледовым видам спорта (Беларусь)</v>
          </cell>
        </row>
        <row r="251">
          <cell r="B251" t="str">
            <v>ТИШКОВ Роман</v>
          </cell>
          <cell r="C251">
            <v>10009033209</v>
          </cell>
          <cell r="D251">
            <v>34670</v>
          </cell>
          <cell r="E251" t="str">
            <v>МСМК</v>
          </cell>
          <cell r="F251" t="str">
            <v>Республика Беларусь</v>
          </cell>
          <cell r="G251" t="str">
            <v>РЦОП по велосипедному спорту и ледовым видам спорта (Беларусь)</v>
          </cell>
        </row>
        <row r="252">
          <cell r="B252" t="str">
            <v>КАВРИГА Владислав</v>
          </cell>
          <cell r="D252">
            <v>38953</v>
          </cell>
          <cell r="F252" t="str">
            <v>Республика Беларусь</v>
          </cell>
          <cell r="G252" t="str">
            <v>РЦОП по велосипедному спорту и ледовым видам спорта (Беларусь)</v>
          </cell>
          <cell r="H252">
            <v>1</v>
          </cell>
          <cell r="K252">
            <v>1</v>
          </cell>
          <cell r="L252">
            <v>1</v>
          </cell>
          <cell r="M252">
            <v>1</v>
          </cell>
          <cell r="P252" t="str">
            <v>М</v>
          </cell>
        </row>
        <row r="253">
          <cell r="B253" t="str">
            <v>ГРИНКЕВИЧ Марк</v>
          </cell>
          <cell r="D253">
            <v>36922</v>
          </cell>
          <cell r="F253" t="str">
            <v>Республика Беларусь</v>
          </cell>
          <cell r="G253" t="str">
            <v>РЦОП по велосипедному спорту и ледовым видам спорта (Беларусь)</v>
          </cell>
          <cell r="H253">
            <v>1</v>
          </cell>
          <cell r="K253">
            <v>1</v>
          </cell>
          <cell r="L253">
            <v>1</v>
          </cell>
          <cell r="M253">
            <v>1</v>
          </cell>
          <cell r="P253" t="str">
            <v>М</v>
          </cell>
        </row>
        <row r="254">
          <cell r="B254" t="str">
            <v>КОНРАД Полина</v>
          </cell>
          <cell r="D254">
            <v>38657</v>
          </cell>
          <cell r="F254" t="str">
            <v>Республика Беларусь</v>
          </cell>
          <cell r="G254" t="str">
            <v>РЦОП по велосипедному спорту и ледовым видам спорта (Беларусь)</v>
          </cell>
          <cell r="H254">
            <v>1</v>
          </cell>
          <cell r="L254">
            <v>1</v>
          </cell>
          <cell r="M254">
            <v>1</v>
          </cell>
          <cell r="P254" t="str">
            <v>Ж</v>
          </cell>
        </row>
        <row r="255">
          <cell r="B255" t="str">
            <v>ЧУЯНКОВА Ирина</v>
          </cell>
          <cell r="D255">
            <v>37761</v>
          </cell>
          <cell r="F255" t="str">
            <v>Республика Беларусь</v>
          </cell>
          <cell r="G255" t="str">
            <v>РЦОП по велосипедному спорту и ледовым видам спорта (Беларусь)</v>
          </cell>
          <cell r="H255">
            <v>1</v>
          </cell>
          <cell r="L255">
            <v>1</v>
          </cell>
          <cell r="M255">
            <v>1</v>
          </cell>
          <cell r="P255" t="str">
            <v>Ж</v>
          </cell>
        </row>
        <row r="256">
          <cell r="B256" t="str">
            <v>ШИНКОРЕНКО Ксения</v>
          </cell>
          <cell r="D256">
            <v>38038</v>
          </cell>
          <cell r="F256" t="str">
            <v>Республика Беларусь</v>
          </cell>
          <cell r="G256" t="str">
            <v>РЦОП по велосипедному спорту и ледовым видам спорта (Беларусь)</v>
          </cell>
          <cell r="H256">
            <v>1</v>
          </cell>
          <cell r="L256">
            <v>1</v>
          </cell>
          <cell r="M256">
            <v>1</v>
          </cell>
          <cell r="P256" t="str">
            <v>Ж</v>
          </cell>
        </row>
        <row r="257">
          <cell r="B257" t="str">
            <v>БИРЮК Каролина</v>
          </cell>
          <cell r="C257">
            <v>10010177809</v>
          </cell>
          <cell r="D257">
            <v>35906</v>
          </cell>
          <cell r="E257" t="str">
            <v>МСМК</v>
          </cell>
          <cell r="F257" t="str">
            <v>Республика Беларусь</v>
          </cell>
          <cell r="G257" t="str">
            <v>РЦОП по велосипедному спорту и ледовым видам спорта (Беларусь)</v>
          </cell>
        </row>
        <row r="258">
          <cell r="B258" t="str">
            <v>КИПТИКОВА Анастасия</v>
          </cell>
          <cell r="C258">
            <v>10015981944</v>
          </cell>
          <cell r="D258">
            <v>36382</v>
          </cell>
          <cell r="E258" t="str">
            <v>МСМК</v>
          </cell>
          <cell r="F258" t="str">
            <v>Республика Беларусь</v>
          </cell>
          <cell r="G258" t="str">
            <v>РЦОП по велосипедному спорту и ледовым видам спорта (Беларусь)</v>
          </cell>
        </row>
        <row r="259">
          <cell r="B259" t="str">
            <v>КОВАЛЕНКО Егор</v>
          </cell>
          <cell r="D259">
            <v>39224</v>
          </cell>
          <cell r="F259" t="str">
            <v>Республика Беларусь</v>
          </cell>
          <cell r="G259" t="str">
            <v>Минск</v>
          </cell>
          <cell r="J259">
            <v>1</v>
          </cell>
          <cell r="L259">
            <v>1</v>
          </cell>
          <cell r="M259">
            <v>1</v>
          </cell>
          <cell r="N259">
            <v>1</v>
          </cell>
          <cell r="P259" t="str">
            <v>17-18</v>
          </cell>
        </row>
        <row r="260">
          <cell r="B260" t="str">
            <v>МИРОНОВ Даниил</v>
          </cell>
          <cell r="D260">
            <v>39246</v>
          </cell>
          <cell r="F260" t="str">
            <v>Республика Беларусь</v>
          </cell>
          <cell r="G260" t="str">
            <v>Минск</v>
          </cell>
          <cell r="J260">
            <v>1</v>
          </cell>
          <cell r="L260">
            <v>1</v>
          </cell>
          <cell r="M260">
            <v>1</v>
          </cell>
          <cell r="P260" t="str">
            <v>17-18</v>
          </cell>
        </row>
        <row r="261">
          <cell r="B261" t="str">
            <v>ГОНЧАРОВА Александра</v>
          </cell>
          <cell r="C261">
            <v>10006462709</v>
          </cell>
          <cell r="D261">
            <v>33903</v>
          </cell>
          <cell r="E261" t="str">
            <v>МСМК</v>
          </cell>
          <cell r="F261" t="str">
            <v>Самарская обл.</v>
          </cell>
          <cell r="G261" t="str">
            <v>ГАУ ДО СО СШОР № 7</v>
          </cell>
        </row>
        <row r="262">
          <cell r="B262" t="str">
            <v>СВИЛОВСКИЙ Данил</v>
          </cell>
          <cell r="C262">
            <v>10125311957</v>
          </cell>
          <cell r="D262">
            <v>39525</v>
          </cell>
          <cell r="E262" t="str">
            <v>МС</v>
          </cell>
          <cell r="F262" t="str">
            <v>Санкт-Петербург</v>
          </cell>
          <cell r="G262" t="str">
            <v>СПБ ГБУ ДО СШОР "ШВСМ по велоспорту и триатлону"</v>
          </cell>
        </row>
        <row r="263">
          <cell r="B263" t="str">
            <v>ХАТУНЦЕВА Александра</v>
          </cell>
          <cell r="C263">
            <v>10130179943</v>
          </cell>
          <cell r="D263">
            <v>39478</v>
          </cell>
          <cell r="E263" t="str">
            <v>КМС</v>
          </cell>
          <cell r="F263" t="str">
            <v>Санкт-Петербург</v>
          </cell>
          <cell r="G263" t="str">
            <v>ГБОУ ШИ "Олимпийский резерв"</v>
          </cell>
        </row>
        <row r="264">
          <cell r="B264" t="str">
            <v>СОЛОДУХА Матвей</v>
          </cell>
          <cell r="C264">
            <v>10159549321</v>
          </cell>
          <cell r="D264">
            <v>40387</v>
          </cell>
          <cell r="E264" t="str">
            <v>1 СР</v>
          </cell>
          <cell r="F264" t="str">
            <v>Санкт-Петербург</v>
          </cell>
          <cell r="G264" t="str">
            <v>ГБОУ ШИ "Олимпийский резерв"</v>
          </cell>
        </row>
        <row r="265">
          <cell r="B265" t="str">
            <v>ПОЛЯКОВА Ульяна</v>
          </cell>
          <cell r="C265">
            <v>10142058807</v>
          </cell>
          <cell r="D265">
            <v>40331</v>
          </cell>
          <cell r="E265" t="str">
            <v>1 СР</v>
          </cell>
          <cell r="F265" t="str">
            <v>Санкт-Петербург</v>
          </cell>
          <cell r="G265" t="str">
            <v>ГБОУ ШИ "Олимпийский резерв"</v>
          </cell>
          <cell r="H265">
            <v>1</v>
          </cell>
          <cell r="L265">
            <v>1</v>
          </cell>
          <cell r="P265" t="str">
            <v>17-18</v>
          </cell>
        </row>
        <row r="266">
          <cell r="B266" t="str">
            <v>НУРИЕВА Арина</v>
          </cell>
          <cell r="C266">
            <v>10143337284</v>
          </cell>
          <cell r="D266">
            <v>40444</v>
          </cell>
          <cell r="E266" t="str">
            <v>1 СР</v>
          </cell>
          <cell r="F266" t="str">
            <v>Санкт-Петербург</v>
          </cell>
          <cell r="G266" t="str">
            <v>ГБОУ ШИ "Олимпийский резерв"</v>
          </cell>
          <cell r="H266">
            <v>1</v>
          </cell>
          <cell r="L266">
            <v>1</v>
          </cell>
          <cell r="P266" t="str">
            <v>17-18</v>
          </cell>
        </row>
        <row r="267">
          <cell r="B267" t="str">
            <v>МАДЬЯРОВА Диана</v>
          </cell>
          <cell r="C267">
            <v>10141842979</v>
          </cell>
          <cell r="D267">
            <v>40469</v>
          </cell>
          <cell r="E267" t="str">
            <v>1 СР</v>
          </cell>
          <cell r="F267" t="str">
            <v>Санкт-Петербург</v>
          </cell>
          <cell r="G267" t="str">
            <v>ГБОУ ШИ "Олимпийский резерв"</v>
          </cell>
        </row>
        <row r="268">
          <cell r="B268" t="str">
            <v>ГЛАДИЛИНА Милана</v>
          </cell>
          <cell r="C268">
            <v>10158708451</v>
          </cell>
          <cell r="D268">
            <v>40183</v>
          </cell>
          <cell r="E268" t="str">
            <v>1 СР</v>
          </cell>
          <cell r="F268" t="str">
            <v>Санкт-Петербург</v>
          </cell>
          <cell r="G268" t="str">
            <v>ГБОУ ШИ "Олимпийский резерв"</v>
          </cell>
          <cell r="H268">
            <v>1</v>
          </cell>
          <cell r="L268">
            <v>1</v>
          </cell>
          <cell r="P268" t="str">
            <v>17-18</v>
          </cell>
        </row>
        <row r="269">
          <cell r="B269" t="str">
            <v>ЗАХАРОВА Анастасия</v>
          </cell>
          <cell r="C269">
            <v>10159357139</v>
          </cell>
          <cell r="D269">
            <v>40057</v>
          </cell>
          <cell r="E269" t="str">
            <v>1 СР</v>
          </cell>
          <cell r="F269" t="str">
            <v>Санкт-Петербург</v>
          </cell>
          <cell r="G269" t="str">
            <v>ГБОУ ШИ "Олимпийский резерв"</v>
          </cell>
          <cell r="H269">
            <v>1</v>
          </cell>
          <cell r="L269">
            <v>1</v>
          </cell>
          <cell r="P269" t="str">
            <v>17-18</v>
          </cell>
        </row>
        <row r="270">
          <cell r="B270" t="str">
            <v>ТАРУСОВА Яна</v>
          </cell>
          <cell r="C270">
            <v>10156554647</v>
          </cell>
          <cell r="D270">
            <v>40046</v>
          </cell>
          <cell r="E270" t="str">
            <v>1 СР</v>
          </cell>
          <cell r="F270" t="str">
            <v>Санкт-Петербург</v>
          </cell>
          <cell r="G270" t="str">
            <v>ГБОУ ШИ "Олимпийский резерв"</v>
          </cell>
          <cell r="H270">
            <v>1</v>
          </cell>
          <cell r="L270">
            <v>1</v>
          </cell>
          <cell r="P270" t="str">
            <v>17-18</v>
          </cell>
        </row>
        <row r="271">
          <cell r="B271" t="str">
            <v>ЗАЙЦЕВА Мария</v>
          </cell>
          <cell r="C271">
            <v>10126687741</v>
          </cell>
          <cell r="D271">
            <v>40008</v>
          </cell>
          <cell r="E271" t="str">
            <v>1 СР</v>
          </cell>
          <cell r="F271" t="str">
            <v>Санкт-Петербург</v>
          </cell>
          <cell r="G271" t="str">
            <v>ГБОУ ШИ "Олимпийский резерв"</v>
          </cell>
          <cell r="H271">
            <v>1</v>
          </cell>
          <cell r="L271">
            <v>1</v>
          </cell>
          <cell r="P271" t="str">
            <v>17-18</v>
          </cell>
        </row>
        <row r="272">
          <cell r="B272" t="str">
            <v>НОВОЛОДСКИЙ Иван</v>
          </cell>
          <cell r="C272">
            <v>10036018811</v>
          </cell>
          <cell r="D272">
            <v>37411</v>
          </cell>
          <cell r="E272" t="str">
            <v>МСМК</v>
          </cell>
          <cell r="F272" t="str">
            <v>Санкт-Петербург</v>
          </cell>
          <cell r="G272" t="str">
            <v>СПБ ГБУ ДО СШОР "ШВСМ по велоспорту и триатлону"</v>
          </cell>
        </row>
        <row r="273">
          <cell r="B273" t="str">
            <v>СМИРНОВ Иван</v>
          </cell>
          <cell r="C273">
            <v>10090443689</v>
          </cell>
          <cell r="D273">
            <v>36174</v>
          </cell>
          <cell r="E273" t="str">
            <v>МСМК</v>
          </cell>
          <cell r="F273" t="str">
            <v>Санкт-Петербург</v>
          </cell>
          <cell r="G273" t="str">
            <v>СПБ ГБУ ДО СШОР "ШВСМ по велоспорту и триатлону"</v>
          </cell>
        </row>
        <row r="274">
          <cell r="B274" t="str">
            <v>ГНИДЕНКО Екатерина</v>
          </cell>
          <cell r="C274">
            <v>10006462305</v>
          </cell>
          <cell r="D274">
            <v>33949</v>
          </cell>
          <cell r="E274" t="str">
            <v>МСМК</v>
          </cell>
          <cell r="F274" t="str">
            <v>Санкт-Петербург</v>
          </cell>
          <cell r="G274" t="str">
            <v>ГБУ ДО СШОР им В.Коренькова</v>
          </cell>
        </row>
        <row r="286">
          <cell r="B286" t="str">
            <v>НАДРШИН Тимур</v>
          </cell>
          <cell r="C286">
            <v>10113217370</v>
          </cell>
          <cell r="D286">
            <v>39816</v>
          </cell>
          <cell r="E286" t="str">
            <v>КМС</v>
          </cell>
          <cell r="F286" t="str">
            <v>Санкт-Петербург</v>
          </cell>
          <cell r="G286" t="str">
            <v>СПБ ГБПОУ УОР № 1</v>
          </cell>
        </row>
        <row r="287">
          <cell r="B287" t="str">
            <v>СВИЛОВСКИЙ Денис</v>
          </cell>
          <cell r="C287">
            <v>10125311856</v>
          </cell>
          <cell r="D287">
            <v>39525</v>
          </cell>
          <cell r="E287" t="str">
            <v>МС</v>
          </cell>
          <cell r="F287" t="str">
            <v>Санкт-Петербург</v>
          </cell>
          <cell r="G287" t="str">
            <v>СПб ГБУ ДО СШОР "ШВСМ по велоспорту и триатлону"(Локосфинкс"</v>
          </cell>
        </row>
        <row r="288">
          <cell r="B288" t="str">
            <v>БЛОХИН Кирилл</v>
          </cell>
          <cell r="C288">
            <v>10115493638</v>
          </cell>
          <cell r="D288">
            <v>39608</v>
          </cell>
          <cell r="E288" t="str">
            <v>КМС</v>
          </cell>
          <cell r="F288" t="str">
            <v>Санкт-Петербург</v>
          </cell>
          <cell r="G288" t="str">
            <v>СПб ГБУ ДО СШОР "ШВСМ по велоспорту и триатлону"(Локосфинкс"</v>
          </cell>
        </row>
        <row r="289">
          <cell r="B289" t="str">
            <v>ЛОСЕВА Анфиса</v>
          </cell>
          <cell r="C289">
            <v>10132012435</v>
          </cell>
          <cell r="D289">
            <v>39524</v>
          </cell>
          <cell r="E289" t="str">
            <v>КМС</v>
          </cell>
          <cell r="F289" t="str">
            <v>Санкт-Петербург</v>
          </cell>
          <cell r="G289" t="str">
            <v>ГОШИОР</v>
          </cell>
        </row>
        <row r="290">
          <cell r="B290" t="str">
            <v>РУЛЕВА Анастасия</v>
          </cell>
          <cell r="C290">
            <v>10144647390</v>
          </cell>
          <cell r="D290">
            <v>39954</v>
          </cell>
          <cell r="E290" t="str">
            <v>1 СР</v>
          </cell>
          <cell r="F290" t="str">
            <v>Санкт-Петербург</v>
          </cell>
          <cell r="G290" t="str">
            <v>ГБОУ ШИ "Олимпийский резерв"</v>
          </cell>
        </row>
        <row r="291">
          <cell r="B291" t="str">
            <v>КОЗЫРЬ Александр</v>
          </cell>
          <cell r="D291">
            <v>40311</v>
          </cell>
          <cell r="F291" t="str">
            <v>Санкт-Петербург</v>
          </cell>
          <cell r="G291" t="str">
            <v>СПб ГБУ ДО СШОР "ШВСМ по велоспорту и триатлону"</v>
          </cell>
        </row>
        <row r="292">
          <cell r="B292" t="str">
            <v>ЯРМОЛЮК Александр</v>
          </cell>
          <cell r="D292">
            <v>40279</v>
          </cell>
          <cell r="F292" t="str">
            <v>Санкт-Петербург</v>
          </cell>
          <cell r="G292" t="str">
            <v>СПб ГБУ ДО СШОР "ШВСМ по велоспорту и триатлону"</v>
          </cell>
        </row>
        <row r="293">
          <cell r="B293" t="str">
            <v>ДВОЙНИКОВ Вадим</v>
          </cell>
          <cell r="D293">
            <v>40252</v>
          </cell>
          <cell r="F293" t="str">
            <v>Санкт-Петербург</v>
          </cell>
          <cell r="G293" t="str">
            <v>СПб ГБУ ДО СШОР "ШВСМ по велоспорту и триатлону"</v>
          </cell>
        </row>
        <row r="294">
          <cell r="B294" t="str">
            <v>ШЕВЦОВ Максим</v>
          </cell>
          <cell r="D294">
            <v>40439</v>
          </cell>
          <cell r="F294" t="str">
            <v>Санкт-Петербург</v>
          </cell>
          <cell r="G294" t="str">
            <v>СПб ГБУ ДО СШОР "ШВСМ по велоспорту и триатлону"</v>
          </cell>
        </row>
        <row r="295">
          <cell r="B295" t="str">
            <v>ПУХОВ Иван</v>
          </cell>
          <cell r="C295">
            <v>10155324565</v>
          </cell>
          <cell r="D295">
            <v>40206</v>
          </cell>
          <cell r="E295" t="str">
            <v>1 СР</v>
          </cell>
          <cell r="F295" t="str">
            <v>Санкт-Петербург</v>
          </cell>
          <cell r="G295" t="str">
            <v>ГБОУ ШИ "Олимпийский резерв"</v>
          </cell>
        </row>
        <row r="296">
          <cell r="B296" t="str">
            <v>ЛЕОНТЬЕВ Кирилл</v>
          </cell>
          <cell r="D296">
            <v>40332</v>
          </cell>
          <cell r="F296" t="str">
            <v>Санкт-Петербург</v>
          </cell>
          <cell r="G296" t="str">
            <v>СПб ГБУ ДО СШОР "ШВСМ по велоспорту и триатлону"</v>
          </cell>
        </row>
        <row r="297">
          <cell r="B297" t="str">
            <v>КУРАМШИНА Кристина</v>
          </cell>
          <cell r="D297">
            <v>40258</v>
          </cell>
          <cell r="F297" t="str">
            <v>Санкт-Петербург</v>
          </cell>
          <cell r="G297" t="str">
            <v>СПб ГБУ ДО СШОР "ШВСМ по велоспорту и триатлону"</v>
          </cell>
        </row>
        <row r="298">
          <cell r="B298" t="str">
            <v>РОСТОВЦЕВ Сергей</v>
          </cell>
          <cell r="C298">
            <v>10009737568</v>
          </cell>
          <cell r="D298">
            <v>35583</v>
          </cell>
          <cell r="E298" t="str">
            <v>МСМК</v>
          </cell>
          <cell r="F298" t="str">
            <v>Тульская обл.</v>
          </cell>
          <cell r="G298" t="str">
            <v>СШОР "Велосипедный спорт"-ГУ ТО ЦСП</v>
          </cell>
        </row>
        <row r="299">
          <cell r="B299" t="str">
            <v>ПОЧЕРНЯЕВ Николай</v>
          </cell>
          <cell r="C299">
            <v>10095011985</v>
          </cell>
          <cell r="D299">
            <v>38515</v>
          </cell>
          <cell r="E299" t="str">
            <v>КМС</v>
          </cell>
          <cell r="F299" t="str">
            <v>Тульская обл.</v>
          </cell>
          <cell r="G299" t="str">
            <v>СШОР "Велосипедный спорт"-ГУ ТО ЦСП</v>
          </cell>
        </row>
        <row r="300">
          <cell r="B300" t="str">
            <v>МАЙОРОВ Ждан</v>
          </cell>
          <cell r="C300">
            <v>10093990253</v>
          </cell>
          <cell r="D300">
            <v>38453</v>
          </cell>
          <cell r="E300" t="str">
            <v>МС</v>
          </cell>
          <cell r="F300" t="str">
            <v>Тульская обл.</v>
          </cell>
          <cell r="G300" t="str">
            <v>СШОР "Велосипедный спорт"-ГУ ТО ЦСП</v>
          </cell>
        </row>
        <row r="301">
          <cell r="B301" t="str">
            <v>НОВИКОВ Савва</v>
          </cell>
          <cell r="C301">
            <v>10014630008</v>
          </cell>
          <cell r="D301">
            <v>36368</v>
          </cell>
          <cell r="E301" t="str">
            <v>МС</v>
          </cell>
          <cell r="F301" t="str">
            <v>Тульская обл.</v>
          </cell>
          <cell r="G301" t="str">
            <v>СШОР "Велосипедный спорт"-ГУ ТО ЦСП</v>
          </cell>
        </row>
        <row r="302">
          <cell r="B302" t="str">
            <v>БОБРАКОВ Евгений</v>
          </cell>
          <cell r="C302">
            <v>10010654826</v>
          </cell>
          <cell r="D302">
            <v>35792</v>
          </cell>
          <cell r="E302" t="str">
            <v>МС</v>
          </cell>
          <cell r="F302" t="str">
            <v>Тульская обл.</v>
          </cell>
          <cell r="G302" t="str">
            <v>СШОР "Велосипедный спорт"-ГУ ТО ЦСП</v>
          </cell>
        </row>
        <row r="303">
          <cell r="B303" t="str">
            <v>ГОНЧАРОВА Ольга</v>
          </cell>
          <cell r="C303">
            <v>10009045434</v>
          </cell>
          <cell r="D303">
            <v>35659</v>
          </cell>
          <cell r="E303" t="str">
            <v>МС</v>
          </cell>
          <cell r="F303" t="str">
            <v>Тульская обл.</v>
          </cell>
          <cell r="G303" t="str">
            <v>"ОКСШОР"-ГУ ТО ЦСП</v>
          </cell>
        </row>
        <row r="304">
          <cell r="B304" t="str">
            <v>БЕССОНОВА София</v>
          </cell>
          <cell r="C304">
            <v>10090442679</v>
          </cell>
          <cell r="D304">
            <v>38772</v>
          </cell>
          <cell r="E304" t="str">
            <v>КМС</v>
          </cell>
          <cell r="F304" t="str">
            <v>Тульская обл.</v>
          </cell>
          <cell r="G304" t="str">
            <v>СШОР "Велосипедный спорт"-ГУ ТО ЦСП</v>
          </cell>
        </row>
        <row r="305">
          <cell r="B305" t="str">
            <v>ФРОЛОВА Наталья</v>
          </cell>
          <cell r="C305">
            <v>10009721505</v>
          </cell>
          <cell r="D305">
            <v>35616</v>
          </cell>
          <cell r="E305" t="str">
            <v>МС</v>
          </cell>
          <cell r="F305" t="str">
            <v>Тульская обл.,Воронежская обл.</v>
          </cell>
          <cell r="G305" t="str">
            <v>"ОКСШОР"-ГУ ТО ЦСП/Воронежская обл.</v>
          </cell>
        </row>
      </sheetData>
      <sheetData sheetId="77">
        <row r="1">
          <cell r="A1" t="str">
            <v>Министерство спорта Российской Федерации</v>
          </cell>
        </row>
        <row r="4">
          <cell r="A4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57</v>
          </cell>
          <cell r="D24">
            <v>10009045636</v>
          </cell>
          <cell r="E24" t="str">
            <v>АНТОНОВА Наталия</v>
          </cell>
          <cell r="F24">
            <v>34844</v>
          </cell>
          <cell r="G24" t="str">
            <v>ЗМС</v>
          </cell>
          <cell r="H24" t="str">
            <v>Санкт-Петербург</v>
          </cell>
        </row>
        <row r="25">
          <cell r="A25">
            <v>2</v>
          </cell>
          <cell r="C25">
            <v>58</v>
          </cell>
          <cell r="D25">
            <v>10128589850</v>
          </cell>
          <cell r="E25" t="str">
            <v>БЕЛЯЕВА Анна</v>
          </cell>
          <cell r="F25">
            <v>38965</v>
          </cell>
          <cell r="G25" t="str">
            <v>МС</v>
          </cell>
          <cell r="H25" t="str">
            <v>Санкт-Петербург</v>
          </cell>
        </row>
        <row r="26">
          <cell r="A26">
            <v>3</v>
          </cell>
          <cell r="C26">
            <v>59</v>
          </cell>
          <cell r="D26">
            <v>10091971239</v>
          </cell>
          <cell r="E26" t="str">
            <v>ГУЦА Дарья</v>
          </cell>
          <cell r="F26">
            <v>38975</v>
          </cell>
          <cell r="G26" t="str">
            <v>МС</v>
          </cell>
          <cell r="H26" t="str">
            <v>Санкт-Петербург</v>
          </cell>
        </row>
        <row r="27">
          <cell r="A27">
            <v>4</v>
          </cell>
          <cell r="C27">
            <v>60</v>
          </cell>
          <cell r="D27">
            <v>10090420653</v>
          </cell>
          <cell r="E27" t="str">
            <v>ИМИНОВА Камила</v>
          </cell>
          <cell r="F27">
            <v>38763</v>
          </cell>
          <cell r="G27" t="str">
            <v>МС</v>
          </cell>
          <cell r="H27" t="str">
            <v>Санкт-Петербург</v>
          </cell>
        </row>
        <row r="28">
          <cell r="A28">
            <v>5</v>
          </cell>
          <cell r="C28">
            <v>66</v>
          </cell>
          <cell r="D28">
            <v>10115496163</v>
          </cell>
          <cell r="E28" t="str">
            <v>ЕФИМОВА Виктория</v>
          </cell>
          <cell r="F28">
            <v>38895</v>
          </cell>
          <cell r="G28" t="str">
            <v>МС</v>
          </cell>
          <cell r="H28" t="str">
            <v>Санкт-Петербург</v>
          </cell>
        </row>
        <row r="29">
          <cell r="A29">
            <v>6</v>
          </cell>
          <cell r="C29">
            <v>67</v>
          </cell>
          <cell r="D29">
            <v>10007272455</v>
          </cell>
          <cell r="E29" t="str">
            <v>ШМЕЛЕВА Дарья</v>
          </cell>
          <cell r="F29">
            <v>34633</v>
          </cell>
          <cell r="G29" t="str">
            <v>ЗМС</v>
          </cell>
          <cell r="H29" t="str">
            <v>Москва</v>
          </cell>
        </row>
        <row r="30">
          <cell r="A30">
            <v>7</v>
          </cell>
          <cell r="C30">
            <v>68</v>
          </cell>
          <cell r="D30">
            <v>10094917312</v>
          </cell>
          <cell r="E30" t="str">
            <v>СОЛОЗОБОВА Елизавета</v>
          </cell>
          <cell r="F30">
            <v>38671</v>
          </cell>
          <cell r="G30" t="str">
            <v>МС</v>
          </cell>
          <cell r="H30" t="str">
            <v>Москва</v>
          </cell>
        </row>
        <row r="31">
          <cell r="A31">
            <v>8</v>
          </cell>
          <cell r="C31">
            <v>69</v>
          </cell>
          <cell r="D31">
            <v>10014630109</v>
          </cell>
          <cell r="E31" t="str">
            <v>ВАЩЕНКО Полина</v>
          </cell>
          <cell r="F31">
            <v>36529</v>
          </cell>
          <cell r="G31" t="str">
            <v>МСМК</v>
          </cell>
          <cell r="H31" t="str">
            <v>Москва</v>
          </cell>
        </row>
        <row r="32">
          <cell r="A32">
            <v>9</v>
          </cell>
          <cell r="C32">
            <v>70</v>
          </cell>
          <cell r="D32">
            <v>10089461161</v>
          </cell>
          <cell r="E32" t="str">
            <v>НОВИКОВА Софья</v>
          </cell>
          <cell r="F32">
            <v>38988</v>
          </cell>
          <cell r="G32" t="str">
            <v>МС</v>
          </cell>
          <cell r="H32" t="str">
            <v>Москва</v>
          </cell>
        </row>
        <row r="33">
          <cell r="A33">
            <v>10</v>
          </cell>
          <cell r="C33">
            <v>71</v>
          </cell>
          <cell r="D33">
            <v>10094893363</v>
          </cell>
          <cell r="E33" t="str">
            <v>СЕМЕНЮК Яна</v>
          </cell>
          <cell r="F33">
            <v>38783</v>
          </cell>
          <cell r="G33" t="str">
            <v>МС</v>
          </cell>
          <cell r="H33" t="str">
            <v>Москва</v>
          </cell>
        </row>
        <row r="34">
          <cell r="A34">
            <v>11</v>
          </cell>
          <cell r="C34">
            <v>72</v>
          </cell>
          <cell r="D34">
            <v>10113777344</v>
          </cell>
          <cell r="E34" t="str">
            <v>КУХАРЧИК Дарина</v>
          </cell>
          <cell r="F34">
            <v>38997</v>
          </cell>
          <cell r="G34" t="str">
            <v>МС</v>
          </cell>
          <cell r="H34" t="str">
            <v>Республика Беларусь</v>
          </cell>
        </row>
        <row r="35">
          <cell r="A35">
            <v>12</v>
          </cell>
          <cell r="C35">
            <v>75</v>
          </cell>
          <cell r="D35">
            <v>10075689686</v>
          </cell>
          <cell r="E35" t="str">
            <v>БОСЯКОВА Варвара</v>
          </cell>
          <cell r="F35">
            <v>38310</v>
          </cell>
          <cell r="G35" t="str">
            <v>МСМК</v>
          </cell>
          <cell r="H35" t="str">
            <v>Республика Беларусь</v>
          </cell>
        </row>
        <row r="36">
          <cell r="A36">
            <v>13</v>
          </cell>
          <cell r="C36">
            <v>77</v>
          </cell>
          <cell r="D36">
            <v>10034991217</v>
          </cell>
          <cell r="E36" t="str">
            <v>АНДРЕЕВА Ксения</v>
          </cell>
          <cell r="F36">
            <v>36732</v>
          </cell>
          <cell r="G36" t="str">
            <v>МСМК</v>
          </cell>
          <cell r="H36" t="str">
            <v>Тульская обл.</v>
          </cell>
        </row>
        <row r="37">
          <cell r="A37">
            <v>14</v>
          </cell>
          <cell r="C37">
            <v>82</v>
          </cell>
          <cell r="D37">
            <v>10095066650</v>
          </cell>
          <cell r="E37" t="str">
            <v>ХАЙБУЛЛАЕВА Виолетта</v>
          </cell>
          <cell r="F37">
            <v>38905</v>
          </cell>
          <cell r="G37" t="str">
            <v>КМС</v>
          </cell>
          <cell r="H37" t="str">
            <v>Тульская обл.</v>
          </cell>
        </row>
        <row r="38">
          <cell r="A38">
            <v>15</v>
          </cell>
          <cell r="C38">
            <v>84</v>
          </cell>
          <cell r="D38">
            <v>10100041841</v>
          </cell>
          <cell r="E38" t="str">
            <v>ВАСИЛЕНКО Владислава</v>
          </cell>
          <cell r="F38">
            <v>39082</v>
          </cell>
          <cell r="G38" t="str">
            <v>МС</v>
          </cell>
          <cell r="H38" t="str">
            <v>Тульская обл.</v>
          </cell>
        </row>
        <row r="39">
          <cell r="A39">
            <v>16</v>
          </cell>
          <cell r="C39">
            <v>81</v>
          </cell>
          <cell r="D39">
            <v>10091970532</v>
          </cell>
          <cell r="E39" t="str">
            <v>ЕВЛАНОВА Екатерина</v>
          </cell>
          <cell r="F39">
            <v>39047</v>
          </cell>
          <cell r="G39" t="str">
            <v>МС</v>
          </cell>
          <cell r="H39" t="str">
            <v>Тульская обл.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39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40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41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42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43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39</v>
          </cell>
          <cell r="D63" t="e">
            <v>#NAME?</v>
          </cell>
          <cell r="E63" t="e">
            <v>#NAME?</v>
          </cell>
          <cell r="F63" t="e">
            <v>#NAME?</v>
          </cell>
          <cell r="G63" t="e">
            <v>#NAME?</v>
          </cell>
          <cell r="H63" t="e">
            <v>#NAME?</v>
          </cell>
        </row>
        <row r="64">
          <cell r="A64">
            <v>39</v>
          </cell>
          <cell r="D64" t="e">
            <v>#NAME?</v>
          </cell>
          <cell r="E64" t="e">
            <v>#NAME?</v>
          </cell>
          <cell r="F64" t="e">
            <v>#NAME?</v>
          </cell>
          <cell r="G64" t="e">
            <v>#NAME?</v>
          </cell>
          <cell r="H64" t="e">
            <v>#NAME?</v>
          </cell>
        </row>
        <row r="65">
          <cell r="A65">
            <v>39</v>
          </cell>
          <cell r="D65" t="e">
            <v>#NAME?</v>
          </cell>
          <cell r="E65" t="e">
            <v>#NAME?</v>
          </cell>
          <cell r="F65" t="e">
            <v>#NAME?</v>
          </cell>
          <cell r="G65" t="e">
            <v>#NAME?</v>
          </cell>
          <cell r="H65" t="e">
            <v>#NAME?</v>
          </cell>
        </row>
        <row r="66">
          <cell r="A66">
            <v>39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</sheetData>
      <sheetData sheetId="78">
        <row r="1">
          <cell r="A1" t="str">
            <v>Министерство спорта Российской Федерации</v>
          </cell>
        </row>
        <row r="4">
          <cell r="A4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98</v>
          </cell>
          <cell r="D24">
            <v>10090053164</v>
          </cell>
          <cell r="E24" t="str">
            <v>КЛИМЕНКО Эвелина</v>
          </cell>
          <cell r="F24">
            <v>39217</v>
          </cell>
          <cell r="G24" t="str">
            <v>КМС</v>
          </cell>
          <cell r="H24" t="str">
            <v>Санкт-Петербург</v>
          </cell>
        </row>
        <row r="25">
          <cell r="A25">
            <v>2</v>
          </cell>
          <cell r="C25">
            <v>99</v>
          </cell>
          <cell r="D25">
            <v>10137422207</v>
          </cell>
          <cell r="E25" t="str">
            <v>БЕЛЯЕВА Мария</v>
          </cell>
          <cell r="F25">
            <v>39866</v>
          </cell>
          <cell r="G25" t="str">
            <v>КМС</v>
          </cell>
          <cell r="H25" t="str">
            <v>Санкт-Петербург</v>
          </cell>
        </row>
        <row r="26">
          <cell r="A26">
            <v>3</v>
          </cell>
          <cell r="C26">
            <v>100</v>
          </cell>
          <cell r="D26">
            <v>10080748238</v>
          </cell>
          <cell r="E26" t="str">
            <v>ЧЕРТИХИНА Юлия</v>
          </cell>
          <cell r="F26">
            <v>39121</v>
          </cell>
          <cell r="G26" t="str">
            <v>МС</v>
          </cell>
          <cell r="H26" t="str">
            <v>Санкт-Петербург</v>
          </cell>
        </row>
        <row r="27">
          <cell r="A27">
            <v>4</v>
          </cell>
          <cell r="C27">
            <v>103</v>
          </cell>
          <cell r="D27">
            <v>10144646380</v>
          </cell>
          <cell r="E27" t="str">
            <v>АВДЕЕВА Мария</v>
          </cell>
          <cell r="F27">
            <v>40348</v>
          </cell>
          <cell r="G27" t="str">
            <v>КМС</v>
          </cell>
          <cell r="H27" t="str">
            <v>Санкт-Петербург</v>
          </cell>
        </row>
        <row r="28">
          <cell r="A28">
            <v>5</v>
          </cell>
          <cell r="C28">
            <v>104</v>
          </cell>
          <cell r="D28">
            <v>10140508120</v>
          </cell>
          <cell r="E28" t="str">
            <v>ВОЛОБУЕВА Валерия</v>
          </cell>
          <cell r="F28">
            <v>40294</v>
          </cell>
          <cell r="G28" t="str">
            <v>КМС</v>
          </cell>
          <cell r="H28" t="str">
            <v>Санкт-Петербург</v>
          </cell>
        </row>
        <row r="29">
          <cell r="A29">
            <v>6</v>
          </cell>
          <cell r="C29">
            <v>117</v>
          </cell>
          <cell r="D29">
            <v>10131543502</v>
          </cell>
          <cell r="E29" t="str">
            <v>СОЛОЗОБОВА Вероника</v>
          </cell>
          <cell r="F29">
            <v>39647</v>
          </cell>
          <cell r="G29" t="str">
            <v>МС</v>
          </cell>
          <cell r="H29" t="str">
            <v>Москва</v>
          </cell>
        </row>
        <row r="30">
          <cell r="A30">
            <v>7</v>
          </cell>
          <cell r="C30">
            <v>118</v>
          </cell>
          <cell r="D30">
            <v>10128419492</v>
          </cell>
          <cell r="E30" t="str">
            <v>СТУДЕННИКОВА Ярослава</v>
          </cell>
          <cell r="F30">
            <v>39785</v>
          </cell>
          <cell r="G30" t="str">
            <v>МС</v>
          </cell>
          <cell r="H30" t="str">
            <v>Москва</v>
          </cell>
        </row>
        <row r="31">
          <cell r="A31">
            <v>8</v>
          </cell>
          <cell r="C31">
            <v>127</v>
          </cell>
          <cell r="D31">
            <v>10132789849</v>
          </cell>
          <cell r="E31" t="str">
            <v>ЛУЧИНА Виктория</v>
          </cell>
          <cell r="F31">
            <v>39558</v>
          </cell>
          <cell r="G31" t="str">
            <v>МС</v>
          </cell>
          <cell r="H31" t="str">
            <v>Тульская обл.</v>
          </cell>
        </row>
        <row r="32">
          <cell r="A32">
            <v>9</v>
          </cell>
          <cell r="C32">
            <v>128</v>
          </cell>
          <cell r="D32">
            <v>10132790051</v>
          </cell>
          <cell r="E32" t="str">
            <v>ДРОЗДОВА Ольга</v>
          </cell>
          <cell r="F32">
            <v>39616</v>
          </cell>
          <cell r="G32" t="str">
            <v>КМС</v>
          </cell>
          <cell r="H32" t="str">
            <v>Тульская обл.</v>
          </cell>
        </row>
        <row r="33">
          <cell r="A33">
            <v>10</v>
          </cell>
          <cell r="C33">
            <v>129</v>
          </cell>
          <cell r="D33">
            <v>10137919432</v>
          </cell>
          <cell r="E33" t="str">
            <v>ЕРМОЛОВА Мария</v>
          </cell>
          <cell r="F33">
            <v>39688</v>
          </cell>
          <cell r="G33" t="str">
            <v>КМС</v>
          </cell>
          <cell r="H33" t="str">
            <v>Тульская обл.</v>
          </cell>
        </row>
        <row r="34">
          <cell r="A34">
            <v>11</v>
          </cell>
          <cell r="C34">
            <v>130</v>
          </cell>
          <cell r="D34">
            <v>10142335255</v>
          </cell>
          <cell r="E34" t="str">
            <v>ГВОЗДЕВА Диана</v>
          </cell>
          <cell r="F34">
            <v>39650</v>
          </cell>
          <cell r="G34" t="str">
            <v>КМС</v>
          </cell>
          <cell r="H34" t="str">
            <v>Тульская обл.</v>
          </cell>
        </row>
        <row r="35">
          <cell r="A35">
            <v>12</v>
          </cell>
          <cell r="C35">
            <v>131</v>
          </cell>
          <cell r="D35">
            <v>10143149146</v>
          </cell>
          <cell r="E35" t="str">
            <v>СИБАЕВА Снежана</v>
          </cell>
          <cell r="F35">
            <v>39402</v>
          </cell>
          <cell r="G35" t="str">
            <v>КМС</v>
          </cell>
          <cell r="H35" t="str">
            <v>Тульская обл.</v>
          </cell>
        </row>
        <row r="36">
          <cell r="A36">
            <v>13</v>
          </cell>
          <cell r="C36">
            <v>132</v>
          </cell>
          <cell r="D36">
            <v>10130345045</v>
          </cell>
          <cell r="E36" t="str">
            <v>СОКОЛОВА Софья</v>
          </cell>
          <cell r="F36">
            <v>39106</v>
          </cell>
          <cell r="G36" t="str">
            <v>КМС</v>
          </cell>
          <cell r="H36" t="str">
            <v>Тульская обл.</v>
          </cell>
        </row>
        <row r="37">
          <cell r="A37">
            <v>14</v>
          </cell>
          <cell r="C37">
            <v>105</v>
          </cell>
          <cell r="D37">
            <v>10127613180</v>
          </cell>
          <cell r="E37" t="str">
            <v>ПЕРШИНА Анастасия</v>
          </cell>
          <cell r="F37">
            <v>39810</v>
          </cell>
          <cell r="G37" t="str">
            <v>КМС</v>
          </cell>
          <cell r="H37" t="str">
            <v>Санкт-Петербург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39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40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41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42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43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39</v>
          </cell>
          <cell r="D63" t="e">
            <v>#NAME?</v>
          </cell>
          <cell r="E63" t="e">
            <v>#NAME?</v>
          </cell>
          <cell r="F63" t="e">
            <v>#NAME?</v>
          </cell>
          <cell r="G63" t="e">
            <v>#NAME?</v>
          </cell>
          <cell r="H63" t="e">
            <v>#NAME?</v>
          </cell>
        </row>
        <row r="64">
          <cell r="A64">
            <v>39</v>
          </cell>
          <cell r="D64" t="e">
            <v>#NAME?</v>
          </cell>
          <cell r="E64" t="e">
            <v>#NAME?</v>
          </cell>
          <cell r="F64" t="e">
            <v>#NAME?</v>
          </cell>
          <cell r="G64" t="e">
            <v>#NAME?</v>
          </cell>
          <cell r="H64" t="e">
            <v>#NAME?</v>
          </cell>
        </row>
        <row r="65">
          <cell r="A65">
            <v>39</v>
          </cell>
          <cell r="D65" t="e">
            <v>#NAME?</v>
          </cell>
          <cell r="E65" t="e">
            <v>#NAME?</v>
          </cell>
          <cell r="F65" t="e">
            <v>#NAME?</v>
          </cell>
          <cell r="G65" t="e">
            <v>#NAME?</v>
          </cell>
          <cell r="H65" t="e">
            <v>#NAME?</v>
          </cell>
        </row>
        <row r="66">
          <cell r="A66">
            <v>39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</sheetData>
      <sheetData sheetId="79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136</v>
          </cell>
          <cell r="D24">
            <v>10111626065</v>
          </cell>
          <cell r="E24" t="str">
            <v>ПАВЛОВСКИЙ Дмитрий</v>
          </cell>
          <cell r="F24">
            <v>39347</v>
          </cell>
          <cell r="G24" t="str">
            <v>КМС</v>
          </cell>
          <cell r="H24" t="str">
            <v>Санкт-Петербург</v>
          </cell>
        </row>
        <row r="25">
          <cell r="A25">
            <v>2</v>
          </cell>
          <cell r="C25">
            <v>140</v>
          </cell>
          <cell r="D25">
            <v>10133902723</v>
          </cell>
          <cell r="E25" t="str">
            <v>ПУШКАРЕВ Ярослав</v>
          </cell>
          <cell r="F25">
            <v>39552</v>
          </cell>
          <cell r="G25" t="str">
            <v>КМС</v>
          </cell>
          <cell r="H25" t="str">
            <v>Санкт-Петербург</v>
          </cell>
        </row>
        <row r="26">
          <cell r="A26">
            <v>3</v>
          </cell>
          <cell r="C26">
            <v>141</v>
          </cell>
          <cell r="D26">
            <v>10142424474</v>
          </cell>
          <cell r="E26" t="str">
            <v>РАЕВ Фома</v>
          </cell>
          <cell r="F26">
            <v>40048</v>
          </cell>
          <cell r="G26" t="str">
            <v>КМС</v>
          </cell>
          <cell r="H26" t="str">
            <v>Санкт-Петербург</v>
          </cell>
        </row>
        <row r="27">
          <cell r="A27">
            <v>4</v>
          </cell>
          <cell r="C27">
            <v>142</v>
          </cell>
          <cell r="D27">
            <v>10142219636</v>
          </cell>
          <cell r="E27" t="str">
            <v>МОКЕЕВ Захар</v>
          </cell>
          <cell r="F27">
            <v>39466</v>
          </cell>
          <cell r="G27" t="str">
            <v>КМС</v>
          </cell>
          <cell r="H27" t="str">
            <v>Санкт-Петербург</v>
          </cell>
        </row>
        <row r="28">
          <cell r="A28">
            <v>5</v>
          </cell>
          <cell r="C28">
            <v>143</v>
          </cell>
          <cell r="D28">
            <v>10126302973</v>
          </cell>
          <cell r="E28" t="str">
            <v>ДЕМИШ Михаил</v>
          </cell>
          <cell r="F28">
            <v>39472</v>
          </cell>
          <cell r="G28" t="str">
            <v>КМС</v>
          </cell>
          <cell r="H28" t="str">
            <v>Санкт-Петербург</v>
          </cell>
        </row>
        <row r="29">
          <cell r="A29">
            <v>6</v>
          </cell>
          <cell r="C29">
            <v>144</v>
          </cell>
          <cell r="D29">
            <v>10126386738</v>
          </cell>
          <cell r="E29" t="str">
            <v>БУТЕНКО Никита</v>
          </cell>
          <cell r="F29">
            <v>39793</v>
          </cell>
          <cell r="G29" t="str">
            <v>КМС</v>
          </cell>
          <cell r="H29" t="str">
            <v>Санкт-Петербург</v>
          </cell>
        </row>
        <row r="30">
          <cell r="A30">
            <v>7</v>
          </cell>
          <cell r="C30">
            <v>145</v>
          </cell>
          <cell r="D30">
            <v>10132137121</v>
          </cell>
          <cell r="E30" t="str">
            <v>ГИЧКИН Артем</v>
          </cell>
          <cell r="F30">
            <v>39697</v>
          </cell>
          <cell r="G30" t="str">
            <v>КМС</v>
          </cell>
          <cell r="H30" t="str">
            <v>Санкт-Петербург</v>
          </cell>
        </row>
        <row r="31">
          <cell r="A31">
            <v>8</v>
          </cell>
          <cell r="C31">
            <v>161</v>
          </cell>
          <cell r="D31">
            <v>10107322194</v>
          </cell>
          <cell r="E31" t="str">
            <v>КИМАКОВСКИЙ Захар</v>
          </cell>
          <cell r="F31">
            <v>39113</v>
          </cell>
          <cell r="G31" t="str">
            <v>МС</v>
          </cell>
          <cell r="H31" t="str">
            <v>Москва</v>
          </cell>
        </row>
        <row r="32">
          <cell r="A32">
            <v>9</v>
          </cell>
          <cell r="C32">
            <v>163</v>
          </cell>
          <cell r="D32">
            <v>10139061608</v>
          </cell>
          <cell r="E32" t="str">
            <v>СОКОЛОВСКИЙ Кирилл</v>
          </cell>
          <cell r="F32">
            <v>39562</v>
          </cell>
          <cell r="G32" t="str">
            <v>КМС</v>
          </cell>
          <cell r="H32" t="str">
            <v>Москва</v>
          </cell>
        </row>
        <row r="33">
          <cell r="A33">
            <v>10</v>
          </cell>
          <cell r="C33">
            <v>164</v>
          </cell>
          <cell r="D33">
            <v>10132956163</v>
          </cell>
          <cell r="E33" t="str">
            <v>САВОСТИКОВ Никита</v>
          </cell>
          <cell r="F33">
            <v>39675</v>
          </cell>
          <cell r="G33" t="str">
            <v>КМС</v>
          </cell>
          <cell r="H33" t="str">
            <v>Москва</v>
          </cell>
        </row>
        <row r="34">
          <cell r="A34">
            <v>11</v>
          </cell>
          <cell r="C34">
            <v>172</v>
          </cell>
          <cell r="D34">
            <v>10100863008</v>
          </cell>
          <cell r="E34" t="str">
            <v>ПУЧЕНКИН Артем</v>
          </cell>
          <cell r="F34">
            <v>39432</v>
          </cell>
          <cell r="G34" t="str">
            <v>КМС</v>
          </cell>
          <cell r="H34" t="str">
            <v>Тульская обл.</v>
          </cell>
        </row>
        <row r="35">
          <cell r="A35">
            <v>12</v>
          </cell>
          <cell r="C35">
            <v>173</v>
          </cell>
          <cell r="D35">
            <v>10131028691</v>
          </cell>
          <cell r="E35" t="str">
            <v>ЗЫБИН Артем</v>
          </cell>
          <cell r="F35">
            <v>39747</v>
          </cell>
          <cell r="G35" t="str">
            <v>КМС</v>
          </cell>
          <cell r="H35" t="str">
            <v>Тульская обл.</v>
          </cell>
        </row>
        <row r="36">
          <cell r="A36">
            <v>13</v>
          </cell>
          <cell r="C36">
            <v>174</v>
          </cell>
          <cell r="D36">
            <v>10101388222</v>
          </cell>
          <cell r="E36" t="str">
            <v>СМИРНОВ Роман</v>
          </cell>
          <cell r="F36">
            <v>39390</v>
          </cell>
          <cell r="G36" t="str">
            <v>КМС</v>
          </cell>
          <cell r="H36" t="str">
            <v>Тульская обл.</v>
          </cell>
        </row>
        <row r="37">
          <cell r="A37">
            <v>14</v>
          </cell>
          <cell r="C37">
            <v>175</v>
          </cell>
          <cell r="D37">
            <v>10132853810</v>
          </cell>
          <cell r="E37" t="str">
            <v>НИКИШИН Александр</v>
          </cell>
          <cell r="F37">
            <v>39671</v>
          </cell>
          <cell r="G37" t="str">
            <v>КМС</v>
          </cell>
          <cell r="H37" t="str">
            <v>Тульская обл.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8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26</v>
          </cell>
          <cell r="D24">
            <v>10130335345</v>
          </cell>
          <cell r="E24" t="str">
            <v>МЕРЕМЕРЕНКО Дмитрий</v>
          </cell>
          <cell r="F24">
            <v>38821</v>
          </cell>
          <cell r="G24" t="str">
            <v>КМС</v>
          </cell>
          <cell r="H24" t="str">
            <v>Москва</v>
          </cell>
        </row>
        <row r="25">
          <cell r="A25">
            <v>2</v>
          </cell>
          <cell r="C25">
            <v>3</v>
          </cell>
          <cell r="D25">
            <v>10110374361</v>
          </cell>
          <cell r="E25" t="str">
            <v>ГОЛКОВ Михаил</v>
          </cell>
          <cell r="F25">
            <v>38749</v>
          </cell>
          <cell r="G25" t="str">
            <v>МС</v>
          </cell>
          <cell r="H25" t="str">
            <v>Санкт-Петербург</v>
          </cell>
        </row>
        <row r="26">
          <cell r="A26">
            <v>3</v>
          </cell>
          <cell r="C26">
            <v>42</v>
          </cell>
          <cell r="D26">
            <v>10036104289</v>
          </cell>
          <cell r="E26" t="str">
            <v>ГОЛОВ Виктор</v>
          </cell>
          <cell r="F26">
            <v>36553</v>
          </cell>
          <cell r="G26" t="str">
            <v>МС</v>
          </cell>
          <cell r="H26" t="str">
            <v>Республика Казахстан</v>
          </cell>
        </row>
        <row r="27">
          <cell r="A27">
            <v>4</v>
          </cell>
          <cell r="C27">
            <v>29</v>
          </cell>
          <cell r="D27">
            <v>10091885555</v>
          </cell>
          <cell r="E27" t="str">
            <v>ПРОКУРАТОВ Александр</v>
          </cell>
          <cell r="F27">
            <v>38571</v>
          </cell>
          <cell r="G27" t="str">
            <v>МС</v>
          </cell>
          <cell r="H27" t="str">
            <v>Омская обл.</v>
          </cell>
        </row>
        <row r="28">
          <cell r="A28">
            <v>5</v>
          </cell>
          <cell r="C28">
            <v>30</v>
          </cell>
          <cell r="D28">
            <v>10077952416</v>
          </cell>
          <cell r="E28" t="str">
            <v>ЗАЛИПЯТСКИЙ Иван</v>
          </cell>
          <cell r="F28">
            <v>37631</v>
          </cell>
          <cell r="G28" t="str">
            <v>МС</v>
          </cell>
          <cell r="H28" t="str">
            <v>Омская обл., Респ. Крым</v>
          </cell>
        </row>
        <row r="29">
          <cell r="A29">
            <v>6</v>
          </cell>
          <cell r="C29">
            <v>23</v>
          </cell>
          <cell r="D29">
            <v>10092179383</v>
          </cell>
          <cell r="E29" t="str">
            <v>АМЕЛИН Даниил</v>
          </cell>
          <cell r="F29">
            <v>38819</v>
          </cell>
          <cell r="G29" t="str">
            <v>МС</v>
          </cell>
          <cell r="H29" t="str">
            <v>Москва</v>
          </cell>
        </row>
        <row r="30">
          <cell r="A30">
            <v>7</v>
          </cell>
          <cell r="C30">
            <v>4</v>
          </cell>
          <cell r="D30">
            <v>10090420148</v>
          </cell>
          <cell r="E30" t="str">
            <v>ГАЛИХАНОВ Денис</v>
          </cell>
          <cell r="F30">
            <v>38909</v>
          </cell>
          <cell r="G30" t="str">
            <v>МС</v>
          </cell>
          <cell r="H30" t="str">
            <v>Санкт-Петербург</v>
          </cell>
        </row>
        <row r="31">
          <cell r="A31">
            <v>8</v>
          </cell>
          <cell r="C31">
            <v>41</v>
          </cell>
          <cell r="D31">
            <v>10036103683</v>
          </cell>
          <cell r="E31" t="str">
            <v>РЕЗАНОВ Дмитрий</v>
          </cell>
          <cell r="F31">
            <v>36528</v>
          </cell>
          <cell r="G31" t="str">
            <v>МСМК</v>
          </cell>
          <cell r="H31" t="str">
            <v>Республика Казахстан</v>
          </cell>
        </row>
        <row r="32">
          <cell r="A32">
            <v>9</v>
          </cell>
          <cell r="C32">
            <v>48</v>
          </cell>
          <cell r="D32">
            <v>10082411180</v>
          </cell>
          <cell r="E32" t="str">
            <v>МЕДЕНЕЦ Богдан</v>
          </cell>
          <cell r="F32">
            <v>38034</v>
          </cell>
          <cell r="G32" t="str">
            <v>МС</v>
          </cell>
          <cell r="H32" t="str">
            <v>Тульская обл.</v>
          </cell>
        </row>
        <row r="33">
          <cell r="A33">
            <v>10</v>
          </cell>
          <cell r="C33">
            <v>27</v>
          </cell>
          <cell r="D33">
            <v>10100511986</v>
          </cell>
          <cell r="E33" t="str">
            <v>АФАНАСЬЕВ Никита</v>
          </cell>
          <cell r="F33">
            <v>38756</v>
          </cell>
          <cell r="G33" t="str">
            <v>КМС</v>
          </cell>
          <cell r="H33" t="str">
            <v>Москва</v>
          </cell>
        </row>
        <row r="34">
          <cell r="A34">
            <v>11</v>
          </cell>
          <cell r="C34">
            <v>2</v>
          </cell>
          <cell r="D34">
            <v>10063781322</v>
          </cell>
          <cell r="E34" t="str">
            <v>ШЕКЕЛАШВИЛИ Давид</v>
          </cell>
          <cell r="F34">
            <v>37834</v>
          </cell>
          <cell r="G34" t="str">
            <v>МС</v>
          </cell>
          <cell r="H34" t="str">
            <v>Санкт-Петербург</v>
          </cell>
        </row>
        <row r="35">
          <cell r="A35">
            <v>12</v>
          </cell>
          <cell r="C35">
            <v>54</v>
          </cell>
          <cell r="D35">
            <v>10094923271</v>
          </cell>
          <cell r="E35" t="str">
            <v>БЫКОВСКИЙ Никита</v>
          </cell>
          <cell r="F35">
            <v>38917</v>
          </cell>
          <cell r="G35" t="str">
            <v>МС</v>
          </cell>
          <cell r="H35" t="str">
            <v>Тульская обл.</v>
          </cell>
        </row>
        <row r="36">
          <cell r="A36">
            <v>13</v>
          </cell>
          <cell r="C36">
            <v>56</v>
          </cell>
          <cell r="D36">
            <v>10034934431</v>
          </cell>
          <cell r="E36" t="str">
            <v>НАУМОВ Максим</v>
          </cell>
          <cell r="F36">
            <v>36630</v>
          </cell>
          <cell r="G36" t="str">
            <v>МС</v>
          </cell>
          <cell r="H36" t="str">
            <v>Тульская обл.,Свердловская обл.</v>
          </cell>
        </row>
        <row r="37">
          <cell r="A37">
            <v>14</v>
          </cell>
          <cell r="C37">
            <v>49</v>
          </cell>
          <cell r="D37">
            <v>10015266972</v>
          </cell>
          <cell r="E37" t="str">
            <v>НЕСТЕРОВ Дмитрий</v>
          </cell>
          <cell r="F37">
            <v>36202</v>
          </cell>
          <cell r="G37" t="str">
            <v>МСМК</v>
          </cell>
          <cell r="H37" t="str">
            <v>Тульская обл.</v>
          </cell>
        </row>
        <row r="38">
          <cell r="A38">
            <v>15</v>
          </cell>
          <cell r="C38">
            <v>33</v>
          </cell>
          <cell r="D38">
            <v>10113780576</v>
          </cell>
          <cell r="E38" t="str">
            <v>ВАКУЛЬЧИК Роман</v>
          </cell>
          <cell r="F38">
            <v>38999</v>
          </cell>
          <cell r="G38" t="str">
            <v>МС</v>
          </cell>
          <cell r="H38" t="str">
            <v>Республика Беларусь</v>
          </cell>
        </row>
        <row r="39">
          <cell r="A39">
            <v>16</v>
          </cell>
          <cell r="C39">
            <v>28</v>
          </cell>
          <cell r="D39">
            <v>10053869942</v>
          </cell>
          <cell r="E39" t="str">
            <v>БИРЮКОВ Никита</v>
          </cell>
          <cell r="F39">
            <v>37988</v>
          </cell>
          <cell r="G39" t="str">
            <v>МСМК</v>
          </cell>
          <cell r="H39" t="str">
            <v>Москва</v>
          </cell>
        </row>
        <row r="40">
          <cell r="A40">
            <v>17</v>
          </cell>
          <cell r="C40">
            <v>1</v>
          </cell>
          <cell r="D40">
            <v>10103577792</v>
          </cell>
          <cell r="E40" t="str">
            <v>АЛЕКСЕЕВ Лаврентий</v>
          </cell>
          <cell r="F40">
            <v>37602</v>
          </cell>
          <cell r="G40" t="str">
            <v>МСМК</v>
          </cell>
          <cell r="H40" t="str">
            <v>Санкт-Петербург</v>
          </cell>
        </row>
        <row r="41">
          <cell r="A41">
            <v>18</v>
          </cell>
          <cell r="C41">
            <v>36</v>
          </cell>
          <cell r="D41">
            <v>10015977803</v>
          </cell>
          <cell r="E41" t="str">
            <v>ГЛОВА Александр</v>
          </cell>
          <cell r="F41">
            <v>36700</v>
          </cell>
          <cell r="G41" t="str">
            <v>МСМК</v>
          </cell>
          <cell r="H41" t="str">
            <v>Республика Беларусь</v>
          </cell>
        </row>
        <row r="42">
          <cell r="A42">
            <v>19</v>
          </cell>
          <cell r="C42">
            <v>47</v>
          </cell>
          <cell r="D42">
            <v>10083104530</v>
          </cell>
          <cell r="E42" t="str">
            <v>ГИРИЛОВИЧ Игорь</v>
          </cell>
          <cell r="F42">
            <v>38427</v>
          </cell>
          <cell r="G42" t="str">
            <v>МСМК</v>
          </cell>
          <cell r="H42" t="str">
            <v>Тульская обл.</v>
          </cell>
        </row>
        <row r="43">
          <cell r="A43">
            <v>20</v>
          </cell>
          <cell r="C43">
            <v>21</v>
          </cell>
          <cell r="D43">
            <v>10076948161</v>
          </cell>
          <cell r="E43" t="str">
            <v>ЯВЕНКОВ Александр</v>
          </cell>
          <cell r="F43">
            <v>38092</v>
          </cell>
          <cell r="G43" t="str">
            <v>МС</v>
          </cell>
          <cell r="H43" t="str">
            <v>Москва</v>
          </cell>
        </row>
        <row r="44">
          <cell r="A44">
            <v>21</v>
          </cell>
          <cell r="C44">
            <v>24</v>
          </cell>
          <cell r="D44">
            <v>10112134711</v>
          </cell>
          <cell r="E44" t="str">
            <v>САМУСЕВ Иван</v>
          </cell>
          <cell r="F44">
            <v>38958</v>
          </cell>
          <cell r="G44" t="str">
            <v>МС</v>
          </cell>
          <cell r="H44" t="str">
            <v>Москва</v>
          </cell>
        </row>
        <row r="45">
          <cell r="A45">
            <v>22</v>
          </cell>
          <cell r="C45">
            <v>50</v>
          </cell>
          <cell r="D45">
            <v>10007772108</v>
          </cell>
          <cell r="E45" t="str">
            <v>ДУБЧЕНКО Александр</v>
          </cell>
          <cell r="F45">
            <v>34749</v>
          </cell>
          <cell r="G45" t="str">
            <v>МСМК</v>
          </cell>
          <cell r="H45" t="str">
            <v>Тульская обл.</v>
          </cell>
        </row>
        <row r="46">
          <cell r="A46">
            <v>23</v>
          </cell>
          <cell r="C46">
            <v>25</v>
          </cell>
          <cell r="D46">
            <v>10036078728</v>
          </cell>
          <cell r="E46" t="str">
            <v>КАЛАЧНИК Никита</v>
          </cell>
          <cell r="F46">
            <v>37795</v>
          </cell>
          <cell r="G46" t="str">
            <v>МСМК</v>
          </cell>
          <cell r="H46" t="str">
            <v>Москва</v>
          </cell>
        </row>
        <row r="47">
          <cell r="A47">
            <v>24</v>
          </cell>
          <cell r="C47">
            <v>35</v>
          </cell>
          <cell r="D47">
            <v>10009017243</v>
          </cell>
          <cell r="E47" t="str">
            <v>ЗАЙЦЕВ Артем</v>
          </cell>
          <cell r="F47">
            <v>34832</v>
          </cell>
          <cell r="G47" t="str">
            <v>МСМК</v>
          </cell>
          <cell r="H47" t="str">
            <v>Республика Беларусь</v>
          </cell>
        </row>
        <row r="48">
          <cell r="A48">
            <v>25</v>
          </cell>
          <cell r="C48">
            <v>22</v>
          </cell>
          <cell r="D48">
            <v>10034956154</v>
          </cell>
          <cell r="E48" t="str">
            <v>БУРЛАКОВ Данила</v>
          </cell>
          <cell r="F48">
            <v>36828</v>
          </cell>
          <cell r="G48" t="str">
            <v>МСМК</v>
          </cell>
          <cell r="H48" t="str">
            <v>Москва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8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трек-кейрин</v>
          </cell>
        </row>
        <row r="10">
          <cell r="A10" t="str">
            <v>ЖЕНЩИНЫ</v>
          </cell>
        </row>
        <row r="11">
          <cell r="A11" t="str">
            <v xml:space="preserve">Четверг, 05 июня 2025 г. </v>
          </cell>
        </row>
        <row r="14">
          <cell r="E14" t="str">
            <v>1 тур: 4 з-да х 6-7 чел.</v>
          </cell>
          <cell r="K14" t="str">
            <v>Надежда: 4 з-да х 3-5 чел.</v>
          </cell>
        </row>
        <row r="15">
          <cell r="F15" t="str">
            <v xml:space="preserve">  1 з-да х 8 чел.</v>
          </cell>
          <cell r="L15" t="str">
            <v>1 з-да х 7 чел.</v>
          </cell>
        </row>
        <row r="16">
          <cell r="E16" t="str">
            <v>1-2= в 1/2 финала</v>
          </cell>
          <cell r="K16" t="str">
            <v>1= в 1/2 финала</v>
          </cell>
        </row>
        <row r="17">
          <cell r="E17" t="str">
            <v>3-7= в надежду</v>
          </cell>
          <cell r="K17" t="str">
            <v>2-6= по местам</v>
          </cell>
        </row>
        <row r="19">
          <cell r="C19">
            <v>1</v>
          </cell>
          <cell r="D19" t="str">
            <v>QA1</v>
          </cell>
          <cell r="F19" t="e">
            <v>#N/A</v>
          </cell>
          <cell r="G19" t="str">
            <v>QA1</v>
          </cell>
          <cell r="H19">
            <v>11.025</v>
          </cell>
          <cell r="I19">
            <v>1</v>
          </cell>
          <cell r="J19" t="str">
            <v>QA3</v>
          </cell>
          <cell r="L19" t="e">
            <v>#N/A</v>
          </cell>
          <cell r="M19" t="str">
            <v>RA1</v>
          </cell>
          <cell r="N19">
            <v>11.609</v>
          </cell>
          <cell r="O19">
            <v>1</v>
          </cell>
          <cell r="P19" t="str">
            <v>QA1</v>
          </cell>
        </row>
        <row r="20">
          <cell r="D20" t="str">
            <v>QA2</v>
          </cell>
          <cell r="F20" t="e">
            <v>#N/A</v>
          </cell>
          <cell r="G20" t="str">
            <v>QA2</v>
          </cell>
          <cell r="J20" t="str">
            <v>QD4</v>
          </cell>
          <cell r="L20" t="e">
            <v>#N/A</v>
          </cell>
          <cell r="M20" t="str">
            <v>RA2</v>
          </cell>
          <cell r="P20" t="str">
            <v>QD1</v>
          </cell>
        </row>
        <row r="21">
          <cell r="D21" t="str">
            <v>QA3</v>
          </cell>
          <cell r="F21" t="e">
            <v>#N/A</v>
          </cell>
          <cell r="G21" t="str">
            <v>QA3</v>
          </cell>
          <cell r="J21" t="str">
            <v>QC5</v>
          </cell>
          <cell r="L21" t="e">
            <v>#N/A</v>
          </cell>
          <cell r="M21" t="str">
            <v>RA3</v>
          </cell>
          <cell r="P21" t="str">
            <v>QB2</v>
          </cell>
        </row>
        <row r="22">
          <cell r="D22" t="str">
            <v>QA4</v>
          </cell>
          <cell r="F22" t="e">
            <v>#N/A</v>
          </cell>
          <cell r="G22" t="str">
            <v>QA4</v>
          </cell>
          <cell r="J22" t="str">
            <v>QB6</v>
          </cell>
          <cell r="L22" t="e">
            <v>#N/A</v>
          </cell>
          <cell r="M22" t="str">
            <v>RA4</v>
          </cell>
          <cell r="P22" t="str">
            <v>QC2</v>
          </cell>
        </row>
        <row r="23">
          <cell r="D23" t="str">
            <v>QA5</v>
          </cell>
          <cell r="F23" t="e">
            <v>#N/A</v>
          </cell>
          <cell r="G23" t="str">
            <v>QA5</v>
          </cell>
          <cell r="J23" t="str">
            <v>QA7</v>
          </cell>
          <cell r="L23" t="e">
            <v>#N/A</v>
          </cell>
          <cell r="P23" t="str">
            <v>RA1</v>
          </cell>
        </row>
        <row r="24">
          <cell r="D24" t="str">
            <v>НФ</v>
          </cell>
          <cell r="F24" t="e">
            <v>#N/A</v>
          </cell>
          <cell r="G24" t="str">
            <v>QA6</v>
          </cell>
          <cell r="P24" t="str">
            <v>RD1</v>
          </cell>
        </row>
        <row r="25">
          <cell r="D25" t="str">
            <v>НФ</v>
          </cell>
          <cell r="F25" t="e">
            <v>#N/A</v>
          </cell>
          <cell r="G25" t="str">
            <v>QA7</v>
          </cell>
        </row>
        <row r="27">
          <cell r="C27">
            <v>2</v>
          </cell>
          <cell r="D27" t="str">
            <v>QB1</v>
          </cell>
          <cell r="F27" t="e">
            <v>#N/A</v>
          </cell>
          <cell r="G27" t="str">
            <v>QB1</v>
          </cell>
          <cell r="H27">
            <v>11.236000000000001</v>
          </cell>
          <cell r="I27">
            <v>2</v>
          </cell>
          <cell r="J27" t="str">
            <v>QB3</v>
          </cell>
          <cell r="L27" t="e">
            <v>#N/A</v>
          </cell>
          <cell r="M27" t="str">
            <v>RB1</v>
          </cell>
          <cell r="N27">
            <v>11.759</v>
          </cell>
          <cell r="O27">
            <v>2</v>
          </cell>
          <cell r="P27" t="str">
            <v>QB1</v>
          </cell>
        </row>
        <row r="28">
          <cell r="D28" t="str">
            <v>QB2</v>
          </cell>
          <cell r="F28" t="e">
            <v>#N/A</v>
          </cell>
          <cell r="G28" t="str">
            <v>QB2</v>
          </cell>
          <cell r="J28" t="str">
            <v>QC4</v>
          </cell>
          <cell r="L28" t="e">
            <v>#N/A</v>
          </cell>
          <cell r="M28" t="str">
            <v>RB2</v>
          </cell>
          <cell r="P28" t="str">
            <v>QC1</v>
          </cell>
        </row>
        <row r="29">
          <cell r="D29" t="str">
            <v>QB3</v>
          </cell>
          <cell r="F29" t="e">
            <v>#N/A</v>
          </cell>
          <cell r="G29" t="str">
            <v>QB3</v>
          </cell>
          <cell r="J29" t="str">
            <v>QB5</v>
          </cell>
          <cell r="L29" t="e">
            <v>#N/A</v>
          </cell>
          <cell r="M29" t="str">
            <v>RB3</v>
          </cell>
          <cell r="P29" t="str">
            <v>QA2</v>
          </cell>
        </row>
        <row r="30">
          <cell r="D30" t="str">
            <v>QB4</v>
          </cell>
          <cell r="F30" t="e">
            <v>#N/A</v>
          </cell>
          <cell r="G30" t="str">
            <v>QB4</v>
          </cell>
          <cell r="J30" t="str">
            <v>QA6</v>
          </cell>
          <cell r="L30" t="e">
            <v>#N/A</v>
          </cell>
          <cell r="M30" t="str">
            <v>RB4</v>
          </cell>
          <cell r="P30" t="str">
            <v>QD2</v>
          </cell>
        </row>
        <row r="31">
          <cell r="D31" t="str">
            <v>QB5</v>
          </cell>
          <cell r="F31" t="e">
            <v>#N/A</v>
          </cell>
          <cell r="G31" t="str">
            <v>QB5</v>
          </cell>
          <cell r="H31" t="str">
            <v>нс</v>
          </cell>
          <cell r="J31" t="str">
            <v>QD7</v>
          </cell>
          <cell r="L31" t="e">
            <v>#N/A</v>
          </cell>
          <cell r="M31" t="str">
            <v>RB5</v>
          </cell>
          <cell r="P31" t="str">
            <v>RB1</v>
          </cell>
        </row>
        <row r="32">
          <cell r="D32" t="str">
            <v>QB6</v>
          </cell>
          <cell r="F32" t="e">
            <v>#N/A</v>
          </cell>
          <cell r="G32" t="str">
            <v>QB6</v>
          </cell>
          <cell r="P32" t="str">
            <v>RC1</v>
          </cell>
        </row>
        <row r="33">
          <cell r="D33" t="str">
            <v>QB7</v>
          </cell>
          <cell r="F33" t="e">
            <v>#N/A</v>
          </cell>
          <cell r="G33" t="str">
            <v>QB7</v>
          </cell>
        </row>
        <row r="34">
          <cell r="I34">
            <v>3</v>
          </cell>
          <cell r="J34" t="str">
            <v>QC3</v>
          </cell>
          <cell r="L34" t="e">
            <v>#N/A</v>
          </cell>
          <cell r="M34" t="str">
            <v>RC1</v>
          </cell>
          <cell r="N34">
            <v>11.507</v>
          </cell>
        </row>
        <row r="35">
          <cell r="C35">
            <v>3</v>
          </cell>
          <cell r="D35" t="str">
            <v>QC1</v>
          </cell>
          <cell r="F35" t="e">
            <v>#N/A</v>
          </cell>
          <cell r="G35" t="str">
            <v>QC1</v>
          </cell>
          <cell r="H35">
            <v>11.241</v>
          </cell>
          <cell r="J35" t="str">
            <v>QB4</v>
          </cell>
          <cell r="L35" t="e">
            <v>#N/A</v>
          </cell>
          <cell r="M35" t="str">
            <v>RA2</v>
          </cell>
          <cell r="O35" t="str">
            <v>7м</v>
          </cell>
          <cell r="P35" t="str">
            <v>SA4</v>
          </cell>
        </row>
        <row r="36">
          <cell r="D36" t="str">
            <v>QC2</v>
          </cell>
          <cell r="F36" t="e">
            <v>#N/A</v>
          </cell>
          <cell r="G36" t="str">
            <v>QC2</v>
          </cell>
          <cell r="J36" t="str">
            <v>QA5</v>
          </cell>
          <cell r="L36" t="e">
            <v>#N/A</v>
          </cell>
          <cell r="M36" t="str">
            <v>RA3</v>
          </cell>
          <cell r="O36" t="str">
            <v>8м</v>
          </cell>
          <cell r="P36" t="str">
            <v>SA5</v>
          </cell>
        </row>
        <row r="37">
          <cell r="D37" t="str">
            <v>QC3</v>
          </cell>
          <cell r="F37" t="e">
            <v>#N/A</v>
          </cell>
          <cell r="G37" t="str">
            <v>QC3</v>
          </cell>
          <cell r="J37" t="str">
            <v>QD6</v>
          </cell>
          <cell r="L37" t="e">
            <v>#N/A</v>
          </cell>
          <cell r="M37" t="str">
            <v>RA4</v>
          </cell>
          <cell r="O37" t="str">
            <v>9м</v>
          </cell>
          <cell r="P37" t="str">
            <v>SA6</v>
          </cell>
        </row>
        <row r="38">
          <cell r="D38" t="str">
            <v>QC4</v>
          </cell>
          <cell r="F38" t="e">
            <v>#N/A</v>
          </cell>
          <cell r="G38" t="str">
            <v>QC4</v>
          </cell>
          <cell r="J38" t="str">
            <v>QC7</v>
          </cell>
          <cell r="L38" t="e">
            <v>#N/A</v>
          </cell>
          <cell r="M38" t="str">
            <v>RA5</v>
          </cell>
          <cell r="O38" t="str">
            <v>10м</v>
          </cell>
          <cell r="P38" t="str">
            <v>SB4</v>
          </cell>
        </row>
        <row r="39">
          <cell r="D39" t="str">
            <v>QC5</v>
          </cell>
          <cell r="F39" t="e">
            <v>#N/A</v>
          </cell>
          <cell r="G39" t="str">
            <v>QC5</v>
          </cell>
          <cell r="O39" t="str">
            <v>11м</v>
          </cell>
          <cell r="P39" t="str">
            <v>SB5</v>
          </cell>
        </row>
        <row r="40">
          <cell r="D40" t="str">
            <v>QC6</v>
          </cell>
          <cell r="F40" t="e">
            <v>#N/A</v>
          </cell>
          <cell r="G40" t="str">
            <v>QC6</v>
          </cell>
          <cell r="O40" t="str">
            <v>12м</v>
          </cell>
          <cell r="P40" t="str">
            <v>SB6</v>
          </cell>
        </row>
        <row r="41">
          <cell r="D41" t="str">
            <v>QC7</v>
          </cell>
          <cell r="F41" t="e">
            <v>#N/A</v>
          </cell>
          <cell r="G41" t="str">
            <v>QC7</v>
          </cell>
          <cell r="H41" t="str">
            <v>нс</v>
          </cell>
          <cell r="I41">
            <v>4</v>
          </cell>
          <cell r="J41" t="str">
            <v>QD3</v>
          </cell>
          <cell r="L41" t="e">
            <v>#N/A</v>
          </cell>
          <cell r="M41" t="str">
            <v>RD1</v>
          </cell>
          <cell r="N41">
            <v>11.837</v>
          </cell>
        </row>
        <row r="42">
          <cell r="J42" t="str">
            <v>QA4</v>
          </cell>
          <cell r="L42" t="e">
            <v>#N/A</v>
          </cell>
          <cell r="M42" t="str">
            <v>RB2</v>
          </cell>
        </row>
        <row r="43">
          <cell r="C43">
            <v>4</v>
          </cell>
          <cell r="D43" t="str">
            <v>QD1</v>
          </cell>
          <cell r="F43" t="e">
            <v>#N/A</v>
          </cell>
          <cell r="G43" t="str">
            <v>QD1</v>
          </cell>
          <cell r="H43">
            <v>11.458</v>
          </cell>
          <cell r="J43" t="str">
            <v>QD5</v>
          </cell>
          <cell r="L43" t="e">
            <v>#N/A</v>
          </cell>
          <cell r="M43" t="str">
            <v>RB3</v>
          </cell>
        </row>
        <row r="44">
          <cell r="D44" t="str">
            <v>QD2</v>
          </cell>
          <cell r="F44" t="e">
            <v>#N/A</v>
          </cell>
          <cell r="G44" t="str">
            <v>QD2</v>
          </cell>
          <cell r="J44" t="str">
            <v>QC6</v>
          </cell>
          <cell r="L44" t="e">
            <v>#N/A</v>
          </cell>
          <cell r="M44" t="str">
            <v>RB4</v>
          </cell>
          <cell r="O44" t="str">
            <v>1м</v>
          </cell>
          <cell r="P44" t="str">
            <v>SA1</v>
          </cell>
        </row>
        <row r="45">
          <cell r="D45" t="str">
            <v>QD3</v>
          </cell>
          <cell r="F45" t="e">
            <v>#N/A</v>
          </cell>
          <cell r="G45" t="str">
            <v>QD3</v>
          </cell>
          <cell r="J45" t="str">
            <v>QB7</v>
          </cell>
          <cell r="L45" t="e">
            <v>#N/A</v>
          </cell>
          <cell r="M45" t="str">
            <v>RB5</v>
          </cell>
          <cell r="O45" t="str">
            <v>2м</v>
          </cell>
          <cell r="P45" t="str">
            <v>SA2</v>
          </cell>
        </row>
        <row r="46">
          <cell r="D46" t="str">
            <v>QD4</v>
          </cell>
          <cell r="F46" t="e">
            <v>#N/A</v>
          </cell>
          <cell r="G46" t="str">
            <v>QD4</v>
          </cell>
          <cell r="O46" t="str">
            <v>3м</v>
          </cell>
          <cell r="P46" t="str">
            <v>SA3</v>
          </cell>
        </row>
        <row r="47">
          <cell r="D47" t="str">
            <v>QD5</v>
          </cell>
          <cell r="F47" t="e">
            <v>#N/A</v>
          </cell>
          <cell r="G47" t="str">
            <v>QD5</v>
          </cell>
          <cell r="N47">
            <v>13.616</v>
          </cell>
          <cell r="O47" t="str">
            <v>4м</v>
          </cell>
          <cell r="P47" t="str">
            <v>SB1</v>
          </cell>
        </row>
        <row r="48">
          <cell r="D48" t="str">
            <v>QD6</v>
          </cell>
          <cell r="F48" t="e">
            <v>#N/A</v>
          </cell>
          <cell r="G48" t="str">
            <v>QD6</v>
          </cell>
          <cell r="O48" t="str">
            <v>5м</v>
          </cell>
          <cell r="P48" t="str">
            <v>SB2</v>
          </cell>
        </row>
        <row r="49">
          <cell r="D49" t="str">
            <v>QD7</v>
          </cell>
          <cell r="F49" t="e">
            <v>#N/A</v>
          </cell>
          <cell r="G49" t="str">
            <v>QD7</v>
          </cell>
          <cell r="O49" t="str">
            <v>6м</v>
          </cell>
          <cell r="P49" t="str">
            <v>SB3</v>
          </cell>
        </row>
        <row r="53">
          <cell r="L53" t="str">
            <v>Коллегия комиссаров</v>
          </cell>
          <cell r="N53">
            <v>13.699</v>
          </cell>
        </row>
        <row r="62">
          <cell r="D62" t="str">
            <v>QF5</v>
          </cell>
          <cell r="G62" t="str">
            <v>QF5</v>
          </cell>
        </row>
        <row r="63">
          <cell r="D63" t="str">
            <v>QF6</v>
          </cell>
          <cell r="G63" t="str">
            <v>QF6</v>
          </cell>
        </row>
        <row r="64">
          <cell r="H64" t="str">
            <v>нс</v>
          </cell>
          <cell r="K64" t="str">
            <v>Коммюнике: № 140 понижение (выход из коридора)</v>
          </cell>
        </row>
        <row r="66">
          <cell r="I66" t="str">
            <v>Коллегия комиссаров</v>
          </cell>
        </row>
        <row r="83">
          <cell r="E83" t="str">
            <v>Надежда 2: 2х4 =&gt; 1=2</v>
          </cell>
        </row>
        <row r="84">
          <cell r="C84">
            <v>1</v>
          </cell>
          <cell r="D84" t="str">
            <v>1C2</v>
          </cell>
          <cell r="F84" t="str">
            <v>1D1</v>
          </cell>
        </row>
        <row r="85">
          <cell r="D85" t="str">
            <v>3C2</v>
          </cell>
          <cell r="F85" t="str">
            <v>1D2</v>
          </cell>
        </row>
        <row r="86">
          <cell r="D86" t="str">
            <v>2C3</v>
          </cell>
          <cell r="F86" t="str">
            <v>1D3</v>
          </cell>
        </row>
        <row r="87">
          <cell r="D87" t="str">
            <v>4C3</v>
          </cell>
          <cell r="F87" t="str">
            <v>1D4</v>
          </cell>
        </row>
        <row r="89">
          <cell r="C89">
            <v>2</v>
          </cell>
          <cell r="D89" t="str">
            <v>2C2</v>
          </cell>
          <cell r="F89" t="str">
            <v>2D1</v>
          </cell>
        </row>
        <row r="90">
          <cell r="D90" t="str">
            <v>4C2</v>
          </cell>
          <cell r="F90" t="str">
            <v>2D2</v>
          </cell>
        </row>
        <row r="91">
          <cell r="D91" t="str">
            <v>1C3</v>
          </cell>
          <cell r="F91" t="str">
            <v>2D3</v>
          </cell>
        </row>
        <row r="92">
          <cell r="D92" t="str">
            <v>3C3</v>
          </cell>
          <cell r="F92" t="str">
            <v>2D4</v>
          </cell>
        </row>
        <row r="99">
          <cell r="E99" t="str">
            <v>Надежда 3: 1х4  =&gt; 1=1</v>
          </cell>
        </row>
        <row r="100">
          <cell r="D100" t="str">
            <v>1E2</v>
          </cell>
          <cell r="F100" t="str">
            <v>1K1</v>
          </cell>
        </row>
        <row r="101">
          <cell r="D101" t="str">
            <v>2E2</v>
          </cell>
          <cell r="F101" t="str">
            <v>4 м</v>
          </cell>
        </row>
        <row r="102">
          <cell r="D102" t="str">
            <v>1E3</v>
          </cell>
          <cell r="F102" t="str">
            <v>5 м</v>
          </cell>
        </row>
        <row r="103">
          <cell r="D103" t="str">
            <v>2E3</v>
          </cell>
          <cell r="F103" t="str">
            <v>6 м</v>
          </cell>
        </row>
      </sheetData>
      <sheetData sheetId="8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кейрин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I14" t="str">
            <v>Номер-код ВРВС - 0080451611Я</v>
          </cell>
        </row>
        <row r="15">
          <cell r="A15" t="str">
            <v>ДАТА ПРОВЕДЕНИЯ: 05 ИЮНЯ 2025 ГОДА</v>
          </cell>
          <cell r="G15" t="str">
            <v>ОКОНЧАНИЕ ГОНКИ:  18ч 00м</v>
          </cell>
          <cell r="I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J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J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  <cell r="J23" t="str">
            <v>ПРИМЕЧАНИЕ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12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12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16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16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20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20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24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24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3">
          <cell r="A53" t="str">
            <v>ПОГОДНЫЕ УСЛОВИЯ</v>
          </cell>
        </row>
        <row r="54">
          <cell r="A54" t="str">
            <v>Температура: +26</v>
          </cell>
        </row>
        <row r="55">
          <cell r="A55" t="str">
            <v>Влажность: 47 %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F57" t="str">
            <v>ГЛАВНЫЙ СЕКРЕТАРЬ:</v>
          </cell>
          <cell r="H57" t="str">
            <v>СУДЬЯ НА ФИНИШЕ:</v>
          </cell>
        </row>
        <row r="63">
          <cell r="D63" t="str">
            <v>СОЛОВЬЁВ Г.Н. (ВК,г. САНКТ-ПЕТЕРБУРГ)</v>
          </cell>
          <cell r="F63" t="str">
            <v xml:space="preserve">СЛАБКОВСКАЯ В.Н. (ВК, г. ОМСК) </v>
          </cell>
          <cell r="H63" t="str">
            <v xml:space="preserve">ВАЛОВА А.С. (ВК,г. САНКТ-ПЕТЕРБУРГ) </v>
          </cell>
        </row>
      </sheetData>
      <sheetData sheetId="8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трек-кейрин</v>
          </cell>
        </row>
        <row r="10">
          <cell r="A10" t="str">
            <v>МУЖЧИНЫ</v>
          </cell>
        </row>
        <row r="11">
          <cell r="A11" t="str">
            <v xml:space="preserve">Четверг, 05 июня 2025 г. </v>
          </cell>
        </row>
        <row r="13">
          <cell r="D13" t="str">
            <v>1 тур: 6 з-да х 6-7 чел.</v>
          </cell>
          <cell r="K13" t="str">
            <v>Надежда: 6 з-да х 5-7 чел.</v>
          </cell>
        </row>
        <row r="14">
          <cell r="D14" t="str">
            <v>1= в 1/2 финала</v>
          </cell>
          <cell r="K14" t="str">
            <v>1= в 1/2 финала</v>
          </cell>
        </row>
        <row r="15">
          <cell r="D15" t="str">
            <v>2-7= в надежду</v>
          </cell>
          <cell r="K15" t="str">
            <v>2-7= по местам</v>
          </cell>
        </row>
        <row r="17">
          <cell r="C17">
            <v>1</v>
          </cell>
          <cell r="E17" t="e">
            <v>#N/A</v>
          </cell>
          <cell r="F17" t="str">
            <v>QA1</v>
          </cell>
          <cell r="G17">
            <v>10.263999999999999</v>
          </cell>
          <cell r="I17">
            <v>1</v>
          </cell>
          <cell r="J17" t="str">
            <v>QA2</v>
          </cell>
          <cell r="L17" t="e">
            <v>#N/A</v>
          </cell>
          <cell r="M17" t="str">
            <v>RA1</v>
          </cell>
          <cell r="N17">
            <v>10.487</v>
          </cell>
          <cell r="O17" t="str">
            <v>QA1</v>
          </cell>
          <cell r="P17">
            <v>1</v>
          </cell>
        </row>
        <row r="18">
          <cell r="E18" t="e">
            <v>#N/A</v>
          </cell>
          <cell r="F18" t="str">
            <v>QA2</v>
          </cell>
          <cell r="J18" t="str">
            <v>QF3</v>
          </cell>
          <cell r="L18" t="e">
            <v>#N/A</v>
          </cell>
          <cell r="M18" t="str">
            <v>RA2</v>
          </cell>
          <cell r="O18" t="str">
            <v>QD1</v>
          </cell>
        </row>
        <row r="19">
          <cell r="E19" t="e">
            <v>#N/A</v>
          </cell>
          <cell r="F19" t="str">
            <v>QA3</v>
          </cell>
          <cell r="J19" t="str">
            <v>QB4</v>
          </cell>
          <cell r="L19" t="e">
            <v>#N/A</v>
          </cell>
          <cell r="M19" t="str">
            <v>RA3</v>
          </cell>
          <cell r="O19" t="str">
            <v>QE1</v>
          </cell>
        </row>
        <row r="20">
          <cell r="E20" t="e">
            <v>#N/A</v>
          </cell>
          <cell r="F20" t="str">
            <v>QA4</v>
          </cell>
          <cell r="J20" t="str">
            <v>QE5</v>
          </cell>
          <cell r="L20" t="e">
            <v>#N/A</v>
          </cell>
          <cell r="M20" t="str">
            <v>RA4</v>
          </cell>
          <cell r="O20" t="str">
            <v>RB1</v>
          </cell>
        </row>
        <row r="21">
          <cell r="E21" t="e">
            <v>#N/A</v>
          </cell>
          <cell r="F21" t="str">
            <v>QA5</v>
          </cell>
          <cell r="J21" t="str">
            <v>QC6</v>
          </cell>
          <cell r="L21" t="e">
            <v>#N/A</v>
          </cell>
          <cell r="M21" t="str">
            <v>RA5</v>
          </cell>
          <cell r="O21" t="str">
            <v>RC1</v>
          </cell>
        </row>
        <row r="22">
          <cell r="E22" t="e">
            <v>#N/A</v>
          </cell>
          <cell r="F22" t="str">
            <v>QA6</v>
          </cell>
          <cell r="J22" t="str">
            <v>QD7</v>
          </cell>
          <cell r="M22" t="str">
            <v>RA6</v>
          </cell>
          <cell r="O22" t="str">
            <v>RF1</v>
          </cell>
        </row>
        <row r="24">
          <cell r="C24">
            <v>2</v>
          </cell>
          <cell r="E24" t="e">
            <v>#N/A</v>
          </cell>
          <cell r="F24" t="str">
            <v>QB1</v>
          </cell>
          <cell r="G24">
            <v>10.257</v>
          </cell>
          <cell r="I24">
            <v>2</v>
          </cell>
          <cell r="J24" t="str">
            <v>QB2</v>
          </cell>
          <cell r="L24" t="e">
            <v>#N/A</v>
          </cell>
          <cell r="M24" t="str">
            <v>RB1</v>
          </cell>
          <cell r="N24">
            <v>9.8840000000000003</v>
          </cell>
          <cell r="O24" t="str">
            <v>QB1</v>
          </cell>
          <cell r="P24">
            <v>2</v>
          </cell>
        </row>
        <row r="25">
          <cell r="E25" t="e">
            <v>#N/A</v>
          </cell>
          <cell r="F25" t="str">
            <v>QB2</v>
          </cell>
          <cell r="J25" t="str">
            <v>QE3</v>
          </cell>
          <cell r="L25" t="e">
            <v>#N/A</v>
          </cell>
          <cell r="M25" t="str">
            <v>RB2</v>
          </cell>
          <cell r="O25" t="str">
            <v>QC1</v>
          </cell>
        </row>
        <row r="26">
          <cell r="E26" t="e">
            <v>#N/A</v>
          </cell>
          <cell r="F26" t="str">
            <v>QB3</v>
          </cell>
          <cell r="J26" t="str">
            <v>QA4</v>
          </cell>
          <cell r="L26" t="e">
            <v>#N/A</v>
          </cell>
          <cell r="M26" t="str">
            <v>RB3</v>
          </cell>
          <cell r="O26" t="str">
            <v>QF1</v>
          </cell>
        </row>
        <row r="27">
          <cell r="E27" t="e">
            <v>#N/A</v>
          </cell>
          <cell r="F27" t="str">
            <v>QB4</v>
          </cell>
          <cell r="J27" t="str">
            <v>QF5</v>
          </cell>
          <cell r="L27" t="e">
            <v>#N/A</v>
          </cell>
          <cell r="M27" t="str">
            <v>RB4</v>
          </cell>
          <cell r="O27" t="str">
            <v>RA1</v>
          </cell>
        </row>
        <row r="28">
          <cell r="E28" t="e">
            <v>#N/A</v>
          </cell>
          <cell r="F28" t="str">
            <v>QB5</v>
          </cell>
          <cell r="J28" t="str">
            <v>QD6</v>
          </cell>
          <cell r="L28" t="e">
            <v>#N/A</v>
          </cell>
          <cell r="M28" t="str">
            <v>RB5</v>
          </cell>
          <cell r="O28" t="str">
            <v>RD1</v>
          </cell>
        </row>
        <row r="29">
          <cell r="E29" t="e">
            <v>#N/A</v>
          </cell>
          <cell r="F29" t="str">
            <v>QB6</v>
          </cell>
          <cell r="J29" t="str">
            <v>QC7</v>
          </cell>
          <cell r="M29" t="str">
            <v>RB6</v>
          </cell>
          <cell r="O29" t="str">
            <v>RE1</v>
          </cell>
        </row>
        <row r="30">
          <cell r="N30" t="str">
            <v>Коммюнике: № 7 КАЛАЧНИК Никита-понижение (вход в занятый коридор)</v>
          </cell>
        </row>
        <row r="31">
          <cell r="C31">
            <v>3</v>
          </cell>
          <cell r="E31" t="e">
            <v>#N/A</v>
          </cell>
          <cell r="F31" t="str">
            <v>QC1</v>
          </cell>
          <cell r="G31">
            <v>10.305</v>
          </cell>
          <cell r="I31">
            <v>3</v>
          </cell>
          <cell r="J31" t="str">
            <v>QC2</v>
          </cell>
          <cell r="L31" t="e">
            <v>#N/A</v>
          </cell>
          <cell r="M31" t="str">
            <v>RC1</v>
          </cell>
          <cell r="N31">
            <v>10.946999999999999</v>
          </cell>
          <cell r="O31" t="str">
            <v>SA4</v>
          </cell>
          <cell r="P31" t="str">
            <v>7м</v>
          </cell>
        </row>
        <row r="32">
          <cell r="E32" t="e">
            <v>#N/A</v>
          </cell>
          <cell r="F32" t="str">
            <v>QC2</v>
          </cell>
          <cell r="J32" t="str">
            <v>QD3</v>
          </cell>
          <cell r="L32" t="e">
            <v>#N/A</v>
          </cell>
          <cell r="M32" t="str">
            <v>RC2</v>
          </cell>
          <cell r="O32" t="str">
            <v>SA5</v>
          </cell>
          <cell r="P32" t="str">
            <v>8м</v>
          </cell>
        </row>
        <row r="33">
          <cell r="E33" t="e">
            <v>#N/A</v>
          </cell>
          <cell r="F33" t="str">
            <v>QC3</v>
          </cell>
          <cell r="J33" t="str">
            <v>QE4</v>
          </cell>
          <cell r="L33" t="e">
            <v>#N/A</v>
          </cell>
          <cell r="M33" t="str">
            <v>RC3</v>
          </cell>
          <cell r="O33" t="str">
            <v>SA6</v>
          </cell>
          <cell r="P33" t="str">
            <v>9м</v>
          </cell>
        </row>
        <row r="34">
          <cell r="E34" t="e">
            <v>#N/A</v>
          </cell>
          <cell r="F34" t="str">
            <v>QC4</v>
          </cell>
          <cell r="J34" t="str">
            <v>QB5</v>
          </cell>
          <cell r="L34" t="e">
            <v>#N/A</v>
          </cell>
          <cell r="M34" t="str">
            <v>RC4</v>
          </cell>
          <cell r="O34" t="str">
            <v>SB4</v>
          </cell>
          <cell r="P34" t="str">
            <v>10м</v>
          </cell>
        </row>
        <row r="35">
          <cell r="E35" t="e">
            <v>#N/A</v>
          </cell>
          <cell r="F35" t="str">
            <v>QC5</v>
          </cell>
          <cell r="J35" t="str">
            <v>QA6</v>
          </cell>
          <cell r="L35" t="e">
            <v>#N/A</v>
          </cell>
          <cell r="M35" t="str">
            <v>RC5</v>
          </cell>
          <cell r="O35" t="str">
            <v>SB5</v>
          </cell>
          <cell r="P35" t="str">
            <v>11м</v>
          </cell>
        </row>
        <row r="36">
          <cell r="E36" t="e">
            <v>#N/A</v>
          </cell>
          <cell r="F36" t="str">
            <v>QC6</v>
          </cell>
          <cell r="J36" t="str">
            <v>QF7</v>
          </cell>
          <cell r="L36" t="e">
            <v>#N/A</v>
          </cell>
          <cell r="M36" t="str">
            <v>RC6</v>
          </cell>
          <cell r="O36" t="str">
            <v>SB6</v>
          </cell>
          <cell r="P36" t="str">
            <v>12 м</v>
          </cell>
        </row>
        <row r="38">
          <cell r="C38">
            <v>4</v>
          </cell>
          <cell r="E38" t="e">
            <v>#N/A</v>
          </cell>
          <cell r="F38" t="str">
            <v>QD1</v>
          </cell>
          <cell r="G38">
            <v>10.287000000000001</v>
          </cell>
          <cell r="I38">
            <v>4</v>
          </cell>
          <cell r="J38" t="str">
            <v>QD2</v>
          </cell>
          <cell r="L38" t="e">
            <v>#N/A</v>
          </cell>
          <cell r="M38" t="str">
            <v>RD1</v>
          </cell>
          <cell r="N38">
            <v>9.7729999999999997</v>
          </cell>
          <cell r="O38" t="str">
            <v>SA1</v>
          </cell>
        </row>
        <row r="39">
          <cell r="E39" t="e">
            <v>#N/A</v>
          </cell>
          <cell r="F39" t="str">
            <v>QD2</v>
          </cell>
          <cell r="J39" t="str">
            <v>QC3</v>
          </cell>
          <cell r="L39" t="e">
            <v>#N/A</v>
          </cell>
          <cell r="M39" t="str">
            <v>RD2</v>
          </cell>
          <cell r="O39" t="str">
            <v>SA2</v>
          </cell>
          <cell r="P39" t="str">
            <v>1м</v>
          </cell>
        </row>
        <row r="40">
          <cell r="E40" t="e">
            <v>#N/A</v>
          </cell>
          <cell r="F40" t="str">
            <v>QD3</v>
          </cell>
          <cell r="J40" t="str">
            <v>QF4</v>
          </cell>
          <cell r="L40" t="e">
            <v>#N/A</v>
          </cell>
          <cell r="M40" t="str">
            <v>RD3</v>
          </cell>
          <cell r="O40" t="str">
            <v>SA3</v>
          </cell>
          <cell r="P40" t="str">
            <v>2м</v>
          </cell>
        </row>
        <row r="41">
          <cell r="E41" t="e">
            <v>#N/A</v>
          </cell>
          <cell r="F41" t="str">
            <v>QD4</v>
          </cell>
          <cell r="J41" t="str">
            <v>QA5</v>
          </cell>
          <cell r="L41" t="e">
            <v>#N/A</v>
          </cell>
          <cell r="M41" t="str">
            <v>RD4</v>
          </cell>
          <cell r="O41" t="str">
            <v>SB1</v>
          </cell>
          <cell r="P41" t="str">
            <v>3м</v>
          </cell>
        </row>
        <row r="42">
          <cell r="E42" t="e">
            <v>#N/A</v>
          </cell>
          <cell r="F42" t="str">
            <v>QD5</v>
          </cell>
          <cell r="J42" t="str">
            <v>QB6</v>
          </cell>
          <cell r="L42" t="e">
            <v>#N/A</v>
          </cell>
          <cell r="M42" t="str">
            <v>RD5</v>
          </cell>
          <cell r="O42" t="str">
            <v>SB2</v>
          </cell>
          <cell r="P42" t="str">
            <v>4м</v>
          </cell>
        </row>
        <row r="43">
          <cell r="E43" t="e">
            <v>#N/A</v>
          </cell>
          <cell r="F43" t="str">
            <v>QD6</v>
          </cell>
          <cell r="J43" t="str">
            <v>QE7</v>
          </cell>
          <cell r="L43" t="e">
            <v>#N/A</v>
          </cell>
          <cell r="M43" t="str">
            <v>RD6</v>
          </cell>
          <cell r="O43" t="str">
            <v>SB3</v>
          </cell>
          <cell r="P43" t="str">
            <v>5м</v>
          </cell>
        </row>
        <row r="44">
          <cell r="P44" t="str">
            <v>6м</v>
          </cell>
        </row>
        <row r="45">
          <cell r="C45">
            <v>5</v>
          </cell>
          <cell r="E45" t="e">
            <v>#N/A</v>
          </cell>
          <cell r="F45" t="str">
            <v>QЕ1</v>
          </cell>
          <cell r="G45">
            <v>10.446999999999999</v>
          </cell>
          <cell r="I45">
            <v>5</v>
          </cell>
          <cell r="J45" t="str">
            <v>QE2</v>
          </cell>
          <cell r="L45" t="e">
            <v>#N/A</v>
          </cell>
          <cell r="M45" t="str">
            <v>RE1</v>
          </cell>
          <cell r="N45">
            <v>10.833</v>
          </cell>
        </row>
        <row r="46">
          <cell r="E46" t="e">
            <v>#N/A</v>
          </cell>
          <cell r="F46" t="str">
            <v>QЕ2</v>
          </cell>
          <cell r="J46" t="str">
            <v>QB3</v>
          </cell>
          <cell r="L46" t="e">
            <v>#N/A</v>
          </cell>
          <cell r="M46" t="str">
            <v>RE2</v>
          </cell>
        </row>
        <row r="47">
          <cell r="E47" t="e">
            <v>#N/A</v>
          </cell>
          <cell r="F47" t="str">
            <v>QЕ3</v>
          </cell>
          <cell r="J47" t="str">
            <v>QC4</v>
          </cell>
          <cell r="L47" t="e">
            <v>#N/A</v>
          </cell>
          <cell r="M47" t="str">
            <v>RE3</v>
          </cell>
        </row>
        <row r="48">
          <cell r="E48" t="e">
            <v>#N/A</v>
          </cell>
          <cell r="F48" t="str">
            <v>QЕ4</v>
          </cell>
          <cell r="J48" t="str">
            <v>QD5</v>
          </cell>
          <cell r="L48" t="e">
            <v>#N/A</v>
          </cell>
          <cell r="M48" t="str">
            <v>RE4</v>
          </cell>
        </row>
        <row r="49">
          <cell r="E49" t="e">
            <v>#N/A</v>
          </cell>
          <cell r="F49" t="str">
            <v>QЕ5</v>
          </cell>
          <cell r="J49" t="str">
            <v>QF6</v>
          </cell>
          <cell r="L49" t="e">
            <v>#N/A</v>
          </cell>
          <cell r="M49" t="str">
            <v>RE5</v>
          </cell>
        </row>
        <row r="50">
          <cell r="E50" t="e">
            <v>#N/A</v>
          </cell>
          <cell r="F50" t="str">
            <v>QЕ6</v>
          </cell>
          <cell r="J50" t="str">
            <v>QA7</v>
          </cell>
          <cell r="M50" t="str">
            <v>RE6</v>
          </cell>
        </row>
        <row r="51">
          <cell r="E51" t="e">
            <v>#N/A</v>
          </cell>
          <cell r="F51" t="str">
            <v>QЕ7</v>
          </cell>
        </row>
        <row r="53">
          <cell r="C53">
            <v>6</v>
          </cell>
          <cell r="E53" t="e">
            <v>#N/A</v>
          </cell>
          <cell r="F53" t="str">
            <v>QF1</v>
          </cell>
          <cell r="G53">
            <v>10.15</v>
          </cell>
          <cell r="I53">
            <v>6</v>
          </cell>
          <cell r="J53" t="str">
            <v>QF2</v>
          </cell>
          <cell r="L53" t="e">
            <v>#N/A</v>
          </cell>
          <cell r="M53" t="str">
            <v>RF1</v>
          </cell>
          <cell r="N53">
            <v>10.494999999999999</v>
          </cell>
        </row>
        <row r="54">
          <cell r="E54" t="e">
            <v>#N/A</v>
          </cell>
          <cell r="F54" t="str">
            <v>QF2</v>
          </cell>
          <cell r="J54" t="str">
            <v>QA3</v>
          </cell>
          <cell r="L54" t="e">
            <v>#N/A</v>
          </cell>
          <cell r="M54" t="str">
            <v>RF2</v>
          </cell>
        </row>
        <row r="55">
          <cell r="E55" t="e">
            <v>#N/A</v>
          </cell>
          <cell r="F55" t="str">
            <v>QF3</v>
          </cell>
          <cell r="J55" t="str">
            <v>QD4</v>
          </cell>
          <cell r="L55" t="e">
            <v>#N/A</v>
          </cell>
          <cell r="M55" t="str">
            <v>RF3</v>
          </cell>
        </row>
        <row r="56">
          <cell r="E56" t="e">
            <v>#N/A</v>
          </cell>
          <cell r="F56" t="str">
            <v>QF4</v>
          </cell>
          <cell r="J56" t="str">
            <v>QC5</v>
          </cell>
          <cell r="L56" t="e">
            <v>#N/A</v>
          </cell>
          <cell r="M56" t="str">
            <v>RF4</v>
          </cell>
        </row>
        <row r="57">
          <cell r="E57" t="e">
            <v>#N/A</v>
          </cell>
          <cell r="F57" t="str">
            <v>QF5</v>
          </cell>
          <cell r="J57" t="str">
            <v>QE6</v>
          </cell>
          <cell r="L57" t="e">
            <v>#N/A</v>
          </cell>
          <cell r="M57" t="str">
            <v>RF5</v>
          </cell>
        </row>
        <row r="58">
          <cell r="E58" t="e">
            <v>#N/A</v>
          </cell>
          <cell r="F58" t="str">
            <v>QF6</v>
          </cell>
          <cell r="J58" t="str">
            <v>QB7</v>
          </cell>
          <cell r="M58" t="str">
            <v>RF6</v>
          </cell>
        </row>
        <row r="59">
          <cell r="E59" t="e">
            <v>#N/A</v>
          </cell>
          <cell r="F59" t="str">
            <v>QF7</v>
          </cell>
        </row>
        <row r="60">
          <cell r="L60" t="str">
            <v>Коллегия комиссаров</v>
          </cell>
        </row>
      </sheetData>
      <sheetData sheetId="8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I14" t="str">
            <v>Номер-код ВРВС - 0080451611Я</v>
          </cell>
        </row>
        <row r="15">
          <cell r="A15" t="str">
            <v>ДАТА ПРОВЕДЕНИЯ: 05 ИЮНЯ 2025 ГОДА</v>
          </cell>
          <cell r="G15" t="str">
            <v>ОКОНЧАНИЕ ГОНКИ:  18ч 00м</v>
          </cell>
          <cell r="I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J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J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  <cell r="J23" t="str">
            <v>ПРИМЕЧАНИЕ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13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13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13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13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19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19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19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25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25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25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25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25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31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31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31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31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31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37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3">
          <cell r="A63" t="str">
            <v>ПОГОДНЫЕ УСЛОВИЯ</v>
          </cell>
        </row>
        <row r="64">
          <cell r="A64" t="str">
            <v>Температура: +26</v>
          </cell>
        </row>
        <row r="65">
          <cell r="A65" t="str">
            <v>Влажность: 47 %</v>
          </cell>
        </row>
        <row r="67">
          <cell r="A67" t="str">
            <v>ТЕХНИЧЕСКИЙ ДЕЛЕГАТ ФВСР:</v>
          </cell>
          <cell r="D67" t="str">
            <v>ГЛАВНЫЙ СУДЬЯ:</v>
          </cell>
          <cell r="F67" t="str">
            <v>ГЛАВНЫЙ СЕКРЕТАРЬ:</v>
          </cell>
          <cell r="H67" t="str">
            <v>СУДЬЯ НА ФИНИШЕ:</v>
          </cell>
        </row>
        <row r="72">
          <cell r="D72" t="str">
            <v>СОЛОВЬЁВ Г.Н. (ВК,г. САНКТ-ПЕТЕРБУРГ)</v>
          </cell>
          <cell r="F72" t="str">
            <v xml:space="preserve">СЛАБКОВСКАЯ В.Н. (ВК, г. ОМСК) </v>
          </cell>
          <cell r="H72" t="str">
            <v xml:space="preserve">СТАРЧЕНКОВ С.А. (ВК, г. ОМСК) </v>
          </cell>
        </row>
      </sheetData>
      <sheetData sheetId="8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I14" t="str">
            <v>Номер-код ВРВС - 0080451611Я</v>
          </cell>
        </row>
        <row r="15">
          <cell r="A15" t="str">
            <v>ДАТА ПРОВЕДЕНИЯ: 05 ИЮНЯ 2025 ГОДА</v>
          </cell>
          <cell r="G15" t="str">
            <v>ОКОНЧАНИЕ ГОНКИ:  18ч 00м</v>
          </cell>
          <cell r="I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J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J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  <cell r="J23" t="str">
            <v>ПРИМЕЧАНИЕ</v>
          </cell>
        </row>
        <row r="24"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12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12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12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18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18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18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18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23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23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23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23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23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29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29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29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29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29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29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35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35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3">
          <cell r="A63" t="str">
            <v>ПОГОДНЫЕ УСЛОВИЯ</v>
          </cell>
        </row>
        <row r="64">
          <cell r="A64" t="str">
            <v>Температура: +26</v>
          </cell>
        </row>
        <row r="65">
          <cell r="A65" t="str">
            <v>Влажность: 47 %</v>
          </cell>
        </row>
        <row r="67">
          <cell r="A67" t="str">
            <v>ТЕХНИЧЕСКИЙ ДЕЛЕГАТ ФВСР:</v>
          </cell>
          <cell r="D67" t="str">
            <v>ГЛАВНЫЙ СУДЬЯ:</v>
          </cell>
          <cell r="F67" t="str">
            <v>ГЛАВНЫЙ СЕКРЕТАРЬ:</v>
          </cell>
          <cell r="H67" t="str">
            <v>СУДЬЯ НА ФИНИШЕ:</v>
          </cell>
        </row>
        <row r="73">
          <cell r="D73" t="str">
            <v>СОЛОВЬЁВ Г.Н. (ВК,г. САНКТ-ПЕТЕРБУРГ)</v>
          </cell>
          <cell r="F73" t="str">
            <v xml:space="preserve">СЛАБКОВСКАЯ В.Н. (ВК, г. ОМСК) </v>
          </cell>
          <cell r="H73" t="str">
            <v xml:space="preserve">ВАЛОВА А.С. (ВК,г. САНКТ-ПЕТЕРБУРГ) </v>
          </cell>
        </row>
      </sheetData>
      <sheetData sheetId="8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80</v>
          </cell>
          <cell r="D24">
            <v>10142115084</v>
          </cell>
          <cell r="E24" t="str">
            <v>ФЛОРИНСКАЯ Яна</v>
          </cell>
          <cell r="F24">
            <v>31040</v>
          </cell>
          <cell r="G24" t="str">
            <v>КМС</v>
          </cell>
          <cell r="H24" t="str">
            <v>Тульская обл.</v>
          </cell>
        </row>
        <row r="25">
          <cell r="A25">
            <v>2</v>
          </cell>
          <cell r="C25">
            <v>84</v>
          </cell>
          <cell r="D25">
            <v>10100041841</v>
          </cell>
          <cell r="E25" t="str">
            <v>ВАСИЛЕНКО Владислава</v>
          </cell>
          <cell r="F25">
            <v>39082</v>
          </cell>
          <cell r="G25" t="str">
            <v>МС</v>
          </cell>
          <cell r="H25" t="str">
            <v>Тульская обл.</v>
          </cell>
        </row>
        <row r="26">
          <cell r="A26">
            <v>3</v>
          </cell>
          <cell r="C26">
            <v>86</v>
          </cell>
          <cell r="D26">
            <v>10091733183</v>
          </cell>
          <cell r="E26" t="str">
            <v>КРОТКОВА Наталья</v>
          </cell>
          <cell r="F26">
            <v>31898</v>
          </cell>
          <cell r="G26" t="str">
            <v>КМС</v>
          </cell>
          <cell r="H26" t="str">
            <v>Тульская обл.</v>
          </cell>
        </row>
        <row r="27">
          <cell r="A27">
            <v>4</v>
          </cell>
          <cell r="C27">
            <v>58</v>
          </cell>
          <cell r="D27">
            <v>10128589850</v>
          </cell>
          <cell r="E27" t="str">
            <v>БЕЛЯЕВА Анна</v>
          </cell>
          <cell r="F27">
            <v>38965</v>
          </cell>
          <cell r="G27" t="str">
            <v>МС</v>
          </cell>
          <cell r="H27" t="str">
            <v>Санкт-Петербург</v>
          </cell>
        </row>
        <row r="28">
          <cell r="A28">
            <v>5</v>
          </cell>
          <cell r="C28">
            <v>59</v>
          </cell>
          <cell r="D28">
            <v>10091971239</v>
          </cell>
          <cell r="E28" t="str">
            <v>ГУЦА Дарья</v>
          </cell>
          <cell r="F28">
            <v>38975</v>
          </cell>
          <cell r="G28" t="str">
            <v>МС</v>
          </cell>
          <cell r="H28" t="str">
            <v>Санкт-Петербург</v>
          </cell>
        </row>
        <row r="29">
          <cell r="A29">
            <v>6</v>
          </cell>
          <cell r="C29">
            <v>72</v>
          </cell>
          <cell r="D29">
            <v>10113777344</v>
          </cell>
          <cell r="E29" t="str">
            <v>КУХАРЧИК Дарина</v>
          </cell>
          <cell r="F29">
            <v>38997</v>
          </cell>
          <cell r="G29" t="str">
            <v>МС</v>
          </cell>
          <cell r="H29" t="str">
            <v>Республика Беларусь</v>
          </cell>
        </row>
        <row r="30">
          <cell r="A30">
            <v>7</v>
          </cell>
          <cell r="C30">
            <v>60</v>
          </cell>
          <cell r="D30">
            <v>10090420653</v>
          </cell>
          <cell r="E30" t="str">
            <v>ИМИНОВА Камила</v>
          </cell>
          <cell r="F30">
            <v>38763</v>
          </cell>
          <cell r="G30" t="str">
            <v>МС</v>
          </cell>
          <cell r="H30" t="str">
            <v>Санкт-Петербург</v>
          </cell>
        </row>
        <row r="31">
          <cell r="A31">
            <v>8</v>
          </cell>
          <cell r="C31">
            <v>66</v>
          </cell>
          <cell r="D31">
            <v>10115496163</v>
          </cell>
          <cell r="E31" t="str">
            <v>ЕФИМОВА Виктория</v>
          </cell>
          <cell r="F31">
            <v>38895</v>
          </cell>
          <cell r="G31" t="str">
            <v>МС</v>
          </cell>
          <cell r="H31" t="str">
            <v>Санкт-Петербург</v>
          </cell>
        </row>
        <row r="32">
          <cell r="A32">
            <v>9</v>
          </cell>
          <cell r="C32">
            <v>75</v>
          </cell>
          <cell r="D32">
            <v>10075689686</v>
          </cell>
          <cell r="E32" t="str">
            <v>БОСЯКОВА Варвара</v>
          </cell>
          <cell r="F32">
            <v>38310</v>
          </cell>
          <cell r="G32" t="str">
            <v>МСМК</v>
          </cell>
          <cell r="H32" t="str">
            <v>Республика Беларусь</v>
          </cell>
        </row>
        <row r="33">
          <cell r="A33">
            <v>10</v>
          </cell>
          <cell r="C33">
            <v>82</v>
          </cell>
          <cell r="D33">
            <v>10095066650</v>
          </cell>
          <cell r="E33" t="str">
            <v>ХАЙБУЛЛАЕВА Виолетта</v>
          </cell>
          <cell r="F33">
            <v>38905</v>
          </cell>
          <cell r="G33" t="str">
            <v>КМС</v>
          </cell>
          <cell r="H33" t="str">
            <v>Тульская обл.</v>
          </cell>
        </row>
        <row r="34">
          <cell r="A34">
            <v>11</v>
          </cell>
          <cell r="C34">
            <v>57</v>
          </cell>
          <cell r="D34">
            <v>10009045636</v>
          </cell>
          <cell r="E34" t="str">
            <v>АНТОНОВА Наталия</v>
          </cell>
          <cell r="F34">
            <v>34844</v>
          </cell>
          <cell r="G34" t="str">
            <v>ЗМС</v>
          </cell>
          <cell r="H34" t="str">
            <v>Санкт-Петербург</v>
          </cell>
        </row>
        <row r="35">
          <cell r="A35">
            <v>12</v>
          </cell>
          <cell r="C35">
            <v>70</v>
          </cell>
          <cell r="D35">
            <v>10089461161</v>
          </cell>
          <cell r="E35" t="str">
            <v>НОВИКОВА Софья</v>
          </cell>
          <cell r="F35">
            <v>38988</v>
          </cell>
          <cell r="G35" t="str">
            <v>МС</v>
          </cell>
          <cell r="H35" t="str">
            <v>Москва</v>
          </cell>
        </row>
        <row r="36">
          <cell r="A36">
            <v>13</v>
          </cell>
          <cell r="C36">
            <v>69</v>
          </cell>
          <cell r="D36">
            <v>10014630109</v>
          </cell>
          <cell r="E36" t="str">
            <v>ВАЩЕНКО Полина</v>
          </cell>
          <cell r="F36">
            <v>36529</v>
          </cell>
          <cell r="G36" t="str">
            <v>МСМК</v>
          </cell>
          <cell r="H36" t="str">
            <v>Москва</v>
          </cell>
        </row>
        <row r="37">
          <cell r="A37">
            <v>14</v>
          </cell>
          <cell r="C37">
            <v>77</v>
          </cell>
          <cell r="D37">
            <v>10034991217</v>
          </cell>
          <cell r="E37" t="str">
            <v>АНДРЕЕВА Ксения</v>
          </cell>
          <cell r="F37">
            <v>36732</v>
          </cell>
          <cell r="G37" t="str">
            <v>МСМК</v>
          </cell>
          <cell r="H37" t="str">
            <v>Тульская обл.</v>
          </cell>
        </row>
        <row r="38">
          <cell r="A38">
            <v>15</v>
          </cell>
          <cell r="C38">
            <v>71</v>
          </cell>
          <cell r="D38">
            <v>10094893363</v>
          </cell>
          <cell r="E38" t="str">
            <v>СЕМЕНЮК Яна</v>
          </cell>
          <cell r="F38">
            <v>38783</v>
          </cell>
          <cell r="G38" t="str">
            <v>МС</v>
          </cell>
          <cell r="H38" t="str">
            <v>Москва</v>
          </cell>
        </row>
        <row r="39">
          <cell r="A39">
            <v>16</v>
          </cell>
          <cell r="C39">
            <v>68</v>
          </cell>
          <cell r="D39">
            <v>10094917312</v>
          </cell>
          <cell r="E39" t="str">
            <v>СОЛОЗОБОВА Елизавета</v>
          </cell>
          <cell r="F39">
            <v>38671</v>
          </cell>
          <cell r="G39" t="str">
            <v>МС</v>
          </cell>
          <cell r="H39" t="str">
            <v>Москва</v>
          </cell>
        </row>
        <row r="40">
          <cell r="A40">
            <v>17</v>
          </cell>
          <cell r="C40">
            <v>67</v>
          </cell>
          <cell r="D40">
            <v>10007272455</v>
          </cell>
          <cell r="E40" t="str">
            <v>ШМЕЛЕВА Дарья</v>
          </cell>
          <cell r="F40">
            <v>34633</v>
          </cell>
          <cell r="G40" t="str">
            <v>ЗМС</v>
          </cell>
          <cell r="H40" t="str">
            <v>Москва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8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ЖЕНЩИНЫ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12ч 05м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13ч 25м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80</v>
          </cell>
          <cell r="C22">
            <v>10142115084</v>
          </cell>
          <cell r="D22" t="str">
            <v>ФЛОРИНСКАЯ Яна</v>
          </cell>
          <cell r="E22">
            <v>31040</v>
          </cell>
          <cell r="F22" t="str">
            <v>КМС</v>
          </cell>
          <cell r="G22" t="str">
            <v>Тульская обл.</v>
          </cell>
          <cell r="H22">
            <v>5.19</v>
          </cell>
          <cell r="I22">
            <v>10.535</v>
          </cell>
          <cell r="J22">
            <v>5.3449999999999998</v>
          </cell>
          <cell r="K22">
            <v>68.343616516373999</v>
          </cell>
        </row>
        <row r="23">
          <cell r="A23">
            <v>2</v>
          </cell>
          <cell r="B23">
            <v>84</v>
          </cell>
          <cell r="C23">
            <v>10100041841</v>
          </cell>
          <cell r="D23" t="str">
            <v>ВАСИЛЕНКО Владислава</v>
          </cell>
          <cell r="E23">
            <v>39082</v>
          </cell>
          <cell r="F23" t="str">
            <v>МС</v>
          </cell>
          <cell r="G23" t="str">
            <v>Тульская обл.</v>
          </cell>
          <cell r="J23">
            <v>0</v>
          </cell>
          <cell r="K23" t="e">
            <v>#DIV/0!</v>
          </cell>
        </row>
        <row r="24">
          <cell r="A24">
            <v>3</v>
          </cell>
          <cell r="B24">
            <v>86</v>
          </cell>
          <cell r="C24">
            <v>10091733183</v>
          </cell>
          <cell r="D24" t="str">
            <v>КРОТКОВА Наталья</v>
          </cell>
          <cell r="E24">
            <v>31898</v>
          </cell>
          <cell r="F24" t="str">
            <v>КМС</v>
          </cell>
          <cell r="G24" t="str">
            <v>Тульская обл.</v>
          </cell>
          <cell r="J24">
            <v>0</v>
          </cell>
          <cell r="K24" t="e">
            <v>#DIV/0!</v>
          </cell>
        </row>
        <row r="25">
          <cell r="A25">
            <v>4</v>
          </cell>
          <cell r="B25">
            <v>58</v>
          </cell>
          <cell r="C25">
            <v>10128589850</v>
          </cell>
          <cell r="D25" t="str">
            <v>БЕЛЯЕВА Анна</v>
          </cell>
          <cell r="E25">
            <v>38965</v>
          </cell>
          <cell r="F25" t="str">
            <v>МС</v>
          </cell>
          <cell r="G25" t="str">
            <v>Санкт-Петербург</v>
          </cell>
          <cell r="J25">
            <v>0</v>
          </cell>
          <cell r="K25" t="e">
            <v>#DIV/0!</v>
          </cell>
        </row>
        <row r="26">
          <cell r="A26">
            <v>5</v>
          </cell>
          <cell r="B26">
            <v>59</v>
          </cell>
          <cell r="C26">
            <v>10091971239</v>
          </cell>
          <cell r="D26" t="str">
            <v>ГУЦА Дарья</v>
          </cell>
          <cell r="E26">
            <v>38975</v>
          </cell>
          <cell r="F26" t="str">
            <v>МС</v>
          </cell>
          <cell r="G26" t="str">
            <v>Санкт-Петербург</v>
          </cell>
          <cell r="J26">
            <v>0</v>
          </cell>
          <cell r="K26" t="e">
            <v>#DIV/0!</v>
          </cell>
        </row>
        <row r="27">
          <cell r="A27">
            <v>6</v>
          </cell>
          <cell r="B27">
            <v>72</v>
          </cell>
          <cell r="C27">
            <v>10113777344</v>
          </cell>
          <cell r="D27" t="str">
            <v>КУХАРЧИК Дарина</v>
          </cell>
          <cell r="E27">
            <v>38997</v>
          </cell>
          <cell r="F27" t="str">
            <v>МС</v>
          </cell>
          <cell r="G27" t="str">
            <v>Республика Беларусь</v>
          </cell>
          <cell r="J27">
            <v>0</v>
          </cell>
          <cell r="K27" t="e">
            <v>#DIV/0!</v>
          </cell>
        </row>
        <row r="28">
          <cell r="A28">
            <v>7</v>
          </cell>
          <cell r="B28">
            <v>60</v>
          </cell>
          <cell r="C28">
            <v>10090420653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  <cell r="J28">
            <v>0</v>
          </cell>
          <cell r="K28" t="e">
            <v>#DIV/0!</v>
          </cell>
        </row>
        <row r="29">
          <cell r="A29">
            <v>8</v>
          </cell>
          <cell r="B29">
            <v>66</v>
          </cell>
          <cell r="C29">
            <v>10115496163</v>
          </cell>
          <cell r="D29" t="str">
            <v>ЕФИМОВА Виктория</v>
          </cell>
          <cell r="E29">
            <v>38895</v>
          </cell>
          <cell r="F29" t="str">
            <v>МС</v>
          </cell>
          <cell r="G29" t="str">
            <v>Санкт-Петербург</v>
          </cell>
          <cell r="J29">
            <v>0</v>
          </cell>
          <cell r="K29" t="e">
            <v>#DIV/0!</v>
          </cell>
        </row>
        <row r="30">
          <cell r="A30">
            <v>9</v>
          </cell>
          <cell r="B30">
            <v>75</v>
          </cell>
          <cell r="C30">
            <v>10075689686</v>
          </cell>
          <cell r="D30" t="str">
            <v>БОСЯКОВА Варвара</v>
          </cell>
          <cell r="E30">
            <v>38310</v>
          </cell>
          <cell r="F30" t="str">
            <v>МСМК</v>
          </cell>
          <cell r="G30" t="str">
            <v>Республика Беларусь</v>
          </cell>
          <cell r="J30">
            <v>0</v>
          </cell>
          <cell r="K30" t="e">
            <v>#DIV/0!</v>
          </cell>
        </row>
        <row r="31">
          <cell r="A31">
            <v>10</v>
          </cell>
          <cell r="B31">
            <v>82</v>
          </cell>
          <cell r="C31">
            <v>10095066650</v>
          </cell>
          <cell r="D31" t="str">
            <v>ХАЙБУЛЛАЕВА Виолетта</v>
          </cell>
          <cell r="E31">
            <v>38905</v>
          </cell>
          <cell r="F31" t="str">
            <v>КМС</v>
          </cell>
          <cell r="G31" t="str">
            <v>Тульская обл.</v>
          </cell>
          <cell r="J31">
            <v>0</v>
          </cell>
          <cell r="K31" t="e">
            <v>#DIV/0!</v>
          </cell>
        </row>
        <row r="32">
          <cell r="A32">
            <v>11</v>
          </cell>
          <cell r="B32">
            <v>57</v>
          </cell>
          <cell r="C32">
            <v>10009045636</v>
          </cell>
          <cell r="D32" t="str">
            <v>АНТОНОВА Наталия</v>
          </cell>
          <cell r="E32">
            <v>34844</v>
          </cell>
          <cell r="F32" t="str">
            <v>ЗМС</v>
          </cell>
          <cell r="G32" t="str">
            <v>Санкт-Петербург</v>
          </cell>
          <cell r="J32">
            <v>0</v>
          </cell>
          <cell r="K32" t="e">
            <v>#DIV/0!</v>
          </cell>
        </row>
        <row r="33">
          <cell r="A33">
            <v>12</v>
          </cell>
          <cell r="B33">
            <v>70</v>
          </cell>
          <cell r="C33">
            <v>10089461161</v>
          </cell>
          <cell r="D33" t="str">
            <v>НОВИКОВА Софья</v>
          </cell>
          <cell r="E33">
            <v>38988</v>
          </cell>
          <cell r="F33" t="str">
            <v>МС</v>
          </cell>
          <cell r="G33" t="str">
            <v>Москва</v>
          </cell>
          <cell r="J33">
            <v>0</v>
          </cell>
          <cell r="K33" t="e">
            <v>#DIV/0!</v>
          </cell>
        </row>
        <row r="34">
          <cell r="A34">
            <v>13</v>
          </cell>
          <cell r="B34">
            <v>69</v>
          </cell>
          <cell r="C34">
            <v>10014630109</v>
          </cell>
          <cell r="D34" t="str">
            <v>ВАЩЕНКО Полина</v>
          </cell>
          <cell r="E34">
            <v>36529</v>
          </cell>
          <cell r="F34" t="str">
            <v>МСМК</v>
          </cell>
          <cell r="G34" t="str">
            <v>Москва</v>
          </cell>
          <cell r="J34">
            <v>0</v>
          </cell>
          <cell r="K34" t="e">
            <v>#DIV/0!</v>
          </cell>
        </row>
        <row r="35">
          <cell r="A35">
            <v>14</v>
          </cell>
          <cell r="B35">
            <v>77</v>
          </cell>
          <cell r="C35">
            <v>10034991217</v>
          </cell>
          <cell r="D35" t="str">
            <v>АНДРЕЕВА Ксения</v>
          </cell>
          <cell r="E35">
            <v>36732</v>
          </cell>
          <cell r="F35" t="str">
            <v>МСМК</v>
          </cell>
          <cell r="G35" t="str">
            <v>Тульская обл.</v>
          </cell>
          <cell r="J35">
            <v>0</v>
          </cell>
          <cell r="K35" t="e">
            <v>#DIV/0!</v>
          </cell>
        </row>
        <row r="36">
          <cell r="A36">
            <v>15</v>
          </cell>
          <cell r="B36">
            <v>71</v>
          </cell>
          <cell r="C36">
            <v>10094893363</v>
          </cell>
          <cell r="D36" t="str">
            <v>СЕМЕНЮК Яна</v>
          </cell>
          <cell r="E36">
            <v>38783</v>
          </cell>
          <cell r="F36" t="str">
            <v>МС</v>
          </cell>
          <cell r="G36" t="str">
            <v>Москва</v>
          </cell>
          <cell r="J36">
            <v>0</v>
          </cell>
          <cell r="K36" t="e">
            <v>#DIV/0!</v>
          </cell>
        </row>
        <row r="37">
          <cell r="A37">
            <v>16</v>
          </cell>
          <cell r="B37">
            <v>68</v>
          </cell>
          <cell r="C37">
            <v>10094917312</v>
          </cell>
          <cell r="D37" t="str">
            <v>СОЛОЗОБОВА Елизавета</v>
          </cell>
          <cell r="E37">
            <v>38671</v>
          </cell>
          <cell r="F37" t="str">
            <v>МС</v>
          </cell>
          <cell r="G37" t="str">
            <v>Москва</v>
          </cell>
          <cell r="J37">
            <v>0</v>
          </cell>
          <cell r="K37" t="e">
            <v>#DIV/0!</v>
          </cell>
        </row>
        <row r="38">
          <cell r="A38">
            <v>17</v>
          </cell>
          <cell r="B38">
            <v>67</v>
          </cell>
          <cell r="C38">
            <v>10007272455</v>
          </cell>
          <cell r="D38" t="str">
            <v>ШМЕЛЕВА Дарья</v>
          </cell>
          <cell r="E38">
            <v>34633</v>
          </cell>
          <cell r="F38" t="str">
            <v>ЗМС</v>
          </cell>
          <cell r="G38" t="str">
            <v>Москва</v>
          </cell>
          <cell r="J38">
            <v>0</v>
          </cell>
          <cell r="K38" t="e">
            <v>#DIV/0!</v>
          </cell>
        </row>
        <row r="40">
          <cell r="A40" t="str">
            <v>ПОГОДНЫЕ УСЛОВИЯ</v>
          </cell>
          <cell r="G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4</v>
          </cell>
          <cell r="L41" t="str">
            <v>ЗМС</v>
          </cell>
          <cell r="M41">
            <v>2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17</v>
          </cell>
          <cell r="L42" t="str">
            <v>МСМК</v>
          </cell>
          <cell r="M42">
            <v>3</v>
          </cell>
        </row>
        <row r="43">
          <cell r="G43" t="str">
            <v>Стартовало</v>
          </cell>
          <cell r="H43">
            <v>17</v>
          </cell>
          <cell r="L43" t="str">
            <v>МС</v>
          </cell>
          <cell r="M43">
            <v>9</v>
          </cell>
        </row>
        <row r="44">
          <cell r="G44" t="str">
            <v>Финишировало</v>
          </cell>
          <cell r="H44">
            <v>17</v>
          </cell>
          <cell r="L44" t="str">
            <v>КМС</v>
          </cell>
          <cell r="M44">
            <v>3</v>
          </cell>
        </row>
        <row r="45">
          <cell r="G45" t="str">
            <v>Н. финишировало</v>
          </cell>
          <cell r="H45">
            <v>0</v>
          </cell>
          <cell r="L45" t="str">
            <v>1 СР</v>
          </cell>
          <cell r="M45">
            <v>0</v>
          </cell>
        </row>
        <row r="46">
          <cell r="G46" t="str">
            <v>Дисквалифицировано</v>
          </cell>
          <cell r="H46">
            <v>0</v>
          </cell>
          <cell r="L46" t="str">
            <v>2 СР</v>
          </cell>
          <cell r="M46">
            <v>0</v>
          </cell>
        </row>
        <row r="47">
          <cell r="G47" t="str">
            <v>Н. стартовало</v>
          </cell>
          <cell r="H47">
            <v>0</v>
          </cell>
          <cell r="L47" t="str">
            <v>3 СР</v>
          </cell>
          <cell r="M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6">
          <cell r="D56" t="str">
            <v>СОЛОВЬЁВ Г.Н. (ВК,г. САНКТ-ПЕТЕРБУРГ)</v>
          </cell>
          <cell r="G56" t="str">
            <v xml:space="preserve">СЛАБКОВСКАЯ В.Н. (ВК, г. ОМСК) </v>
          </cell>
          <cell r="I56" t="str">
            <v xml:space="preserve">ВАЛОВА А.С. (ВК,г. САНКТ-ПЕТЕРБУРГ) </v>
          </cell>
        </row>
      </sheetData>
      <sheetData sheetId="8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ЖЕНЩИНЫ</v>
          </cell>
        </row>
        <row r="11">
          <cell r="A11" t="str">
            <v xml:space="preserve">Вторник, 03 июня 2025 г. </v>
          </cell>
        </row>
        <row r="14">
          <cell r="E14" t="str">
            <v>1/8 финала: 8 з-да х 2 чел.</v>
          </cell>
          <cell r="M14" t="str">
            <v>1/4 финала: 4 з-да х 2 чел.</v>
          </cell>
        </row>
        <row r="15">
          <cell r="E15" t="str">
            <v>1=&gt;1/4</v>
          </cell>
          <cell r="M15" t="str">
            <v>1=&gt;1/2</v>
          </cell>
        </row>
        <row r="16">
          <cell r="E16" t="str">
            <v>2=&gt; по гиту 200м с/х</v>
          </cell>
          <cell r="M16" t="str">
            <v>2=&gt; по гиту 200м с/х</v>
          </cell>
        </row>
        <row r="17">
          <cell r="O17" t="str">
            <v>1 тур</v>
          </cell>
          <cell r="P17" t="str">
            <v>2 тур</v>
          </cell>
        </row>
        <row r="18">
          <cell r="D18">
            <v>1</v>
          </cell>
          <cell r="F18" t="e">
            <v>#N/A</v>
          </cell>
          <cell r="H18" t="e">
            <v>#N/A</v>
          </cell>
          <cell r="I18">
            <v>10.644</v>
          </cell>
          <cell r="L18">
            <v>1</v>
          </cell>
          <cell r="M18">
            <v>0</v>
          </cell>
          <cell r="N18" t="e">
            <v>#N/A</v>
          </cell>
        </row>
        <row r="19">
          <cell r="F19" t="e">
            <v>#N/A</v>
          </cell>
          <cell r="H19" t="e">
            <v>#N/A</v>
          </cell>
          <cell r="M19">
            <v>0</v>
          </cell>
          <cell r="N19" t="e">
            <v>#N/A</v>
          </cell>
        </row>
        <row r="20">
          <cell r="O20" t="str">
            <v>1 тур</v>
          </cell>
          <cell r="P20" t="str">
            <v>2 тур</v>
          </cell>
        </row>
        <row r="21">
          <cell r="D21">
            <v>2</v>
          </cell>
          <cell r="F21" t="e">
            <v>#N/A</v>
          </cell>
          <cell r="H21" t="e">
            <v>#N/A</v>
          </cell>
          <cell r="I21">
            <v>11.167</v>
          </cell>
          <cell r="L21">
            <v>2</v>
          </cell>
          <cell r="M21">
            <v>0</v>
          </cell>
          <cell r="N21" t="e">
            <v>#N/A</v>
          </cell>
        </row>
        <row r="22">
          <cell r="F22" t="e">
            <v>#N/A</v>
          </cell>
          <cell r="H22" t="e">
            <v>#N/A</v>
          </cell>
          <cell r="M22">
            <v>0</v>
          </cell>
          <cell r="N22" t="e">
            <v>#N/A</v>
          </cell>
        </row>
        <row r="23">
          <cell r="O23" t="str">
            <v>1 тур</v>
          </cell>
          <cell r="P23" t="str">
            <v>2 тур</v>
          </cell>
        </row>
        <row r="24">
          <cell r="D24">
            <v>3</v>
          </cell>
          <cell r="F24" t="e">
            <v>#N/A</v>
          </cell>
          <cell r="H24" t="e">
            <v>#N/A</v>
          </cell>
          <cell r="I24">
            <v>11.21</v>
          </cell>
          <cell r="L24">
            <v>3</v>
          </cell>
          <cell r="M24">
            <v>0</v>
          </cell>
          <cell r="N24" t="e">
            <v>#N/A</v>
          </cell>
        </row>
        <row r="25">
          <cell r="F25" t="e">
            <v>#N/A</v>
          </cell>
          <cell r="H25" t="e">
            <v>#N/A</v>
          </cell>
          <cell r="M25">
            <v>0</v>
          </cell>
          <cell r="N25" t="e">
            <v>#N/A</v>
          </cell>
        </row>
        <row r="26">
          <cell r="O26" t="str">
            <v>1 тур</v>
          </cell>
          <cell r="P26" t="str">
            <v>2 тур</v>
          </cell>
        </row>
        <row r="27">
          <cell r="D27">
            <v>4</v>
          </cell>
          <cell r="F27" t="e">
            <v>#N/A</v>
          </cell>
          <cell r="H27" t="e">
            <v>#N/A</v>
          </cell>
          <cell r="I27">
            <v>11.026</v>
          </cell>
          <cell r="L27">
            <v>4</v>
          </cell>
          <cell r="M27">
            <v>0</v>
          </cell>
          <cell r="N27" t="e">
            <v>#N/A</v>
          </cell>
        </row>
        <row r="28">
          <cell r="F28" t="e">
            <v>#N/A</v>
          </cell>
          <cell r="H28" t="e">
            <v>#N/A</v>
          </cell>
          <cell r="M28">
            <v>0</v>
          </cell>
          <cell r="N28" t="e">
            <v>#N/A</v>
          </cell>
        </row>
        <row r="30">
          <cell r="D30">
            <v>5</v>
          </cell>
          <cell r="F30" t="e">
            <v>#N/A</v>
          </cell>
          <cell r="H30" t="e">
            <v>#N/A</v>
          </cell>
          <cell r="I30">
            <v>10.683999999999999</v>
          </cell>
          <cell r="N30" t="str">
            <v>1/2 финала: 2 з-да х 2 чел.</v>
          </cell>
        </row>
        <row r="31">
          <cell r="F31" t="e">
            <v>#N/A</v>
          </cell>
          <cell r="H31" t="e">
            <v>#N/A</v>
          </cell>
          <cell r="N31" t="str">
            <v>1=&gt; финал 1-2 место</v>
          </cell>
        </row>
        <row r="32">
          <cell r="N32" t="str">
            <v>2=&gt; финал 3-4 место</v>
          </cell>
          <cell r="O32" t="str">
            <v>1 тур</v>
          </cell>
          <cell r="P32" t="str">
            <v>2 тур</v>
          </cell>
        </row>
        <row r="33">
          <cell r="D33">
            <v>6</v>
          </cell>
          <cell r="F33" t="e">
            <v>#N/A</v>
          </cell>
          <cell r="H33" t="e">
            <v>#N/A</v>
          </cell>
          <cell r="I33">
            <v>10.877000000000001</v>
          </cell>
          <cell r="L33">
            <v>1</v>
          </cell>
          <cell r="M33">
            <v>0</v>
          </cell>
          <cell r="N33" t="e">
            <v>#N/A</v>
          </cell>
        </row>
        <row r="34">
          <cell r="F34" t="e">
            <v>#N/A</v>
          </cell>
          <cell r="H34" t="e">
            <v>#N/A</v>
          </cell>
          <cell r="M34">
            <v>0</v>
          </cell>
          <cell r="N34" t="e">
            <v>#N/A</v>
          </cell>
        </row>
        <row r="35">
          <cell r="O35" t="str">
            <v>1 тур</v>
          </cell>
          <cell r="P35" t="str">
            <v>2 тур</v>
          </cell>
        </row>
        <row r="36">
          <cell r="D36">
            <v>7</v>
          </cell>
          <cell r="F36" t="e">
            <v>#N/A</v>
          </cell>
          <cell r="H36" t="e">
            <v>#N/A</v>
          </cell>
          <cell r="I36">
            <v>11.007999999999999</v>
          </cell>
          <cell r="L36">
            <v>2</v>
          </cell>
          <cell r="M36">
            <v>0</v>
          </cell>
          <cell r="N36" t="e">
            <v>#N/A</v>
          </cell>
        </row>
        <row r="37">
          <cell r="F37" t="e">
            <v>#N/A</v>
          </cell>
          <cell r="H37" t="e">
            <v>#N/A</v>
          </cell>
          <cell r="M37">
            <v>0</v>
          </cell>
          <cell r="N37" t="e">
            <v>#N/A</v>
          </cell>
        </row>
        <row r="39">
          <cell r="D39">
            <v>8</v>
          </cell>
          <cell r="F39" t="e">
            <v>#N/A</v>
          </cell>
          <cell r="H39" t="e">
            <v>#N/A</v>
          </cell>
          <cell r="N39" t="str">
            <v>Финал 3-4 место</v>
          </cell>
          <cell r="O39" t="str">
            <v>1 тур</v>
          </cell>
          <cell r="P39" t="str">
            <v>2 тур</v>
          </cell>
        </row>
        <row r="40">
          <cell r="F40" t="e">
            <v>#N/A</v>
          </cell>
          <cell r="H40" t="e">
            <v>#N/A</v>
          </cell>
          <cell r="M40">
            <v>0</v>
          </cell>
          <cell r="N40" t="e">
            <v>#N/A</v>
          </cell>
        </row>
        <row r="41">
          <cell r="F41" t="str">
            <v>Коммюнике: № 106 КУРДИДИ Кирилл понижение (вход в занятый коридор)</v>
          </cell>
          <cell r="M41">
            <v>0</v>
          </cell>
          <cell r="N41" t="e">
            <v>#N/A</v>
          </cell>
          <cell r="O41">
            <v>10.606</v>
          </cell>
          <cell r="P41">
            <v>10.786</v>
          </cell>
        </row>
        <row r="42">
          <cell r="N42" t="str">
            <v>Коммюнике: № 188 -понижение-(выход из занятого коридора)</v>
          </cell>
        </row>
        <row r="43">
          <cell r="N43" t="str">
            <v>Финал 1-2 место</v>
          </cell>
          <cell r="O43" t="str">
            <v>1 тур</v>
          </cell>
          <cell r="P43" t="str">
            <v>2 тур</v>
          </cell>
        </row>
        <row r="44">
          <cell r="M44">
            <v>0</v>
          </cell>
          <cell r="N44" t="e">
            <v>#N/A</v>
          </cell>
        </row>
        <row r="45">
          <cell r="M45">
            <v>0</v>
          </cell>
          <cell r="N45" t="e">
            <v>#N/A</v>
          </cell>
          <cell r="O45">
            <v>10.61</v>
          </cell>
          <cell r="P45">
            <v>10.808</v>
          </cell>
        </row>
        <row r="50">
          <cell r="I50" t="str">
            <v>Коллегия комиссаров</v>
          </cell>
        </row>
        <row r="65">
          <cell r="E65" t="str">
            <v>Надежда 2: 2х4 =&gt; 1=2</v>
          </cell>
        </row>
        <row r="66">
          <cell r="C66">
            <v>1</v>
          </cell>
          <cell r="D66" t="str">
            <v>1C2</v>
          </cell>
          <cell r="F66" t="str">
            <v>1D1</v>
          </cell>
        </row>
        <row r="67">
          <cell r="D67" t="str">
            <v>3C2</v>
          </cell>
          <cell r="F67" t="str">
            <v>1D2</v>
          </cell>
        </row>
        <row r="68">
          <cell r="D68" t="str">
            <v>2C3</v>
          </cell>
          <cell r="F68" t="str">
            <v>1D3</v>
          </cell>
        </row>
        <row r="69">
          <cell r="D69" t="str">
            <v>4C3</v>
          </cell>
          <cell r="F69" t="str">
            <v>1D4</v>
          </cell>
        </row>
        <row r="71">
          <cell r="C71">
            <v>2</v>
          </cell>
          <cell r="D71" t="str">
            <v>2C2</v>
          </cell>
          <cell r="F71" t="str">
            <v>2D1</v>
          </cell>
        </row>
        <row r="72">
          <cell r="D72" t="str">
            <v>4C2</v>
          </cell>
          <cell r="F72" t="str">
            <v>2D2</v>
          </cell>
        </row>
        <row r="73">
          <cell r="D73" t="str">
            <v>1C3</v>
          </cell>
          <cell r="F73" t="str">
            <v>2D3</v>
          </cell>
        </row>
        <row r="74">
          <cell r="D74" t="str">
            <v>3C3</v>
          </cell>
          <cell r="F74" t="str">
            <v>2D4</v>
          </cell>
        </row>
        <row r="81">
          <cell r="E81" t="str">
            <v>Надежда 3: 1х4  =&gt; 1=1</v>
          </cell>
        </row>
        <row r="82">
          <cell r="D82" t="str">
            <v>1E2</v>
          </cell>
          <cell r="F82" t="str">
            <v>1K1</v>
          </cell>
        </row>
        <row r="83">
          <cell r="D83" t="str">
            <v>2E2</v>
          </cell>
          <cell r="F83" t="str">
            <v>4 м</v>
          </cell>
        </row>
        <row r="84">
          <cell r="D84" t="str">
            <v>1E3</v>
          </cell>
          <cell r="F84" t="str">
            <v>5 м</v>
          </cell>
        </row>
        <row r="85">
          <cell r="D85" t="str">
            <v>2E3</v>
          </cell>
          <cell r="F85" t="str">
            <v>6 м</v>
          </cell>
        </row>
      </sheetData>
      <sheetData sheetId="8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ЖЕНЩИНЫ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6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7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17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19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20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21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22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27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29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>Квалификация</v>
          </cell>
        </row>
        <row r="52">
          <cell r="A52">
            <v>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>Квалификация</v>
          </cell>
        </row>
        <row r="53">
          <cell r="A53">
            <v>31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>Квалификация</v>
          </cell>
        </row>
        <row r="55">
          <cell r="A55" t="str">
            <v>ПОГОДНЫЕ УСЛОВИЯ</v>
          </cell>
        </row>
        <row r="56">
          <cell r="A56" t="str">
            <v>Температура: +26</v>
          </cell>
        </row>
        <row r="57">
          <cell r="A57" t="str">
            <v>Влажность: 47 %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F59" t="str">
            <v>ГЛАВНЫЙ СЕКРЕТАРЬ:</v>
          </cell>
          <cell r="H59" t="str">
            <v>СУДЬЯ НА ФИНИШЕ:</v>
          </cell>
        </row>
        <row r="65">
          <cell r="D65" t="str">
            <v>СОЛОВЬЁВ Г.Н. (ВК,г. САНКТ-ПЕТЕРБУРГ)</v>
          </cell>
          <cell r="F65" t="str">
            <v xml:space="preserve">СЛАБКОВСКАЯ В.Н. (ВК, г. ОМСК) </v>
          </cell>
          <cell r="H65" t="str">
            <v xml:space="preserve">ВАЛОВА А.С. (ВК,г. САНКТ-ПЕТЕРБУРГ) </v>
          </cell>
        </row>
      </sheetData>
      <sheetData sheetId="9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132</v>
          </cell>
          <cell r="D24">
            <v>10130345045</v>
          </cell>
          <cell r="E24" t="str">
            <v>СОКОЛОВА Софья</v>
          </cell>
          <cell r="F24">
            <v>39106</v>
          </cell>
          <cell r="G24" t="str">
            <v>КМС</v>
          </cell>
          <cell r="H24" t="str">
            <v>Тульская обл.</v>
          </cell>
        </row>
        <row r="25">
          <cell r="A25">
            <v>2</v>
          </cell>
          <cell r="C25">
            <v>101</v>
          </cell>
          <cell r="D25">
            <v>10119496506</v>
          </cell>
          <cell r="E25" t="str">
            <v>КОЛОНИЦКАЯ Виктория</v>
          </cell>
          <cell r="F25">
            <v>39295</v>
          </cell>
          <cell r="G25" t="str">
            <v>КМС</v>
          </cell>
          <cell r="H25" t="str">
            <v>Санкт-Петербург</v>
          </cell>
        </row>
        <row r="26">
          <cell r="A26">
            <v>3</v>
          </cell>
          <cell r="C26">
            <v>131</v>
          </cell>
          <cell r="D26">
            <v>10143149146</v>
          </cell>
          <cell r="E26" t="str">
            <v>СИБАЕВА Снежана</v>
          </cell>
          <cell r="F26">
            <v>39402</v>
          </cell>
          <cell r="G26" t="str">
            <v>КМС</v>
          </cell>
          <cell r="H26" t="str">
            <v>Тульская обл.</v>
          </cell>
        </row>
        <row r="27">
          <cell r="A27">
            <v>4</v>
          </cell>
          <cell r="C27">
            <v>103</v>
          </cell>
          <cell r="D27">
            <v>10144646380</v>
          </cell>
          <cell r="E27" t="str">
            <v>АВДЕЕВА Мария</v>
          </cell>
          <cell r="F27">
            <v>40348</v>
          </cell>
          <cell r="G27" t="str">
            <v>КМС</v>
          </cell>
          <cell r="H27" t="str">
            <v>Санкт-Петербург</v>
          </cell>
        </row>
        <row r="28">
          <cell r="A28">
            <v>5</v>
          </cell>
          <cell r="C28">
            <v>104</v>
          </cell>
          <cell r="D28">
            <v>10140508120</v>
          </cell>
          <cell r="E28" t="str">
            <v>ВОЛОБУЕВА Валерия</v>
          </cell>
          <cell r="F28">
            <v>40294</v>
          </cell>
          <cell r="G28" t="str">
            <v>КМС</v>
          </cell>
          <cell r="H28" t="str">
            <v>Санкт-Петербург</v>
          </cell>
        </row>
        <row r="29">
          <cell r="A29">
            <v>6</v>
          </cell>
          <cell r="C29">
            <v>128</v>
          </cell>
          <cell r="D29">
            <v>10132790051</v>
          </cell>
          <cell r="E29" t="str">
            <v>ДРОЗДОВА Ольга</v>
          </cell>
          <cell r="F29">
            <v>39616</v>
          </cell>
          <cell r="G29" t="str">
            <v>КМС</v>
          </cell>
          <cell r="H29" t="str">
            <v>Тульская обл.</v>
          </cell>
        </row>
        <row r="30">
          <cell r="A30">
            <v>7</v>
          </cell>
          <cell r="C30">
            <v>130</v>
          </cell>
          <cell r="D30">
            <v>10142335255</v>
          </cell>
          <cell r="E30" t="str">
            <v>ГВОЗДЕВА Диана</v>
          </cell>
          <cell r="F30">
            <v>39650</v>
          </cell>
          <cell r="G30" t="str">
            <v>КМС</v>
          </cell>
          <cell r="H30" t="str">
            <v>Тульская обл.</v>
          </cell>
        </row>
        <row r="31">
          <cell r="A31">
            <v>8</v>
          </cell>
          <cell r="C31">
            <v>99</v>
          </cell>
          <cell r="D31">
            <v>10137422207</v>
          </cell>
          <cell r="E31" t="str">
            <v>БЕЛЯЕВА Мария</v>
          </cell>
          <cell r="F31">
            <v>39866</v>
          </cell>
          <cell r="G31" t="str">
            <v>КМС</v>
          </cell>
          <cell r="H31" t="str">
            <v>Санкт-Петербург</v>
          </cell>
        </row>
        <row r="32">
          <cell r="A32">
            <v>9</v>
          </cell>
          <cell r="C32">
            <v>129</v>
          </cell>
          <cell r="D32">
            <v>10137919432</v>
          </cell>
          <cell r="E32" t="str">
            <v>ЕРМОЛОВА Мария</v>
          </cell>
          <cell r="F32">
            <v>39688</v>
          </cell>
          <cell r="G32" t="str">
            <v>КМС</v>
          </cell>
          <cell r="H32" t="str">
            <v>Тульская обл.</v>
          </cell>
        </row>
        <row r="33">
          <cell r="A33">
            <v>10</v>
          </cell>
          <cell r="C33">
            <v>118</v>
          </cell>
          <cell r="D33">
            <v>10128419492</v>
          </cell>
          <cell r="E33" t="str">
            <v>СТУДЕННИКОВА Ярослава</v>
          </cell>
          <cell r="F33">
            <v>39785</v>
          </cell>
          <cell r="G33" t="str">
            <v>МС</v>
          </cell>
          <cell r="H33" t="str">
            <v>Москва</v>
          </cell>
        </row>
        <row r="34">
          <cell r="A34">
            <v>11</v>
          </cell>
          <cell r="C34">
            <v>98</v>
          </cell>
          <cell r="D34">
            <v>10090053164</v>
          </cell>
          <cell r="E34" t="str">
            <v>КЛИМЕНКО Эвелина</v>
          </cell>
          <cell r="F34">
            <v>39217</v>
          </cell>
          <cell r="G34" t="str">
            <v>КМС</v>
          </cell>
          <cell r="H34" t="str">
            <v>Санкт-Петербург</v>
          </cell>
        </row>
        <row r="35">
          <cell r="A35">
            <v>12</v>
          </cell>
          <cell r="C35">
            <v>127</v>
          </cell>
          <cell r="D35">
            <v>10132789849</v>
          </cell>
          <cell r="E35" t="str">
            <v>ЛУЧИНА Виктория</v>
          </cell>
          <cell r="F35">
            <v>39558</v>
          </cell>
          <cell r="G35" t="str">
            <v>МС</v>
          </cell>
          <cell r="H35" t="str">
            <v>Тульская обл.</v>
          </cell>
        </row>
        <row r="36">
          <cell r="A36">
            <v>13</v>
          </cell>
          <cell r="C36">
            <v>100</v>
          </cell>
          <cell r="D36">
            <v>10080748238</v>
          </cell>
          <cell r="E36" t="str">
            <v>ЧЕРТИХИНА Юлия</v>
          </cell>
          <cell r="F36">
            <v>39121</v>
          </cell>
          <cell r="G36" t="str">
            <v>МС</v>
          </cell>
          <cell r="H36" t="str">
            <v>Санкт-Петербург</v>
          </cell>
        </row>
        <row r="37">
          <cell r="A37">
            <v>14</v>
          </cell>
          <cell r="C37">
            <v>117</v>
          </cell>
          <cell r="D37">
            <v>10131543502</v>
          </cell>
          <cell r="E37" t="str">
            <v>СОЛОЗОБОВА Вероника</v>
          </cell>
          <cell r="F37">
            <v>39647</v>
          </cell>
          <cell r="G37" t="str">
            <v>МС</v>
          </cell>
          <cell r="H37" t="str">
            <v>Москва</v>
          </cell>
        </row>
        <row r="38">
          <cell r="A38">
            <v>15</v>
          </cell>
          <cell r="C38">
            <v>105</v>
          </cell>
          <cell r="D38">
            <v>10127613180</v>
          </cell>
          <cell r="E38" t="str">
            <v>ПЕРШИНА Анастасия</v>
          </cell>
          <cell r="F38">
            <v>39810</v>
          </cell>
          <cell r="G38" t="str">
            <v>КМС</v>
          </cell>
          <cell r="H38" t="str">
            <v>Санкт-Петербург</v>
          </cell>
        </row>
        <row r="39"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>
            <v>18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>
            <v>19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>
            <v>19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>
            <v>20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>
            <v>21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A69">
            <v>46</v>
          </cell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A70">
            <v>47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A71">
            <v>48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A72">
            <v>49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</sheetData>
      <sheetData sheetId="9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ЮНИОРКИ 17-18 ЛЕТ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12ч 05м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13ч 25м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132</v>
          </cell>
          <cell r="C22">
            <v>10130345045</v>
          </cell>
          <cell r="D22" t="str">
            <v>СОКОЛОВА Софья</v>
          </cell>
          <cell r="E22">
            <v>39106</v>
          </cell>
          <cell r="F22" t="str">
            <v>КМС</v>
          </cell>
          <cell r="G22" t="str">
            <v>Тульская обл.</v>
          </cell>
          <cell r="H22">
            <v>5.19</v>
          </cell>
          <cell r="I22">
            <v>10.535</v>
          </cell>
          <cell r="J22">
            <v>5.3449999999999998</v>
          </cell>
          <cell r="K22">
            <v>68.343616516373999</v>
          </cell>
        </row>
        <row r="23">
          <cell r="A23">
            <v>2</v>
          </cell>
          <cell r="B23">
            <v>101</v>
          </cell>
          <cell r="C23">
            <v>10119496506</v>
          </cell>
          <cell r="D23" t="str">
            <v>КОЛОНИЦКАЯ Виктория</v>
          </cell>
          <cell r="E23">
            <v>39295</v>
          </cell>
          <cell r="F23" t="str">
            <v>КМС</v>
          </cell>
          <cell r="G23" t="str">
            <v>Санкт-Петербург</v>
          </cell>
          <cell r="J23">
            <v>0</v>
          </cell>
          <cell r="K23" t="e">
            <v>#DIV/0!</v>
          </cell>
        </row>
        <row r="24">
          <cell r="A24">
            <v>3</v>
          </cell>
          <cell r="B24">
            <v>131</v>
          </cell>
          <cell r="C24">
            <v>10143149146</v>
          </cell>
          <cell r="D24" t="str">
            <v>СИБАЕВА Снежана</v>
          </cell>
          <cell r="E24">
            <v>39402</v>
          </cell>
          <cell r="F24" t="str">
            <v>КМС</v>
          </cell>
          <cell r="G24" t="str">
            <v>Тульская обл.</v>
          </cell>
          <cell r="J24">
            <v>0</v>
          </cell>
          <cell r="K24" t="e">
            <v>#DIV/0!</v>
          </cell>
        </row>
        <row r="25">
          <cell r="A25">
            <v>4</v>
          </cell>
          <cell r="B25">
            <v>103</v>
          </cell>
          <cell r="C25">
            <v>10144646380</v>
          </cell>
          <cell r="D25" t="str">
            <v>АВДЕЕВА Мария</v>
          </cell>
          <cell r="E25">
            <v>40348</v>
          </cell>
          <cell r="F25" t="str">
            <v>КМС</v>
          </cell>
          <cell r="G25" t="str">
            <v>Санкт-Петербург</v>
          </cell>
          <cell r="J25">
            <v>0</v>
          </cell>
          <cell r="K25" t="e">
            <v>#DIV/0!</v>
          </cell>
        </row>
        <row r="26">
          <cell r="A26">
            <v>5</v>
          </cell>
          <cell r="B26">
            <v>104</v>
          </cell>
          <cell r="C26">
            <v>10140508120</v>
          </cell>
          <cell r="D26" t="str">
            <v>ВОЛОБУЕВА Валерия</v>
          </cell>
          <cell r="E26">
            <v>40294</v>
          </cell>
          <cell r="F26" t="str">
            <v>КМС</v>
          </cell>
          <cell r="G26" t="str">
            <v>Санкт-Петербург</v>
          </cell>
          <cell r="J26">
            <v>0</v>
          </cell>
          <cell r="K26" t="e">
            <v>#DIV/0!</v>
          </cell>
        </row>
        <row r="27">
          <cell r="A27">
            <v>6</v>
          </cell>
          <cell r="B27">
            <v>128</v>
          </cell>
          <cell r="C27">
            <v>10132790051</v>
          </cell>
          <cell r="D27" t="str">
            <v>ДРОЗДОВА Ольга</v>
          </cell>
          <cell r="E27">
            <v>39616</v>
          </cell>
          <cell r="F27" t="str">
            <v>КМС</v>
          </cell>
          <cell r="G27" t="str">
            <v>Тульская обл.</v>
          </cell>
          <cell r="J27">
            <v>0</v>
          </cell>
          <cell r="K27" t="e">
            <v>#DIV/0!</v>
          </cell>
        </row>
        <row r="28">
          <cell r="A28">
            <v>7</v>
          </cell>
          <cell r="B28">
            <v>130</v>
          </cell>
          <cell r="C28">
            <v>10142335255</v>
          </cell>
          <cell r="D28" t="str">
            <v>ГВОЗДЕВА Диана</v>
          </cell>
          <cell r="E28">
            <v>39650</v>
          </cell>
          <cell r="F28" t="str">
            <v>КМС</v>
          </cell>
          <cell r="G28" t="str">
            <v>Тульская обл.</v>
          </cell>
          <cell r="J28">
            <v>0</v>
          </cell>
          <cell r="K28" t="e">
            <v>#DIV/0!</v>
          </cell>
        </row>
        <row r="29">
          <cell r="A29">
            <v>8</v>
          </cell>
          <cell r="B29">
            <v>99</v>
          </cell>
          <cell r="C29">
            <v>10137422207</v>
          </cell>
          <cell r="D29" t="str">
            <v>БЕЛЯЕВА Мария</v>
          </cell>
          <cell r="E29">
            <v>39866</v>
          </cell>
          <cell r="F29" t="str">
            <v>КМС</v>
          </cell>
          <cell r="G29" t="str">
            <v>Санкт-Петербург</v>
          </cell>
          <cell r="J29">
            <v>0</v>
          </cell>
          <cell r="K29" t="e">
            <v>#DIV/0!</v>
          </cell>
        </row>
        <row r="30">
          <cell r="A30">
            <v>9</v>
          </cell>
          <cell r="B30">
            <v>129</v>
          </cell>
          <cell r="C30">
            <v>10137919432</v>
          </cell>
          <cell r="D30" t="str">
            <v>ЕРМОЛОВА Мария</v>
          </cell>
          <cell r="E30">
            <v>39688</v>
          </cell>
          <cell r="F30" t="str">
            <v>КМС</v>
          </cell>
          <cell r="G30" t="str">
            <v>Тульская обл.</v>
          </cell>
          <cell r="J30">
            <v>0</v>
          </cell>
          <cell r="K30" t="e">
            <v>#DIV/0!</v>
          </cell>
        </row>
        <row r="31">
          <cell r="A31">
            <v>10</v>
          </cell>
          <cell r="B31">
            <v>118</v>
          </cell>
          <cell r="C31">
            <v>10128419492</v>
          </cell>
          <cell r="D31" t="str">
            <v>СТУДЕННИКОВА Ярослава</v>
          </cell>
          <cell r="E31">
            <v>39785</v>
          </cell>
          <cell r="F31" t="str">
            <v>МС</v>
          </cell>
          <cell r="G31" t="str">
            <v>Москва</v>
          </cell>
          <cell r="J31">
            <v>0</v>
          </cell>
          <cell r="K31" t="e">
            <v>#DIV/0!</v>
          </cell>
        </row>
        <row r="32">
          <cell r="A32">
            <v>11</v>
          </cell>
          <cell r="B32">
            <v>98</v>
          </cell>
          <cell r="C32">
            <v>10090053164</v>
          </cell>
          <cell r="D32" t="str">
            <v>КЛИМЕНКО Эвелина</v>
          </cell>
          <cell r="E32">
            <v>39217</v>
          </cell>
          <cell r="F32" t="str">
            <v>КМС</v>
          </cell>
          <cell r="G32" t="str">
            <v>Санкт-Петербург</v>
          </cell>
          <cell r="J32">
            <v>0</v>
          </cell>
          <cell r="K32" t="e">
            <v>#DIV/0!</v>
          </cell>
        </row>
        <row r="33">
          <cell r="A33">
            <v>12</v>
          </cell>
          <cell r="B33">
            <v>127</v>
          </cell>
          <cell r="C33">
            <v>10132789849</v>
          </cell>
          <cell r="D33" t="str">
            <v>ЛУЧИНА Виктория</v>
          </cell>
          <cell r="E33">
            <v>39558</v>
          </cell>
          <cell r="F33" t="str">
            <v>МС</v>
          </cell>
          <cell r="G33" t="str">
            <v>Тульская обл.</v>
          </cell>
          <cell r="J33">
            <v>0</v>
          </cell>
          <cell r="K33" t="e">
            <v>#DIV/0!</v>
          </cell>
        </row>
        <row r="34">
          <cell r="A34">
            <v>13</v>
          </cell>
          <cell r="B34">
            <v>100</v>
          </cell>
          <cell r="C34">
            <v>10080748238</v>
          </cell>
          <cell r="D34" t="str">
            <v>ЧЕРТИХИНА Юлия</v>
          </cell>
          <cell r="E34">
            <v>39121</v>
          </cell>
          <cell r="F34" t="str">
            <v>МС</v>
          </cell>
          <cell r="G34" t="str">
            <v>Санкт-Петербург</v>
          </cell>
          <cell r="J34">
            <v>0</v>
          </cell>
          <cell r="K34" t="e">
            <v>#DIV/0!</v>
          </cell>
        </row>
        <row r="35">
          <cell r="A35">
            <v>14</v>
          </cell>
          <cell r="B35">
            <v>117</v>
          </cell>
          <cell r="C35">
            <v>10131543502</v>
          </cell>
          <cell r="D35" t="str">
            <v>СОЛОЗОБОВА Вероника</v>
          </cell>
          <cell r="E35">
            <v>39647</v>
          </cell>
          <cell r="F35" t="str">
            <v>МС</v>
          </cell>
          <cell r="G35" t="str">
            <v>Москва</v>
          </cell>
          <cell r="J35">
            <v>0</v>
          </cell>
          <cell r="K35" t="e">
            <v>#DIV/0!</v>
          </cell>
        </row>
        <row r="36">
          <cell r="A36">
            <v>15</v>
          </cell>
          <cell r="B36">
            <v>105</v>
          </cell>
          <cell r="C36">
            <v>10127613180</v>
          </cell>
          <cell r="D36" t="str">
            <v>ПЕРШИНА Анастасия</v>
          </cell>
          <cell r="E36">
            <v>39810</v>
          </cell>
          <cell r="F36" t="str">
            <v>КМС</v>
          </cell>
          <cell r="G36" t="str">
            <v>Санкт-Петербург</v>
          </cell>
          <cell r="J36">
            <v>0</v>
          </cell>
          <cell r="K36" t="e">
            <v>#DIV/0!</v>
          </cell>
        </row>
        <row r="38">
          <cell r="A38" t="str">
            <v>ПОГОДНЫЕ УСЛОВИЯ</v>
          </cell>
          <cell r="G38" t="str">
            <v>СТАТИСТИКА ГОНКИ</v>
          </cell>
        </row>
        <row r="39">
          <cell r="A39" t="str">
            <v>Температура: +26</v>
          </cell>
          <cell r="G39" t="str">
            <v>Субъектов РФ</v>
          </cell>
          <cell r="H39">
            <v>4</v>
          </cell>
          <cell r="L39" t="str">
            <v>ЗМС</v>
          </cell>
          <cell r="M39">
            <v>0</v>
          </cell>
        </row>
        <row r="40">
          <cell r="A40" t="str">
            <v>Влажность: 47 %</v>
          </cell>
          <cell r="G40" t="str">
            <v>Заявлено</v>
          </cell>
          <cell r="H40">
            <v>15</v>
          </cell>
          <cell r="L40" t="str">
            <v>МСМК</v>
          </cell>
          <cell r="M40">
            <v>0</v>
          </cell>
        </row>
        <row r="41">
          <cell r="G41" t="str">
            <v>Стартовало</v>
          </cell>
          <cell r="H41">
            <v>15</v>
          </cell>
          <cell r="L41" t="str">
            <v>МС</v>
          </cell>
          <cell r="M41">
            <v>4</v>
          </cell>
        </row>
        <row r="42">
          <cell r="G42" t="str">
            <v>Финишировало</v>
          </cell>
          <cell r="H42">
            <v>15</v>
          </cell>
          <cell r="L42" t="str">
            <v>КМС</v>
          </cell>
          <cell r="M42">
            <v>11</v>
          </cell>
        </row>
        <row r="43">
          <cell r="G43" t="str">
            <v>Н. финишировало</v>
          </cell>
          <cell r="H43">
            <v>0</v>
          </cell>
          <cell r="L43" t="str">
            <v>1 СР</v>
          </cell>
          <cell r="M43">
            <v>0</v>
          </cell>
        </row>
        <row r="44">
          <cell r="G44" t="str">
            <v>Дисквалифицировано</v>
          </cell>
          <cell r="H44">
            <v>0</v>
          </cell>
          <cell r="L44" t="str">
            <v>2 СР</v>
          </cell>
          <cell r="M44">
            <v>0</v>
          </cell>
        </row>
        <row r="45">
          <cell r="G45" t="str">
            <v>Н. стартовало</v>
          </cell>
          <cell r="H45">
            <v>0</v>
          </cell>
          <cell r="L45" t="str">
            <v>3 СР</v>
          </cell>
          <cell r="M45">
            <v>0</v>
          </cell>
        </row>
        <row r="47">
          <cell r="A47" t="str">
            <v>ТЕХНИЧЕСКИЙ ДЕЛЕГАТ ФВСР:</v>
          </cell>
          <cell r="D47" t="str">
            <v>ГЛАВНЫЙ СУДЬЯ:</v>
          </cell>
          <cell r="G47" t="str">
            <v>ГЛАВНЫЙ СЕКРЕТАРЬ:</v>
          </cell>
          <cell r="I47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9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ЮНИОРКИ 17-18 ЛЕТ</v>
          </cell>
        </row>
        <row r="11">
          <cell r="A11" t="str">
            <v xml:space="preserve">Вторник, 03 июня 2025 г. </v>
          </cell>
        </row>
        <row r="14">
          <cell r="G14" t="str">
            <v>1/4 финала: 4 з-да х 2 чел.</v>
          </cell>
          <cell r="P14" t="str">
            <v>1/2 финала: 2 з-да х 2 чел.</v>
          </cell>
        </row>
        <row r="15">
          <cell r="G15" t="str">
            <v>1=&gt;1/2</v>
          </cell>
          <cell r="P15" t="str">
            <v>1=&gt; финал 1-2 место</v>
          </cell>
        </row>
        <row r="16">
          <cell r="G16" t="str">
            <v>2=&gt; по гиту 200м с/х</v>
          </cell>
          <cell r="P16" t="str">
            <v>2=&gt; финал 3-4 место</v>
          </cell>
        </row>
        <row r="17">
          <cell r="I17" t="str">
            <v>1 тур</v>
          </cell>
          <cell r="J17" t="str">
            <v>2 тур</v>
          </cell>
          <cell r="K17" t="str">
            <v>3 тур</v>
          </cell>
          <cell r="N17">
            <v>1</v>
          </cell>
          <cell r="O17">
            <v>0</v>
          </cell>
          <cell r="P17" t="e">
            <v>#N/A</v>
          </cell>
        </row>
        <row r="18">
          <cell r="F18">
            <v>1</v>
          </cell>
          <cell r="H18" t="e">
            <v>#N/A</v>
          </cell>
          <cell r="O18">
            <v>0</v>
          </cell>
          <cell r="P18" t="e">
            <v>#N/A</v>
          </cell>
        </row>
        <row r="19">
          <cell r="H19" t="e">
            <v>#N/A</v>
          </cell>
        </row>
        <row r="20">
          <cell r="I20" t="str">
            <v>1 тур</v>
          </cell>
          <cell r="J20" t="str">
            <v>2 тур</v>
          </cell>
          <cell r="K20" t="str">
            <v>3 тур</v>
          </cell>
          <cell r="N20">
            <v>2</v>
          </cell>
          <cell r="O20">
            <v>0</v>
          </cell>
          <cell r="P20" t="e">
            <v>#N/A</v>
          </cell>
        </row>
        <row r="21">
          <cell r="F21">
            <v>2</v>
          </cell>
          <cell r="H21" t="e">
            <v>#N/A</v>
          </cell>
          <cell r="O21">
            <v>0</v>
          </cell>
          <cell r="P21" t="e">
            <v>#N/A</v>
          </cell>
        </row>
        <row r="22">
          <cell r="H22" t="e">
            <v>#N/A</v>
          </cell>
        </row>
        <row r="23">
          <cell r="I23" t="str">
            <v>1 тур</v>
          </cell>
          <cell r="J23" t="str">
            <v>2 тур</v>
          </cell>
          <cell r="K23" t="str">
            <v>3 тур</v>
          </cell>
          <cell r="P23" t="str">
            <v>Финал 3-4 место</v>
          </cell>
        </row>
        <row r="24">
          <cell r="F24">
            <v>3</v>
          </cell>
          <cell r="H24" t="e">
            <v>#N/A</v>
          </cell>
          <cell r="O24">
            <v>0</v>
          </cell>
          <cell r="P24" t="e">
            <v>#N/A</v>
          </cell>
        </row>
        <row r="25">
          <cell r="H25" t="e">
            <v>#N/A</v>
          </cell>
          <cell r="O25">
            <v>0</v>
          </cell>
          <cell r="P25" t="e">
            <v>#N/A</v>
          </cell>
        </row>
        <row r="26">
          <cell r="I26" t="str">
            <v>1 тур</v>
          </cell>
          <cell r="J26" t="str">
            <v>2 тур</v>
          </cell>
          <cell r="K26" t="str">
            <v>3 тур</v>
          </cell>
          <cell r="P26" t="str">
            <v>Коммюнике: № 188 -понижение-(выход из занятого коридора)</v>
          </cell>
        </row>
        <row r="27">
          <cell r="F27">
            <v>4</v>
          </cell>
          <cell r="H27" t="e">
            <v>#N/A</v>
          </cell>
          <cell r="P27" t="str">
            <v>Финал 1-2 место</v>
          </cell>
        </row>
        <row r="28">
          <cell r="H28" t="e">
            <v>#N/A</v>
          </cell>
          <cell r="O28">
            <v>0</v>
          </cell>
          <cell r="P28" t="e">
            <v>#N/A</v>
          </cell>
        </row>
        <row r="29">
          <cell r="O29">
            <v>0</v>
          </cell>
          <cell r="P29" t="e">
            <v>#N/A</v>
          </cell>
        </row>
        <row r="36">
          <cell r="I36" t="str">
            <v>Коллегия комиссаров</v>
          </cell>
        </row>
        <row r="51">
          <cell r="E51" t="str">
            <v>Надежда 2: 2х4 =&gt; 1=2</v>
          </cell>
        </row>
        <row r="52">
          <cell r="C52">
            <v>1</v>
          </cell>
          <cell r="D52" t="str">
            <v>1C2</v>
          </cell>
          <cell r="F52" t="str">
            <v>1D1</v>
          </cell>
        </row>
        <row r="53">
          <cell r="D53" t="str">
            <v>3C2</v>
          </cell>
          <cell r="F53" t="str">
            <v>1D2</v>
          </cell>
        </row>
        <row r="54">
          <cell r="D54" t="str">
            <v>2C3</v>
          </cell>
          <cell r="F54" t="str">
            <v>1D3</v>
          </cell>
        </row>
        <row r="55">
          <cell r="D55" t="str">
            <v>4C3</v>
          </cell>
          <cell r="F55" t="str">
            <v>1D4</v>
          </cell>
        </row>
        <row r="57">
          <cell r="C57">
            <v>2</v>
          </cell>
          <cell r="D57" t="str">
            <v>2C2</v>
          </cell>
          <cell r="F57" t="str">
            <v>2D1</v>
          </cell>
        </row>
        <row r="58">
          <cell r="D58" t="str">
            <v>4C2</v>
          </cell>
          <cell r="F58" t="str">
            <v>2D2</v>
          </cell>
        </row>
        <row r="59">
          <cell r="D59" t="str">
            <v>1C3</v>
          </cell>
          <cell r="F59" t="str">
            <v>2D3</v>
          </cell>
        </row>
        <row r="60">
          <cell r="D60" t="str">
            <v>3C3</v>
          </cell>
          <cell r="F60" t="str">
            <v>2D4</v>
          </cell>
        </row>
        <row r="67">
          <cell r="E67" t="str">
            <v>Надежда 3: 1х4  =&gt; 1=1</v>
          </cell>
        </row>
        <row r="68">
          <cell r="D68" t="str">
            <v>1E2</v>
          </cell>
          <cell r="F68" t="str">
            <v>1K1</v>
          </cell>
        </row>
        <row r="69">
          <cell r="D69" t="str">
            <v>2E2</v>
          </cell>
          <cell r="F69" t="str">
            <v>4 м</v>
          </cell>
        </row>
        <row r="70">
          <cell r="D70" t="str">
            <v>1E3</v>
          </cell>
          <cell r="F70" t="str">
            <v>5 м</v>
          </cell>
        </row>
        <row r="71">
          <cell r="D71" t="str">
            <v>2E3</v>
          </cell>
          <cell r="F71" t="str">
            <v>6 м</v>
          </cell>
        </row>
      </sheetData>
      <sheetData sheetId="9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ЮНИОРКИ 17-18 ЛЕТ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6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7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17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19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20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21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22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27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29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>Квалификация</v>
          </cell>
        </row>
        <row r="52">
          <cell r="A52">
            <v>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>Квалификация</v>
          </cell>
        </row>
        <row r="53">
          <cell r="A53">
            <v>31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>Квалификация</v>
          </cell>
        </row>
        <row r="55">
          <cell r="A55" t="str">
            <v>ПОГОДНЫЕ УСЛОВИЯ</v>
          </cell>
        </row>
        <row r="56">
          <cell r="A56" t="str">
            <v>Температура: +26</v>
          </cell>
        </row>
        <row r="57">
          <cell r="A57" t="str">
            <v>Влажность: 47 %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F59" t="str">
            <v>ГЛАВНЫЙ СЕКРЕТАРЬ:</v>
          </cell>
          <cell r="H59" t="str">
            <v>СУДЬЯ НА ФИНИШЕ:</v>
          </cell>
        </row>
        <row r="65">
          <cell r="D65" t="str">
            <v>СОЛОВЬЁВ Г.Н. (ВК,г. САНКТ-ПЕТЕРБУРГ)</v>
          </cell>
          <cell r="F65" t="str">
            <v xml:space="preserve">СЛАБКОВСКАЯ В.Н. (ВК, г. ОМСК) </v>
          </cell>
          <cell r="H65" t="str">
            <v xml:space="preserve">ВАЛОВА А.С. (ВК,г. САНКТ-ПЕТЕРБУРГ) </v>
          </cell>
        </row>
      </sheetData>
      <sheetData sheetId="9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134</v>
          </cell>
          <cell r="D24">
            <v>10116167079</v>
          </cell>
          <cell r="E24" t="str">
            <v>КОРОБОВ Степан</v>
          </cell>
          <cell r="F24">
            <v>39199</v>
          </cell>
          <cell r="G24" t="str">
            <v>МС</v>
          </cell>
          <cell r="H24" t="str">
            <v>Санкт-Петербург</v>
          </cell>
          <cell r="I24">
            <v>1</v>
          </cell>
        </row>
        <row r="25">
          <cell r="A25">
            <v>2</v>
          </cell>
          <cell r="C25">
            <v>145</v>
          </cell>
          <cell r="D25">
            <v>10132137121</v>
          </cell>
          <cell r="E25" t="str">
            <v>ГИЧКИН Артем</v>
          </cell>
          <cell r="F25">
            <v>39697</v>
          </cell>
          <cell r="G25" t="str">
            <v>КМС</v>
          </cell>
          <cell r="H25" t="str">
            <v>Санкт-Петербург</v>
          </cell>
          <cell r="I25">
            <v>2</v>
          </cell>
        </row>
        <row r="26">
          <cell r="A26">
            <v>3</v>
          </cell>
          <cell r="C26">
            <v>141</v>
          </cell>
          <cell r="D26">
            <v>10142424474</v>
          </cell>
          <cell r="E26" t="str">
            <v>РАЕВ Фома</v>
          </cell>
          <cell r="F26">
            <v>40048</v>
          </cell>
          <cell r="G26" t="str">
            <v>КМС</v>
          </cell>
          <cell r="H26" t="str">
            <v>Санкт-Петербург</v>
          </cell>
          <cell r="I26">
            <v>3</v>
          </cell>
        </row>
        <row r="27">
          <cell r="A27">
            <v>4</v>
          </cell>
          <cell r="C27">
            <v>175</v>
          </cell>
          <cell r="D27">
            <v>10132853810</v>
          </cell>
          <cell r="E27" t="str">
            <v>НИКИШИН Александр</v>
          </cell>
          <cell r="F27">
            <v>39671</v>
          </cell>
          <cell r="G27" t="str">
            <v>КМС</v>
          </cell>
          <cell r="H27" t="str">
            <v>Тульская обл.</v>
          </cell>
          <cell r="I27">
            <v>4</v>
          </cell>
        </row>
        <row r="28">
          <cell r="A28">
            <v>5</v>
          </cell>
          <cell r="C28">
            <v>164</v>
          </cell>
          <cell r="D28">
            <v>10132956163</v>
          </cell>
          <cell r="E28" t="str">
            <v>САВОСТИКОВ Никита</v>
          </cell>
          <cell r="F28">
            <v>39675</v>
          </cell>
          <cell r="G28" t="str">
            <v>КМС</v>
          </cell>
          <cell r="H28" t="str">
            <v>Москва</v>
          </cell>
          <cell r="I28">
            <v>5</v>
          </cell>
        </row>
        <row r="29">
          <cell r="A29">
            <v>6</v>
          </cell>
          <cell r="C29">
            <v>137</v>
          </cell>
          <cell r="D29">
            <v>10129677664</v>
          </cell>
          <cell r="E29" t="str">
            <v>КУНИН Андрей</v>
          </cell>
          <cell r="F29">
            <v>39402</v>
          </cell>
          <cell r="G29" t="str">
            <v>КМС</v>
          </cell>
          <cell r="H29" t="str">
            <v>Санкт-Петербург</v>
          </cell>
          <cell r="I29">
            <v>6</v>
          </cell>
        </row>
        <row r="30">
          <cell r="A30">
            <v>7</v>
          </cell>
          <cell r="C30">
            <v>163</v>
          </cell>
          <cell r="D30">
            <v>10139061608</v>
          </cell>
          <cell r="E30" t="str">
            <v>СОКОЛОВСКИЙ Кирилл</v>
          </cell>
          <cell r="F30">
            <v>39562</v>
          </cell>
          <cell r="G30" t="str">
            <v>КМС</v>
          </cell>
          <cell r="H30" t="str">
            <v>Москва</v>
          </cell>
          <cell r="I30">
            <v>7</v>
          </cell>
        </row>
        <row r="31">
          <cell r="A31">
            <v>8</v>
          </cell>
          <cell r="C31">
            <v>140</v>
          </cell>
          <cell r="D31">
            <v>10133902723</v>
          </cell>
          <cell r="E31" t="str">
            <v>ПУШКАРЕВ Ярослав</v>
          </cell>
          <cell r="F31">
            <v>39552</v>
          </cell>
          <cell r="G31" t="str">
            <v>КМС</v>
          </cell>
          <cell r="H31" t="str">
            <v>Санкт-Петербург</v>
          </cell>
          <cell r="I31">
            <v>8</v>
          </cell>
        </row>
        <row r="32">
          <cell r="A32">
            <v>9</v>
          </cell>
          <cell r="C32">
            <v>142</v>
          </cell>
          <cell r="D32">
            <v>10142219636</v>
          </cell>
          <cell r="E32" t="str">
            <v>МОКЕЕВ Захар</v>
          </cell>
          <cell r="F32">
            <v>39466</v>
          </cell>
          <cell r="G32" t="str">
            <v>КМС</v>
          </cell>
          <cell r="H32" t="str">
            <v>Санкт-Петербург</v>
          </cell>
          <cell r="I32">
            <v>9</v>
          </cell>
        </row>
        <row r="33">
          <cell r="A33">
            <v>10</v>
          </cell>
          <cell r="C33">
            <v>162</v>
          </cell>
          <cell r="D33">
            <v>10115982577</v>
          </cell>
          <cell r="E33" t="str">
            <v>СЕРГЕЕВ Федор</v>
          </cell>
          <cell r="F33">
            <v>39313</v>
          </cell>
          <cell r="G33" t="str">
            <v>КМС</v>
          </cell>
          <cell r="H33" t="str">
            <v>Москва</v>
          </cell>
          <cell r="I33">
            <v>10</v>
          </cell>
        </row>
        <row r="34">
          <cell r="A34">
            <v>11</v>
          </cell>
          <cell r="C34">
            <v>174</v>
          </cell>
          <cell r="D34">
            <v>10101388222</v>
          </cell>
          <cell r="E34" t="str">
            <v>СМИРНОВ Роман</v>
          </cell>
          <cell r="F34">
            <v>39390</v>
          </cell>
          <cell r="G34" t="str">
            <v>КМС</v>
          </cell>
          <cell r="H34" t="str">
            <v>Тульская обл.</v>
          </cell>
          <cell r="I34">
            <v>11</v>
          </cell>
        </row>
        <row r="35">
          <cell r="A35">
            <v>12</v>
          </cell>
          <cell r="C35">
            <v>173</v>
          </cell>
          <cell r="D35">
            <v>10131028691</v>
          </cell>
          <cell r="E35" t="str">
            <v>ЗЫБИН Артем</v>
          </cell>
          <cell r="F35">
            <v>39747</v>
          </cell>
          <cell r="G35" t="str">
            <v>КМС</v>
          </cell>
          <cell r="H35" t="str">
            <v>Тульская обл.</v>
          </cell>
          <cell r="I35">
            <v>13</v>
          </cell>
        </row>
        <row r="36">
          <cell r="A36">
            <v>13</v>
          </cell>
          <cell r="C36">
            <v>172</v>
          </cell>
          <cell r="D36">
            <v>10100863008</v>
          </cell>
          <cell r="E36" t="str">
            <v>ПУЧЕНКИН Артем</v>
          </cell>
          <cell r="F36">
            <v>39432</v>
          </cell>
          <cell r="G36" t="str">
            <v>КМС</v>
          </cell>
          <cell r="H36" t="str">
            <v>Тульская обл.</v>
          </cell>
          <cell r="I36">
            <v>14</v>
          </cell>
        </row>
        <row r="37">
          <cell r="A37">
            <v>14</v>
          </cell>
          <cell r="C37">
            <v>143</v>
          </cell>
          <cell r="D37">
            <v>10126302973</v>
          </cell>
          <cell r="E37" t="str">
            <v>ДЕМИШ Михаил</v>
          </cell>
          <cell r="F37">
            <v>39472</v>
          </cell>
          <cell r="G37" t="str">
            <v>КМС</v>
          </cell>
          <cell r="H37" t="str">
            <v>Санкт-Петербург</v>
          </cell>
          <cell r="I37">
            <v>15</v>
          </cell>
        </row>
        <row r="38">
          <cell r="A38">
            <v>15</v>
          </cell>
          <cell r="C38">
            <v>144</v>
          </cell>
          <cell r="D38">
            <v>10126386738</v>
          </cell>
          <cell r="E38" t="str">
            <v>БУТЕНКО Никита</v>
          </cell>
          <cell r="F38">
            <v>39793</v>
          </cell>
          <cell r="G38" t="str">
            <v>КМС</v>
          </cell>
          <cell r="H38" t="str">
            <v>Санкт-Петербург</v>
          </cell>
          <cell r="I38">
            <v>16</v>
          </cell>
        </row>
        <row r="39">
          <cell r="A39">
            <v>16</v>
          </cell>
          <cell r="C39">
            <v>136</v>
          </cell>
          <cell r="D39">
            <v>10111626065</v>
          </cell>
          <cell r="E39" t="str">
            <v>ПАВЛОВСКИЙ Дмитрий</v>
          </cell>
          <cell r="F39">
            <v>39347</v>
          </cell>
          <cell r="G39" t="str">
            <v>КМС</v>
          </cell>
          <cell r="H39" t="str">
            <v>Санкт-Петербург</v>
          </cell>
          <cell r="I39">
            <v>17</v>
          </cell>
        </row>
        <row r="40">
          <cell r="A40">
            <v>17</v>
          </cell>
          <cell r="C40">
            <v>161</v>
          </cell>
          <cell r="D40">
            <v>10107322194</v>
          </cell>
          <cell r="E40" t="str">
            <v>КИМАКОВСКИЙ Захар</v>
          </cell>
          <cell r="F40">
            <v>39113</v>
          </cell>
          <cell r="G40" t="str">
            <v>МС</v>
          </cell>
          <cell r="H40" t="str">
            <v>Москва</v>
          </cell>
          <cell r="I40">
            <v>17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>
            <v>18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>
            <v>19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>
            <v>19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>
            <v>20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>
            <v>21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A69">
            <v>46</v>
          </cell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A70">
            <v>47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A71">
            <v>48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A72">
            <v>49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</sheetData>
      <sheetData sheetId="9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ЮНИОРЫ 17-18 ЛЕТ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12ч 05м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13ч 25м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134</v>
          </cell>
          <cell r="C22">
            <v>10116167079</v>
          </cell>
          <cell r="D22" t="str">
            <v>КОРОБОВ Степан</v>
          </cell>
          <cell r="E22">
            <v>39199</v>
          </cell>
          <cell r="F22" t="str">
            <v>МС</v>
          </cell>
          <cell r="G22" t="str">
            <v>Санкт-Петербург</v>
          </cell>
          <cell r="H22">
            <v>5.19</v>
          </cell>
          <cell r="I22">
            <v>10.535</v>
          </cell>
          <cell r="J22">
            <v>5.3449999999999998</v>
          </cell>
          <cell r="K22">
            <v>68.343616516373999</v>
          </cell>
        </row>
        <row r="23">
          <cell r="A23">
            <v>2</v>
          </cell>
          <cell r="B23">
            <v>145</v>
          </cell>
          <cell r="C23">
            <v>10132137121</v>
          </cell>
          <cell r="D23" t="str">
            <v>ГИЧКИН Артем</v>
          </cell>
          <cell r="E23">
            <v>39697</v>
          </cell>
          <cell r="F23" t="str">
            <v>КМС</v>
          </cell>
          <cell r="G23" t="str">
            <v>Санкт-Петербург</v>
          </cell>
          <cell r="J23">
            <v>0</v>
          </cell>
          <cell r="K23" t="e">
            <v>#DIV/0!</v>
          </cell>
        </row>
        <row r="24">
          <cell r="A24">
            <v>3</v>
          </cell>
          <cell r="B24">
            <v>141</v>
          </cell>
          <cell r="C24">
            <v>10142424474</v>
          </cell>
          <cell r="D24" t="str">
            <v>РАЕВ Фома</v>
          </cell>
          <cell r="E24">
            <v>40048</v>
          </cell>
          <cell r="F24" t="str">
            <v>КМС</v>
          </cell>
          <cell r="G24" t="str">
            <v>Санкт-Петербург</v>
          </cell>
          <cell r="J24">
            <v>0</v>
          </cell>
          <cell r="K24" t="e">
            <v>#DIV/0!</v>
          </cell>
        </row>
        <row r="25">
          <cell r="A25">
            <v>4</v>
          </cell>
          <cell r="B25">
            <v>175</v>
          </cell>
          <cell r="C25">
            <v>10132853810</v>
          </cell>
          <cell r="D25" t="str">
            <v>НИКИШИН Александр</v>
          </cell>
          <cell r="E25">
            <v>39671</v>
          </cell>
          <cell r="F25" t="str">
            <v>КМС</v>
          </cell>
          <cell r="G25" t="str">
            <v>Тульская обл.</v>
          </cell>
          <cell r="J25">
            <v>0</v>
          </cell>
          <cell r="K25" t="e">
            <v>#DIV/0!</v>
          </cell>
        </row>
        <row r="26">
          <cell r="A26">
            <v>5</v>
          </cell>
          <cell r="B26">
            <v>164</v>
          </cell>
          <cell r="C26">
            <v>10132956163</v>
          </cell>
          <cell r="D26" t="str">
            <v>САВОСТИКОВ Никита</v>
          </cell>
          <cell r="E26">
            <v>39675</v>
          </cell>
          <cell r="F26" t="str">
            <v>КМС</v>
          </cell>
          <cell r="G26" t="str">
            <v>Москва</v>
          </cell>
          <cell r="J26">
            <v>0</v>
          </cell>
          <cell r="K26" t="e">
            <v>#DIV/0!</v>
          </cell>
        </row>
        <row r="27">
          <cell r="A27">
            <v>6</v>
          </cell>
          <cell r="B27">
            <v>137</v>
          </cell>
          <cell r="C27">
            <v>10129677664</v>
          </cell>
          <cell r="D27" t="str">
            <v>КУНИН Андрей</v>
          </cell>
          <cell r="E27">
            <v>39402</v>
          </cell>
          <cell r="F27" t="str">
            <v>КМС</v>
          </cell>
          <cell r="G27" t="str">
            <v>Санкт-Петербург</v>
          </cell>
          <cell r="J27">
            <v>0</v>
          </cell>
          <cell r="K27" t="e">
            <v>#DIV/0!</v>
          </cell>
        </row>
        <row r="28">
          <cell r="A28">
            <v>7</v>
          </cell>
          <cell r="B28">
            <v>163</v>
          </cell>
          <cell r="C28">
            <v>10139061608</v>
          </cell>
          <cell r="D28" t="str">
            <v>СОКОЛОВСКИЙ Кирилл</v>
          </cell>
          <cell r="E28">
            <v>39562</v>
          </cell>
          <cell r="F28" t="str">
            <v>КМС</v>
          </cell>
          <cell r="G28" t="str">
            <v>Москва</v>
          </cell>
          <cell r="J28">
            <v>0</v>
          </cell>
          <cell r="K28" t="e">
            <v>#DIV/0!</v>
          </cell>
        </row>
        <row r="29">
          <cell r="A29">
            <v>8</v>
          </cell>
          <cell r="B29">
            <v>140</v>
          </cell>
          <cell r="C29">
            <v>10133902723</v>
          </cell>
          <cell r="D29" t="str">
            <v>ПУШКАРЕВ Ярослав</v>
          </cell>
          <cell r="E29">
            <v>39552</v>
          </cell>
          <cell r="F29" t="str">
            <v>КМС</v>
          </cell>
          <cell r="G29" t="str">
            <v>Санкт-Петербург</v>
          </cell>
          <cell r="J29">
            <v>0</v>
          </cell>
          <cell r="K29" t="e">
            <v>#DIV/0!</v>
          </cell>
        </row>
        <row r="30">
          <cell r="A30">
            <v>9</v>
          </cell>
          <cell r="B30">
            <v>142</v>
          </cell>
          <cell r="C30">
            <v>10142219636</v>
          </cell>
          <cell r="D30" t="str">
            <v>МОКЕЕВ Захар</v>
          </cell>
          <cell r="E30">
            <v>39466</v>
          </cell>
          <cell r="F30" t="str">
            <v>КМС</v>
          </cell>
          <cell r="G30" t="str">
            <v>Санкт-Петербург</v>
          </cell>
          <cell r="J30">
            <v>0</v>
          </cell>
          <cell r="K30" t="e">
            <v>#DIV/0!</v>
          </cell>
        </row>
        <row r="31">
          <cell r="A31">
            <v>10</v>
          </cell>
          <cell r="B31">
            <v>162</v>
          </cell>
          <cell r="C31">
            <v>10115982577</v>
          </cell>
          <cell r="D31" t="str">
            <v>СЕРГЕЕВ Федор</v>
          </cell>
          <cell r="E31">
            <v>39313</v>
          </cell>
          <cell r="F31" t="str">
            <v>КМС</v>
          </cell>
          <cell r="G31" t="str">
            <v>Москва</v>
          </cell>
          <cell r="J31">
            <v>0</v>
          </cell>
          <cell r="K31" t="e">
            <v>#DIV/0!</v>
          </cell>
        </row>
        <row r="32">
          <cell r="A32">
            <v>11</v>
          </cell>
          <cell r="B32">
            <v>174</v>
          </cell>
          <cell r="C32">
            <v>10101388222</v>
          </cell>
          <cell r="D32" t="str">
            <v>СМИРНОВ Роман</v>
          </cell>
          <cell r="E32">
            <v>39390</v>
          </cell>
          <cell r="F32" t="str">
            <v>КМС</v>
          </cell>
          <cell r="G32" t="str">
            <v>Тульская обл.</v>
          </cell>
          <cell r="J32">
            <v>0</v>
          </cell>
          <cell r="K32" t="e">
            <v>#DIV/0!</v>
          </cell>
        </row>
        <row r="33">
          <cell r="A33">
            <v>12</v>
          </cell>
          <cell r="B33">
            <v>173</v>
          </cell>
          <cell r="C33">
            <v>10131028691</v>
          </cell>
          <cell r="D33" t="str">
            <v>ЗЫБИН Артем</v>
          </cell>
          <cell r="E33">
            <v>39747</v>
          </cell>
          <cell r="F33" t="str">
            <v>КМС</v>
          </cell>
          <cell r="G33" t="str">
            <v>Тульская обл.</v>
          </cell>
          <cell r="J33">
            <v>0</v>
          </cell>
          <cell r="K33" t="e">
            <v>#DIV/0!</v>
          </cell>
        </row>
        <row r="34">
          <cell r="A34">
            <v>13</v>
          </cell>
          <cell r="B34">
            <v>172</v>
          </cell>
          <cell r="C34">
            <v>10100863008</v>
          </cell>
          <cell r="D34" t="str">
            <v>ПУЧЕНКИН Артем</v>
          </cell>
          <cell r="E34">
            <v>39432</v>
          </cell>
          <cell r="F34" t="str">
            <v>КМС</v>
          </cell>
          <cell r="G34" t="str">
            <v>Тульская обл.</v>
          </cell>
          <cell r="J34">
            <v>0</v>
          </cell>
          <cell r="K34" t="e">
            <v>#DIV/0!</v>
          </cell>
        </row>
        <row r="35">
          <cell r="A35">
            <v>14</v>
          </cell>
          <cell r="B35">
            <v>143</v>
          </cell>
          <cell r="C35">
            <v>10126302973</v>
          </cell>
          <cell r="D35" t="str">
            <v>ДЕМИШ Михаил</v>
          </cell>
          <cell r="E35">
            <v>39472</v>
          </cell>
          <cell r="F35" t="str">
            <v>КМС</v>
          </cell>
          <cell r="G35" t="str">
            <v>Санкт-Петербург</v>
          </cell>
          <cell r="J35">
            <v>0</v>
          </cell>
          <cell r="K35" t="e">
            <v>#DIV/0!</v>
          </cell>
        </row>
        <row r="36">
          <cell r="A36">
            <v>15</v>
          </cell>
          <cell r="B36">
            <v>144</v>
          </cell>
          <cell r="C36">
            <v>10126386738</v>
          </cell>
          <cell r="D36" t="str">
            <v>БУТЕНКО Никита</v>
          </cell>
          <cell r="E36">
            <v>39793</v>
          </cell>
          <cell r="F36" t="str">
            <v>КМС</v>
          </cell>
          <cell r="G36" t="str">
            <v>Санкт-Петербург</v>
          </cell>
          <cell r="J36">
            <v>0</v>
          </cell>
          <cell r="K36" t="e">
            <v>#DIV/0!</v>
          </cell>
        </row>
        <row r="37">
          <cell r="A37">
            <v>16</v>
          </cell>
          <cell r="B37">
            <v>136</v>
          </cell>
          <cell r="C37">
            <v>10111626065</v>
          </cell>
          <cell r="D37" t="str">
            <v>ПАВЛОВСКИЙ Дмитрий</v>
          </cell>
          <cell r="E37">
            <v>39347</v>
          </cell>
          <cell r="F37" t="str">
            <v>КМС</v>
          </cell>
          <cell r="G37" t="str">
            <v>Санкт-Петербург</v>
          </cell>
          <cell r="J37">
            <v>0</v>
          </cell>
          <cell r="K37" t="e">
            <v>#DIV/0!</v>
          </cell>
        </row>
        <row r="38">
          <cell r="A38">
            <v>17</v>
          </cell>
          <cell r="B38">
            <v>161</v>
          </cell>
          <cell r="C38">
            <v>10107322194</v>
          </cell>
          <cell r="D38" t="str">
            <v>КИМАКОВСКИЙ Захар</v>
          </cell>
          <cell r="E38">
            <v>39113</v>
          </cell>
          <cell r="F38" t="str">
            <v>МС</v>
          </cell>
          <cell r="G38" t="str">
            <v>Москва</v>
          </cell>
          <cell r="J38">
            <v>0</v>
          </cell>
          <cell r="K38" t="e">
            <v>#DIV/0!</v>
          </cell>
        </row>
        <row r="40">
          <cell r="A40" t="str">
            <v>ПОГОДНЫЕ УСЛОВИЯ</v>
          </cell>
          <cell r="G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4</v>
          </cell>
          <cell r="L41" t="str">
            <v>ЗМС</v>
          </cell>
          <cell r="M41">
            <v>0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17</v>
          </cell>
          <cell r="L42" t="str">
            <v>МСМК</v>
          </cell>
          <cell r="M42">
            <v>0</v>
          </cell>
        </row>
        <row r="43">
          <cell r="G43" t="str">
            <v>Стартовало</v>
          </cell>
          <cell r="H43">
            <v>17</v>
          </cell>
          <cell r="L43" t="str">
            <v>МС</v>
          </cell>
          <cell r="M43">
            <v>2</v>
          </cell>
        </row>
        <row r="44">
          <cell r="G44" t="str">
            <v>Финишировало</v>
          </cell>
          <cell r="H44">
            <v>17</v>
          </cell>
          <cell r="L44" t="str">
            <v>КМС</v>
          </cell>
          <cell r="M44">
            <v>15</v>
          </cell>
        </row>
        <row r="45">
          <cell r="G45" t="str">
            <v>Н. финишировало</v>
          </cell>
          <cell r="H45">
            <v>0</v>
          </cell>
          <cell r="L45" t="str">
            <v>1 СР</v>
          </cell>
          <cell r="M45">
            <v>0</v>
          </cell>
        </row>
        <row r="46">
          <cell r="G46" t="str">
            <v>Дисквалифицировано</v>
          </cell>
          <cell r="H46">
            <v>0</v>
          </cell>
          <cell r="L46" t="str">
            <v>2 СР</v>
          </cell>
          <cell r="M46">
            <v>0</v>
          </cell>
        </row>
        <row r="47">
          <cell r="G47" t="str">
            <v>Н. стартовало</v>
          </cell>
          <cell r="H47">
            <v>0</v>
          </cell>
          <cell r="L47" t="str">
            <v>3 СР</v>
          </cell>
          <cell r="M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6">
          <cell r="D56" t="str">
            <v>СОЛОВЬЁВ Г.Н. (ВК,г. САНКТ-ПЕТЕРБУРГ)</v>
          </cell>
          <cell r="G56" t="str">
            <v xml:space="preserve">СЛАБКОВСКАЯ В.Н. (ВК, г. ОМСК) </v>
          </cell>
          <cell r="I56" t="str">
            <v xml:space="preserve">ВАЛОВА А.С. (ВК,г. САНКТ-ПЕТЕРБУРГ) </v>
          </cell>
        </row>
      </sheetData>
      <sheetData sheetId="9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ЮНИОРЫ 17-18 ЛЕТ</v>
          </cell>
        </row>
        <row r="11">
          <cell r="A11" t="str">
            <v xml:space="preserve">Вторник, 03 июня 2025 г. </v>
          </cell>
        </row>
        <row r="14">
          <cell r="E14" t="str">
            <v>1/8 финала: 8 з-да х 2 чел.</v>
          </cell>
          <cell r="M14" t="str">
            <v>1/4 финала: 4 з-да х 2 чел.</v>
          </cell>
        </row>
        <row r="15">
          <cell r="E15" t="str">
            <v>1=&gt;1/4</v>
          </cell>
          <cell r="M15" t="str">
            <v>1=&gt;1/2</v>
          </cell>
        </row>
        <row r="16">
          <cell r="E16" t="str">
            <v>2=&gt; по гиту 200м с/х</v>
          </cell>
          <cell r="M16" t="str">
            <v>2=&gt; по гиту 200м с/х</v>
          </cell>
        </row>
        <row r="17">
          <cell r="O17" t="str">
            <v>1 тур</v>
          </cell>
          <cell r="P17" t="str">
            <v>2 тур</v>
          </cell>
        </row>
        <row r="18">
          <cell r="D18">
            <v>1</v>
          </cell>
          <cell r="F18" t="e">
            <v>#N/A</v>
          </cell>
          <cell r="H18" t="e">
            <v>#N/A</v>
          </cell>
          <cell r="I18">
            <v>10.644</v>
          </cell>
          <cell r="L18">
            <v>1</v>
          </cell>
          <cell r="M18">
            <v>0</v>
          </cell>
          <cell r="N18" t="e">
            <v>#N/A</v>
          </cell>
        </row>
        <row r="19">
          <cell r="F19" t="e">
            <v>#N/A</v>
          </cell>
          <cell r="H19" t="e">
            <v>#N/A</v>
          </cell>
          <cell r="M19">
            <v>0</v>
          </cell>
          <cell r="N19" t="e">
            <v>#N/A</v>
          </cell>
        </row>
        <row r="20">
          <cell r="O20" t="str">
            <v>1 тур</v>
          </cell>
          <cell r="P20" t="str">
            <v>2 тур</v>
          </cell>
        </row>
        <row r="21">
          <cell r="D21">
            <v>2</v>
          </cell>
          <cell r="F21" t="e">
            <v>#N/A</v>
          </cell>
          <cell r="H21" t="e">
            <v>#N/A</v>
          </cell>
          <cell r="I21">
            <v>11.167</v>
          </cell>
          <cell r="L21">
            <v>2</v>
          </cell>
          <cell r="M21">
            <v>0</v>
          </cell>
          <cell r="N21" t="e">
            <v>#N/A</v>
          </cell>
        </row>
        <row r="22">
          <cell r="F22" t="e">
            <v>#N/A</v>
          </cell>
          <cell r="H22" t="e">
            <v>#N/A</v>
          </cell>
          <cell r="M22">
            <v>0</v>
          </cell>
          <cell r="N22" t="e">
            <v>#N/A</v>
          </cell>
        </row>
        <row r="23">
          <cell r="O23" t="str">
            <v>1 тур</v>
          </cell>
          <cell r="P23" t="str">
            <v>2 тур</v>
          </cell>
        </row>
        <row r="24">
          <cell r="D24">
            <v>3</v>
          </cell>
          <cell r="F24" t="e">
            <v>#N/A</v>
          </cell>
          <cell r="H24" t="e">
            <v>#N/A</v>
          </cell>
          <cell r="I24">
            <v>11.21</v>
          </cell>
          <cell r="L24">
            <v>3</v>
          </cell>
          <cell r="M24">
            <v>0</v>
          </cell>
          <cell r="N24" t="e">
            <v>#N/A</v>
          </cell>
        </row>
        <row r="25">
          <cell r="F25" t="e">
            <v>#N/A</v>
          </cell>
          <cell r="H25" t="e">
            <v>#N/A</v>
          </cell>
          <cell r="M25">
            <v>0</v>
          </cell>
          <cell r="N25" t="e">
            <v>#N/A</v>
          </cell>
        </row>
        <row r="26">
          <cell r="O26" t="str">
            <v>1 тур</v>
          </cell>
          <cell r="P26" t="str">
            <v>2 тур</v>
          </cell>
        </row>
        <row r="27">
          <cell r="D27">
            <v>4</v>
          </cell>
          <cell r="F27" t="e">
            <v>#N/A</v>
          </cell>
          <cell r="H27" t="e">
            <v>#N/A</v>
          </cell>
          <cell r="I27">
            <v>11.026</v>
          </cell>
          <cell r="L27">
            <v>4</v>
          </cell>
          <cell r="M27">
            <v>0</v>
          </cell>
          <cell r="N27" t="e">
            <v>#N/A</v>
          </cell>
        </row>
        <row r="28">
          <cell r="F28" t="e">
            <v>#N/A</v>
          </cell>
          <cell r="H28" t="e">
            <v>#N/A</v>
          </cell>
          <cell r="M28">
            <v>0</v>
          </cell>
          <cell r="N28" t="e">
            <v>#N/A</v>
          </cell>
        </row>
        <row r="30">
          <cell r="D30">
            <v>5</v>
          </cell>
          <cell r="F30" t="e">
            <v>#N/A</v>
          </cell>
          <cell r="H30" t="e">
            <v>#N/A</v>
          </cell>
          <cell r="I30">
            <v>10.683999999999999</v>
          </cell>
          <cell r="N30" t="str">
            <v>1/2 финала: 2 з-да х 2 чел.</v>
          </cell>
        </row>
        <row r="31">
          <cell r="F31" t="e">
            <v>#N/A</v>
          </cell>
          <cell r="H31" t="e">
            <v>#N/A</v>
          </cell>
          <cell r="N31" t="str">
            <v>1=&gt; финал 1-2 место</v>
          </cell>
        </row>
        <row r="32">
          <cell r="N32" t="str">
            <v>2=&gt; финал 3-4 место</v>
          </cell>
          <cell r="O32" t="str">
            <v>1 тур</v>
          </cell>
          <cell r="P32" t="str">
            <v>2 тур</v>
          </cell>
        </row>
        <row r="33">
          <cell r="D33">
            <v>6</v>
          </cell>
          <cell r="F33" t="e">
            <v>#N/A</v>
          </cell>
          <cell r="H33" t="e">
            <v>#N/A</v>
          </cell>
          <cell r="I33">
            <v>10.877000000000001</v>
          </cell>
          <cell r="L33">
            <v>1</v>
          </cell>
          <cell r="M33">
            <v>0</v>
          </cell>
          <cell r="N33" t="e">
            <v>#N/A</v>
          </cell>
        </row>
        <row r="34">
          <cell r="F34" t="e">
            <v>#N/A</v>
          </cell>
          <cell r="H34" t="e">
            <v>#N/A</v>
          </cell>
          <cell r="M34">
            <v>0</v>
          </cell>
          <cell r="N34" t="e">
            <v>#N/A</v>
          </cell>
        </row>
        <row r="35">
          <cell r="O35" t="str">
            <v>1 тур</v>
          </cell>
          <cell r="P35" t="str">
            <v>2 тур</v>
          </cell>
        </row>
        <row r="36">
          <cell r="D36">
            <v>7</v>
          </cell>
          <cell r="F36" t="e">
            <v>#N/A</v>
          </cell>
          <cell r="H36" t="e">
            <v>#N/A</v>
          </cell>
          <cell r="I36">
            <v>11.007999999999999</v>
          </cell>
          <cell r="L36">
            <v>2</v>
          </cell>
          <cell r="M36">
            <v>0</v>
          </cell>
          <cell r="N36" t="e">
            <v>#N/A</v>
          </cell>
        </row>
        <row r="37">
          <cell r="F37" t="e">
            <v>#N/A</v>
          </cell>
          <cell r="H37" t="e">
            <v>#N/A</v>
          </cell>
          <cell r="M37">
            <v>0</v>
          </cell>
          <cell r="N37" t="e">
            <v>#N/A</v>
          </cell>
        </row>
        <row r="39">
          <cell r="D39">
            <v>8</v>
          </cell>
          <cell r="F39" t="e">
            <v>#N/A</v>
          </cell>
          <cell r="H39" t="e">
            <v>#N/A</v>
          </cell>
          <cell r="N39" t="str">
            <v>Финал 3-4 место</v>
          </cell>
          <cell r="O39" t="str">
            <v>1 тур</v>
          </cell>
          <cell r="P39" t="str">
            <v>2 тур</v>
          </cell>
        </row>
        <row r="40">
          <cell r="F40" t="e">
            <v>#N/A</v>
          </cell>
          <cell r="H40" t="e">
            <v>#N/A</v>
          </cell>
          <cell r="M40">
            <v>0</v>
          </cell>
          <cell r="N40" t="e">
            <v>#N/A</v>
          </cell>
        </row>
        <row r="41">
          <cell r="F41" t="str">
            <v>Коммюнике: № 106 КУРДИДИ Кирилл понижение (вход в занятый коридор)</v>
          </cell>
          <cell r="M41">
            <v>0</v>
          </cell>
          <cell r="N41" t="e">
            <v>#N/A</v>
          </cell>
          <cell r="O41">
            <v>10.606</v>
          </cell>
          <cell r="P41">
            <v>10.786</v>
          </cell>
        </row>
        <row r="42">
          <cell r="N42" t="str">
            <v>Коммюнике: № 188 -понижение-(выход из занятого коридора)</v>
          </cell>
        </row>
        <row r="43">
          <cell r="N43" t="str">
            <v>Финал 1-2 место</v>
          </cell>
          <cell r="O43" t="str">
            <v>1 тур</v>
          </cell>
          <cell r="P43" t="str">
            <v>2 тур</v>
          </cell>
        </row>
        <row r="44">
          <cell r="M44">
            <v>0</v>
          </cell>
          <cell r="N44" t="e">
            <v>#N/A</v>
          </cell>
        </row>
        <row r="45">
          <cell r="M45">
            <v>0</v>
          </cell>
          <cell r="N45" t="e">
            <v>#N/A</v>
          </cell>
          <cell r="O45">
            <v>10.61</v>
          </cell>
          <cell r="P45">
            <v>10.808</v>
          </cell>
        </row>
        <row r="50">
          <cell r="I50" t="str">
            <v>Коллегия комиссаров</v>
          </cell>
        </row>
        <row r="65">
          <cell r="E65" t="str">
            <v>Надежда 2: 2х4 =&gt; 1=2</v>
          </cell>
        </row>
        <row r="66">
          <cell r="C66">
            <v>1</v>
          </cell>
          <cell r="D66" t="str">
            <v>1C2</v>
          </cell>
          <cell r="F66" t="str">
            <v>1D1</v>
          </cell>
        </row>
        <row r="67">
          <cell r="D67" t="str">
            <v>3C2</v>
          </cell>
          <cell r="F67" t="str">
            <v>1D2</v>
          </cell>
        </row>
        <row r="68">
          <cell r="D68" t="str">
            <v>2C3</v>
          </cell>
          <cell r="F68" t="str">
            <v>1D3</v>
          </cell>
        </row>
        <row r="69">
          <cell r="D69" t="str">
            <v>4C3</v>
          </cell>
          <cell r="F69" t="str">
            <v>1D4</v>
          </cell>
        </row>
        <row r="71">
          <cell r="C71">
            <v>2</v>
          </cell>
          <cell r="D71" t="str">
            <v>2C2</v>
          </cell>
          <cell r="F71" t="str">
            <v>2D1</v>
          </cell>
        </row>
        <row r="72">
          <cell r="D72" t="str">
            <v>4C2</v>
          </cell>
          <cell r="F72" t="str">
            <v>2D2</v>
          </cell>
        </row>
        <row r="73">
          <cell r="D73" t="str">
            <v>1C3</v>
          </cell>
          <cell r="F73" t="str">
            <v>2D3</v>
          </cell>
        </row>
        <row r="74">
          <cell r="D74" t="str">
            <v>3C3</v>
          </cell>
          <cell r="F74" t="str">
            <v>2D4</v>
          </cell>
        </row>
        <row r="81">
          <cell r="E81" t="str">
            <v>Надежда 3: 1х4  =&gt; 1=1</v>
          </cell>
        </row>
        <row r="82">
          <cell r="D82" t="str">
            <v>1E2</v>
          </cell>
          <cell r="F82" t="str">
            <v>1K1</v>
          </cell>
        </row>
        <row r="83">
          <cell r="D83" t="str">
            <v>2E2</v>
          </cell>
          <cell r="F83" t="str">
            <v>4 м</v>
          </cell>
        </row>
        <row r="84">
          <cell r="D84" t="str">
            <v>1E3</v>
          </cell>
          <cell r="F84" t="str">
            <v>5 м</v>
          </cell>
        </row>
        <row r="85">
          <cell r="D85" t="str">
            <v>2E3</v>
          </cell>
          <cell r="F85" t="str">
            <v>6 м</v>
          </cell>
        </row>
      </sheetData>
      <sheetData sheetId="9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ЮНИОРЫ 17-18 ЛЕТ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6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7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17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19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20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21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22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27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29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>Квалификация</v>
          </cell>
        </row>
        <row r="52">
          <cell r="A52">
            <v>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>Квалификация</v>
          </cell>
        </row>
        <row r="53">
          <cell r="A53">
            <v>31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>Квалификация</v>
          </cell>
        </row>
        <row r="55">
          <cell r="A55" t="str">
            <v>ПОГОДНЫЕ УСЛОВИЯ</v>
          </cell>
        </row>
        <row r="56">
          <cell r="A56" t="str">
            <v>Температура: +26</v>
          </cell>
        </row>
        <row r="57">
          <cell r="A57" t="str">
            <v>Влажность: 47 %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F59" t="str">
            <v>ГЛАВНЫЙ СЕКРЕТАРЬ:</v>
          </cell>
          <cell r="H59" t="str">
            <v>СУДЬЯ НА ФИНИШЕ:</v>
          </cell>
        </row>
        <row r="65">
          <cell r="D65" t="str">
            <v>СОЛОВЬЁВ Г.Н. (ВК,г. САНКТ-ПЕТЕРБУРГ)</v>
          </cell>
          <cell r="F65" t="str">
            <v xml:space="preserve">СЛАБКОВСКАЯ В.Н. (ВК, г. ОМСК) </v>
          </cell>
          <cell r="H65" t="str">
            <v xml:space="preserve">ВАЛОВА А.С. (ВК,г. САНКТ-ПЕТЕРБУРГ) </v>
          </cell>
        </row>
      </sheetData>
      <sheetData sheetId="9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26</v>
          </cell>
          <cell r="D24">
            <v>10130335345</v>
          </cell>
          <cell r="E24" t="str">
            <v>МЕРЕМЕРЕНКО Дмитрий</v>
          </cell>
          <cell r="F24">
            <v>38821</v>
          </cell>
          <cell r="G24" t="str">
            <v>КМС</v>
          </cell>
          <cell r="H24" t="str">
            <v>Москва</v>
          </cell>
          <cell r="I24">
            <v>1</v>
          </cell>
        </row>
        <row r="25">
          <cell r="A25">
            <v>2</v>
          </cell>
          <cell r="C25">
            <v>3</v>
          </cell>
          <cell r="D25">
            <v>10110374361</v>
          </cell>
          <cell r="E25" t="str">
            <v>ГОЛКОВ Михаил</v>
          </cell>
          <cell r="F25">
            <v>38749</v>
          </cell>
          <cell r="G25" t="str">
            <v>МС</v>
          </cell>
          <cell r="H25" t="str">
            <v>Санкт-Петербург</v>
          </cell>
          <cell r="I25">
            <v>2</v>
          </cell>
        </row>
        <row r="26">
          <cell r="A26">
            <v>3</v>
          </cell>
          <cell r="C26">
            <v>42</v>
          </cell>
          <cell r="D26">
            <v>10036104289</v>
          </cell>
          <cell r="E26" t="str">
            <v>ГОЛОВ Виктор</v>
          </cell>
          <cell r="F26">
            <v>36553</v>
          </cell>
          <cell r="G26" t="str">
            <v>МС</v>
          </cell>
          <cell r="H26" t="str">
            <v>Республика Казахстан</v>
          </cell>
          <cell r="I26">
            <v>3</v>
          </cell>
        </row>
        <row r="27">
          <cell r="A27">
            <v>4</v>
          </cell>
          <cell r="C27">
            <v>29</v>
          </cell>
          <cell r="D27">
            <v>10091885555</v>
          </cell>
          <cell r="E27" t="str">
            <v>ПРОКУРАТОВ Александр</v>
          </cell>
          <cell r="F27">
            <v>38571</v>
          </cell>
          <cell r="G27" t="str">
            <v>МС</v>
          </cell>
          <cell r="H27" t="str">
            <v>Омская обл.</v>
          </cell>
          <cell r="I27">
            <v>4</v>
          </cell>
        </row>
        <row r="28">
          <cell r="A28">
            <v>5</v>
          </cell>
          <cell r="C28">
            <v>30</v>
          </cell>
          <cell r="D28">
            <v>10077952416</v>
          </cell>
          <cell r="E28" t="str">
            <v>ЗАЛИПЯТСКИЙ Иван</v>
          </cell>
          <cell r="F28">
            <v>37631</v>
          </cell>
          <cell r="G28" t="str">
            <v>МС</v>
          </cell>
          <cell r="H28" t="str">
            <v>Омская обл., Респ. Крым</v>
          </cell>
          <cell r="I28">
            <v>5</v>
          </cell>
        </row>
        <row r="29">
          <cell r="A29">
            <v>6</v>
          </cell>
          <cell r="C29">
            <v>23</v>
          </cell>
          <cell r="D29">
            <v>10092179383</v>
          </cell>
          <cell r="E29" t="str">
            <v>АМЕЛИН Даниил</v>
          </cell>
          <cell r="F29">
            <v>38819</v>
          </cell>
          <cell r="G29" t="str">
            <v>МС</v>
          </cell>
          <cell r="H29" t="str">
            <v>Москва</v>
          </cell>
          <cell r="I29">
            <v>6</v>
          </cell>
        </row>
        <row r="30">
          <cell r="A30">
            <v>7</v>
          </cell>
          <cell r="C30">
            <v>4</v>
          </cell>
          <cell r="D30">
            <v>10090420148</v>
          </cell>
          <cell r="E30" t="str">
            <v>ГАЛИХАНОВ Денис</v>
          </cell>
          <cell r="F30">
            <v>38909</v>
          </cell>
          <cell r="G30" t="str">
            <v>МС</v>
          </cell>
          <cell r="H30" t="str">
            <v>Санкт-Петербург</v>
          </cell>
          <cell r="I30">
            <v>7</v>
          </cell>
        </row>
        <row r="31">
          <cell r="A31">
            <v>8</v>
          </cell>
          <cell r="C31">
            <v>41</v>
          </cell>
          <cell r="D31">
            <v>10036103683</v>
          </cell>
          <cell r="E31" t="str">
            <v>РЕЗАНОВ Дмитрий</v>
          </cell>
          <cell r="F31">
            <v>36528</v>
          </cell>
          <cell r="G31" t="str">
            <v>МСМК</v>
          </cell>
          <cell r="H31" t="str">
            <v>Республика Казахстан</v>
          </cell>
          <cell r="I31">
            <v>8</v>
          </cell>
        </row>
        <row r="32">
          <cell r="A32">
            <v>9</v>
          </cell>
          <cell r="C32">
            <v>48</v>
          </cell>
          <cell r="D32">
            <v>10082411180</v>
          </cell>
          <cell r="E32" t="str">
            <v>МЕДЕНЕЦ Богдан</v>
          </cell>
          <cell r="F32">
            <v>38034</v>
          </cell>
          <cell r="G32" t="str">
            <v>МС</v>
          </cell>
          <cell r="H32" t="str">
            <v>Тульская обл.</v>
          </cell>
          <cell r="I32">
            <v>9</v>
          </cell>
        </row>
        <row r="33">
          <cell r="A33">
            <v>10</v>
          </cell>
          <cell r="C33">
            <v>27</v>
          </cell>
          <cell r="D33">
            <v>10100511986</v>
          </cell>
          <cell r="E33" t="str">
            <v>АФАНАСЬЕВ Никита</v>
          </cell>
          <cell r="F33">
            <v>38756</v>
          </cell>
          <cell r="G33" t="str">
            <v>КМС</v>
          </cell>
          <cell r="H33" t="str">
            <v>Москва</v>
          </cell>
          <cell r="I33">
            <v>10</v>
          </cell>
        </row>
        <row r="34">
          <cell r="A34">
            <v>11</v>
          </cell>
          <cell r="C34">
            <v>2</v>
          </cell>
          <cell r="D34">
            <v>10063781322</v>
          </cell>
          <cell r="E34" t="str">
            <v>ШЕКЕЛАШВИЛИ Давид</v>
          </cell>
          <cell r="F34">
            <v>37834</v>
          </cell>
          <cell r="G34" t="str">
            <v>МС</v>
          </cell>
          <cell r="H34" t="str">
            <v>Санкт-Петербург</v>
          </cell>
          <cell r="I34">
            <v>11</v>
          </cell>
        </row>
        <row r="35">
          <cell r="A35">
            <v>12</v>
          </cell>
          <cell r="C35">
            <v>54</v>
          </cell>
          <cell r="D35">
            <v>10094923271</v>
          </cell>
          <cell r="E35" t="str">
            <v>БЫКОВСКИЙ Никита</v>
          </cell>
          <cell r="F35">
            <v>38917</v>
          </cell>
          <cell r="G35" t="str">
            <v>МС</v>
          </cell>
          <cell r="H35" t="str">
            <v>Тульская обл.</v>
          </cell>
          <cell r="I35">
            <v>13</v>
          </cell>
        </row>
        <row r="36">
          <cell r="A36">
            <v>13</v>
          </cell>
          <cell r="C36">
            <v>56</v>
          </cell>
          <cell r="D36">
            <v>10034934431</v>
          </cell>
          <cell r="E36" t="str">
            <v>НАУМОВ Максим</v>
          </cell>
          <cell r="F36">
            <v>36630</v>
          </cell>
          <cell r="G36" t="str">
            <v>МС</v>
          </cell>
          <cell r="H36" t="str">
            <v>Тульская обл.,Свердловская обл.</v>
          </cell>
          <cell r="I36">
            <v>14</v>
          </cell>
        </row>
        <row r="37">
          <cell r="A37">
            <v>14</v>
          </cell>
          <cell r="C37">
            <v>49</v>
          </cell>
          <cell r="D37">
            <v>10015266972</v>
          </cell>
          <cell r="E37" t="str">
            <v>НЕСТЕРОВ Дмитрий</v>
          </cell>
          <cell r="F37">
            <v>36202</v>
          </cell>
          <cell r="G37" t="str">
            <v>МСМК</v>
          </cell>
          <cell r="H37" t="str">
            <v>Тульская обл.</v>
          </cell>
          <cell r="I37">
            <v>15</v>
          </cell>
        </row>
        <row r="38">
          <cell r="A38">
            <v>15</v>
          </cell>
          <cell r="C38">
            <v>33</v>
          </cell>
          <cell r="D38">
            <v>10113780576</v>
          </cell>
          <cell r="E38" t="str">
            <v>ВАКУЛЬЧИК Роман</v>
          </cell>
          <cell r="F38">
            <v>38999</v>
          </cell>
          <cell r="G38" t="str">
            <v>МС</v>
          </cell>
          <cell r="H38" t="str">
            <v>Республика Беларусь</v>
          </cell>
          <cell r="I38">
            <v>16</v>
          </cell>
        </row>
        <row r="39">
          <cell r="A39">
            <v>16</v>
          </cell>
          <cell r="C39">
            <v>28</v>
          </cell>
          <cell r="D39">
            <v>10053869942</v>
          </cell>
          <cell r="E39" t="str">
            <v>БИРЮКОВ Никита</v>
          </cell>
          <cell r="F39">
            <v>37988</v>
          </cell>
          <cell r="G39" t="str">
            <v>МСМК</v>
          </cell>
          <cell r="H39" t="str">
            <v>Москва</v>
          </cell>
          <cell r="I39">
            <v>17</v>
          </cell>
        </row>
        <row r="40">
          <cell r="A40">
            <v>17</v>
          </cell>
          <cell r="C40">
            <v>1</v>
          </cell>
          <cell r="D40">
            <v>10103577792</v>
          </cell>
          <cell r="E40" t="str">
            <v>АЛЕКСЕЕВ Лаврентий</v>
          </cell>
          <cell r="F40">
            <v>37602</v>
          </cell>
          <cell r="G40" t="str">
            <v>МСМК</v>
          </cell>
          <cell r="H40" t="str">
            <v>Санкт-Петербург</v>
          </cell>
          <cell r="I40">
            <v>17</v>
          </cell>
        </row>
        <row r="41">
          <cell r="A41">
            <v>18</v>
          </cell>
          <cell r="C41">
            <v>36</v>
          </cell>
          <cell r="D41">
            <v>10015977803</v>
          </cell>
          <cell r="E41" t="str">
            <v>ГЛОВА Александр</v>
          </cell>
          <cell r="F41">
            <v>36700</v>
          </cell>
          <cell r="G41" t="str">
            <v>МСМК</v>
          </cell>
          <cell r="H41" t="str">
            <v>Республика Беларусь</v>
          </cell>
          <cell r="I41">
            <v>18</v>
          </cell>
        </row>
        <row r="42">
          <cell r="A42">
            <v>19</v>
          </cell>
          <cell r="C42">
            <v>47</v>
          </cell>
          <cell r="D42">
            <v>10083104530</v>
          </cell>
          <cell r="E42" t="str">
            <v>ГИРИЛОВИЧ Игорь</v>
          </cell>
          <cell r="F42">
            <v>38427</v>
          </cell>
          <cell r="G42" t="str">
            <v>МСМК</v>
          </cell>
          <cell r="H42" t="str">
            <v>Тульская обл.</v>
          </cell>
          <cell r="I42">
            <v>19</v>
          </cell>
        </row>
        <row r="43">
          <cell r="A43">
            <v>20</v>
          </cell>
          <cell r="C43">
            <v>21</v>
          </cell>
          <cell r="D43">
            <v>10076948161</v>
          </cell>
          <cell r="E43" t="str">
            <v>ЯВЕНКОВ Александр</v>
          </cell>
          <cell r="F43">
            <v>38092</v>
          </cell>
          <cell r="G43" t="str">
            <v>МС</v>
          </cell>
          <cell r="H43" t="str">
            <v>Москва</v>
          </cell>
          <cell r="I43">
            <v>19</v>
          </cell>
        </row>
        <row r="44">
          <cell r="A44">
            <v>21</v>
          </cell>
          <cell r="C44">
            <v>24</v>
          </cell>
          <cell r="D44">
            <v>10112134711</v>
          </cell>
          <cell r="E44" t="str">
            <v>САМУСЕВ Иван</v>
          </cell>
          <cell r="F44">
            <v>38958</v>
          </cell>
          <cell r="G44" t="str">
            <v>МС</v>
          </cell>
          <cell r="H44" t="str">
            <v>Москва</v>
          </cell>
          <cell r="I44">
            <v>20</v>
          </cell>
        </row>
        <row r="45">
          <cell r="A45">
            <v>22</v>
          </cell>
          <cell r="C45">
            <v>50</v>
          </cell>
          <cell r="D45">
            <v>10007772108</v>
          </cell>
          <cell r="E45" t="str">
            <v>ДУБЧЕНКО Александр</v>
          </cell>
          <cell r="F45">
            <v>34749</v>
          </cell>
          <cell r="G45" t="str">
            <v>МСМК</v>
          </cell>
          <cell r="H45" t="str">
            <v>Тульская обл.</v>
          </cell>
          <cell r="I45">
            <v>21</v>
          </cell>
        </row>
        <row r="46">
          <cell r="A46">
            <v>23</v>
          </cell>
          <cell r="C46">
            <v>25</v>
          </cell>
          <cell r="D46">
            <v>10036078728</v>
          </cell>
          <cell r="E46" t="str">
            <v>КАЛАЧНИК Никита</v>
          </cell>
          <cell r="F46">
            <v>37795</v>
          </cell>
          <cell r="G46" t="str">
            <v>МСМК</v>
          </cell>
          <cell r="H46" t="str">
            <v>Москва</v>
          </cell>
        </row>
        <row r="47">
          <cell r="A47">
            <v>24</v>
          </cell>
          <cell r="C47">
            <v>35</v>
          </cell>
          <cell r="D47">
            <v>10009017243</v>
          </cell>
          <cell r="E47" t="str">
            <v>ЗАЙЦЕВ Артем</v>
          </cell>
          <cell r="F47">
            <v>34832</v>
          </cell>
          <cell r="G47" t="str">
            <v>МСМК</v>
          </cell>
          <cell r="H47" t="str">
            <v>Республика Беларусь</v>
          </cell>
        </row>
        <row r="48">
          <cell r="A48">
            <v>25</v>
          </cell>
          <cell r="C48">
            <v>22</v>
          </cell>
          <cell r="D48">
            <v>10034956154</v>
          </cell>
          <cell r="E48" t="str">
            <v>БУРЛАКОВ Данила</v>
          </cell>
          <cell r="F48">
            <v>36828</v>
          </cell>
          <cell r="G48" t="str">
            <v>МСМК</v>
          </cell>
          <cell r="H48" t="str">
            <v>Москва</v>
          </cell>
        </row>
        <row r="49">
          <cell r="A49">
            <v>26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A70">
            <v>46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A71">
            <v>47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A72">
            <v>48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  <row r="73">
          <cell r="A73">
            <v>49</v>
          </cell>
          <cell r="D73" t="e">
            <v>#N/A</v>
          </cell>
          <cell r="E73" t="e">
            <v>#N/A</v>
          </cell>
          <cell r="F73" t="e">
            <v>#N/A</v>
          </cell>
          <cell r="G73" t="e">
            <v>#N/A</v>
          </cell>
          <cell r="H73" t="e">
            <v>#N/A</v>
          </cell>
        </row>
      </sheetData>
      <sheetData sheetId="9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МУЖЧИНЫ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12ч 05м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13ч 25м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26</v>
          </cell>
          <cell r="C22">
            <v>10130335345</v>
          </cell>
          <cell r="D22" t="str">
            <v>МЕРЕМЕРЕНКО Дмитрий</v>
          </cell>
          <cell r="E22">
            <v>38821</v>
          </cell>
          <cell r="F22" t="str">
            <v>КМС</v>
          </cell>
          <cell r="G22" t="str">
            <v>Москва</v>
          </cell>
          <cell r="H22">
            <v>5.19</v>
          </cell>
          <cell r="I22">
            <v>10.535</v>
          </cell>
          <cell r="J22">
            <v>5.3449999999999998</v>
          </cell>
          <cell r="K22">
            <v>68.343616516373999</v>
          </cell>
        </row>
        <row r="23">
          <cell r="A23">
            <v>2</v>
          </cell>
          <cell r="B23">
            <v>3</v>
          </cell>
          <cell r="C23">
            <v>10110374361</v>
          </cell>
          <cell r="D23" t="str">
            <v>ГОЛКОВ Михаил</v>
          </cell>
          <cell r="E23">
            <v>38749</v>
          </cell>
          <cell r="F23" t="str">
            <v>МС</v>
          </cell>
          <cell r="G23" t="str">
            <v>Санкт-Петербург</v>
          </cell>
          <cell r="J23">
            <v>0</v>
          </cell>
          <cell r="K23" t="e">
            <v>#DIV/0!</v>
          </cell>
        </row>
        <row r="24">
          <cell r="A24">
            <v>3</v>
          </cell>
          <cell r="B24">
            <v>42</v>
          </cell>
          <cell r="C24">
            <v>10036104289</v>
          </cell>
          <cell r="D24" t="str">
            <v>ГОЛОВ Виктор</v>
          </cell>
          <cell r="E24">
            <v>36553</v>
          </cell>
          <cell r="F24" t="str">
            <v>МС</v>
          </cell>
          <cell r="G24" t="str">
            <v>Республика Казахстан</v>
          </cell>
          <cell r="J24">
            <v>0</v>
          </cell>
          <cell r="K24" t="e">
            <v>#DIV/0!</v>
          </cell>
        </row>
        <row r="25">
          <cell r="A25">
            <v>4</v>
          </cell>
          <cell r="B25">
            <v>29</v>
          </cell>
          <cell r="C25">
            <v>10091885555</v>
          </cell>
          <cell r="D25" t="str">
            <v>ПРОКУРАТОВ Александр</v>
          </cell>
          <cell r="E25">
            <v>38571</v>
          </cell>
          <cell r="F25" t="str">
            <v>МС</v>
          </cell>
          <cell r="G25" t="str">
            <v>Омская обл.</v>
          </cell>
          <cell r="J25">
            <v>0</v>
          </cell>
          <cell r="K25" t="e">
            <v>#DIV/0!</v>
          </cell>
        </row>
        <row r="26">
          <cell r="A26">
            <v>5</v>
          </cell>
          <cell r="B26">
            <v>30</v>
          </cell>
          <cell r="C26">
            <v>10077952416</v>
          </cell>
          <cell r="D26" t="str">
            <v>ЗАЛИПЯТСКИЙ Иван</v>
          </cell>
          <cell r="E26">
            <v>37631</v>
          </cell>
          <cell r="F26" t="str">
            <v>МС</v>
          </cell>
          <cell r="G26" t="str">
            <v>Омская обл., Респ. Крым</v>
          </cell>
          <cell r="J26">
            <v>0</v>
          </cell>
          <cell r="K26" t="e">
            <v>#DIV/0!</v>
          </cell>
        </row>
        <row r="27">
          <cell r="A27">
            <v>6</v>
          </cell>
          <cell r="B27">
            <v>23</v>
          </cell>
          <cell r="C27">
            <v>10092179383</v>
          </cell>
          <cell r="D27" t="str">
            <v>АМЕЛИН Даниил</v>
          </cell>
          <cell r="E27">
            <v>38819</v>
          </cell>
          <cell r="F27" t="str">
            <v>МС</v>
          </cell>
          <cell r="G27" t="str">
            <v>Москва</v>
          </cell>
          <cell r="J27">
            <v>0</v>
          </cell>
          <cell r="K27" t="e">
            <v>#DIV/0!</v>
          </cell>
        </row>
        <row r="28">
          <cell r="A28">
            <v>7</v>
          </cell>
          <cell r="B28">
            <v>4</v>
          </cell>
          <cell r="C28">
            <v>10090420148</v>
          </cell>
          <cell r="D28" t="str">
            <v>ГАЛИХАНОВ Денис</v>
          </cell>
          <cell r="E28">
            <v>38909</v>
          </cell>
          <cell r="F28" t="str">
            <v>МС</v>
          </cell>
          <cell r="G28" t="str">
            <v>Санкт-Петербург</v>
          </cell>
          <cell r="J28">
            <v>0</v>
          </cell>
          <cell r="K28" t="e">
            <v>#DIV/0!</v>
          </cell>
        </row>
        <row r="29">
          <cell r="A29">
            <v>8</v>
          </cell>
          <cell r="B29">
            <v>41</v>
          </cell>
          <cell r="C29">
            <v>10036103683</v>
          </cell>
          <cell r="D29" t="str">
            <v>РЕЗАНОВ Дмитрий</v>
          </cell>
          <cell r="E29">
            <v>36528</v>
          </cell>
          <cell r="F29" t="str">
            <v>МСМК</v>
          </cell>
          <cell r="G29" t="str">
            <v>Республика Казахстан</v>
          </cell>
          <cell r="J29">
            <v>0</v>
          </cell>
          <cell r="K29" t="e">
            <v>#DIV/0!</v>
          </cell>
        </row>
        <row r="30">
          <cell r="A30">
            <v>9</v>
          </cell>
          <cell r="B30">
            <v>48</v>
          </cell>
          <cell r="C30">
            <v>10082411180</v>
          </cell>
          <cell r="D30" t="str">
            <v>МЕДЕНЕЦ Богдан</v>
          </cell>
          <cell r="E30">
            <v>38034</v>
          </cell>
          <cell r="F30" t="str">
            <v>МС</v>
          </cell>
          <cell r="G30" t="str">
            <v>Тульская обл.</v>
          </cell>
          <cell r="J30">
            <v>0</v>
          </cell>
          <cell r="K30" t="e">
            <v>#DIV/0!</v>
          </cell>
        </row>
        <row r="31">
          <cell r="A31">
            <v>10</v>
          </cell>
          <cell r="B31">
            <v>27</v>
          </cell>
          <cell r="C31">
            <v>10100511986</v>
          </cell>
          <cell r="D31" t="str">
            <v>АФАНАСЬЕВ Никита</v>
          </cell>
          <cell r="E31">
            <v>38756</v>
          </cell>
          <cell r="F31" t="str">
            <v>КМС</v>
          </cell>
          <cell r="G31" t="str">
            <v>Москва</v>
          </cell>
          <cell r="J31">
            <v>0</v>
          </cell>
          <cell r="K31" t="e">
            <v>#DIV/0!</v>
          </cell>
        </row>
        <row r="32">
          <cell r="A32">
            <v>11</v>
          </cell>
          <cell r="B32">
            <v>2</v>
          </cell>
          <cell r="C32">
            <v>10063781322</v>
          </cell>
          <cell r="D32" t="str">
            <v>ШЕКЕЛАШВИЛИ Давид</v>
          </cell>
          <cell r="E32">
            <v>37834</v>
          </cell>
          <cell r="F32" t="str">
            <v>МС</v>
          </cell>
          <cell r="G32" t="str">
            <v>Санкт-Петербург</v>
          </cell>
          <cell r="J32">
            <v>0</v>
          </cell>
          <cell r="K32" t="e">
            <v>#DIV/0!</v>
          </cell>
        </row>
        <row r="33">
          <cell r="A33">
            <v>12</v>
          </cell>
          <cell r="B33">
            <v>54</v>
          </cell>
          <cell r="C33">
            <v>10094923271</v>
          </cell>
          <cell r="D33" t="str">
            <v>БЫКОВСКИЙ Никита</v>
          </cell>
          <cell r="E33">
            <v>38917</v>
          </cell>
          <cell r="F33" t="str">
            <v>МС</v>
          </cell>
          <cell r="G33" t="str">
            <v>Тульская обл.</v>
          </cell>
          <cell r="J33">
            <v>0</v>
          </cell>
          <cell r="K33" t="e">
            <v>#DIV/0!</v>
          </cell>
        </row>
        <row r="34">
          <cell r="A34">
            <v>13</v>
          </cell>
          <cell r="B34">
            <v>56</v>
          </cell>
          <cell r="C34">
            <v>10034934431</v>
          </cell>
          <cell r="D34" t="str">
            <v>НАУМОВ Максим</v>
          </cell>
          <cell r="E34">
            <v>36630</v>
          </cell>
          <cell r="F34" t="str">
            <v>МС</v>
          </cell>
          <cell r="G34" t="str">
            <v>Тульская обл.,Свердловская обл.</v>
          </cell>
          <cell r="J34">
            <v>0</v>
          </cell>
          <cell r="K34" t="e">
            <v>#DIV/0!</v>
          </cell>
        </row>
        <row r="35">
          <cell r="A35">
            <v>14</v>
          </cell>
          <cell r="B35">
            <v>49</v>
          </cell>
          <cell r="C35">
            <v>10015266972</v>
          </cell>
          <cell r="D35" t="str">
            <v>НЕСТЕРОВ Дмитрий</v>
          </cell>
          <cell r="E35">
            <v>36202</v>
          </cell>
          <cell r="F35" t="str">
            <v>МСМК</v>
          </cell>
          <cell r="G35" t="str">
            <v>Тульская обл.</v>
          </cell>
          <cell r="J35">
            <v>0</v>
          </cell>
          <cell r="K35" t="e">
            <v>#DIV/0!</v>
          </cell>
        </row>
        <row r="36">
          <cell r="A36">
            <v>15</v>
          </cell>
          <cell r="B36">
            <v>33</v>
          </cell>
          <cell r="C36">
            <v>10113780576</v>
          </cell>
          <cell r="D36" t="str">
            <v>ВАКУЛЬЧИК Роман</v>
          </cell>
          <cell r="E36">
            <v>38999</v>
          </cell>
          <cell r="F36" t="str">
            <v>МС</v>
          </cell>
          <cell r="G36" t="str">
            <v>Республика Беларусь</v>
          </cell>
          <cell r="J36">
            <v>0</v>
          </cell>
          <cell r="K36" t="e">
            <v>#DIV/0!</v>
          </cell>
        </row>
        <row r="37">
          <cell r="A37">
            <v>16</v>
          </cell>
          <cell r="B37">
            <v>28</v>
          </cell>
          <cell r="C37">
            <v>10053869942</v>
          </cell>
          <cell r="D37" t="str">
            <v>БИРЮКОВ Никита</v>
          </cell>
          <cell r="E37">
            <v>37988</v>
          </cell>
          <cell r="F37" t="str">
            <v>МСМК</v>
          </cell>
          <cell r="G37" t="str">
            <v>Москва</v>
          </cell>
          <cell r="J37">
            <v>0</v>
          </cell>
          <cell r="K37" t="e">
            <v>#DIV/0!</v>
          </cell>
        </row>
        <row r="38">
          <cell r="A38">
            <v>17</v>
          </cell>
          <cell r="B38">
            <v>1</v>
          </cell>
          <cell r="C38">
            <v>10103577792</v>
          </cell>
          <cell r="D38" t="str">
            <v>АЛЕКСЕЕВ Лаврентий</v>
          </cell>
          <cell r="E38">
            <v>37602</v>
          </cell>
          <cell r="F38" t="str">
            <v>МСМК</v>
          </cell>
          <cell r="G38" t="str">
            <v>Санкт-Петербург</v>
          </cell>
          <cell r="J38">
            <v>0</v>
          </cell>
          <cell r="K38" t="e">
            <v>#DIV/0!</v>
          </cell>
        </row>
        <row r="39">
          <cell r="A39">
            <v>18</v>
          </cell>
          <cell r="B39">
            <v>36</v>
          </cell>
          <cell r="C39">
            <v>10015977803</v>
          </cell>
          <cell r="D39" t="str">
            <v>ГЛОВА Александр</v>
          </cell>
          <cell r="E39">
            <v>36700</v>
          </cell>
          <cell r="F39" t="str">
            <v>МСМК</v>
          </cell>
          <cell r="G39" t="str">
            <v>Республика Беларусь</v>
          </cell>
          <cell r="J39">
            <v>0</v>
          </cell>
          <cell r="K39" t="e">
            <v>#DIV/0!</v>
          </cell>
        </row>
        <row r="40">
          <cell r="A40">
            <v>19</v>
          </cell>
          <cell r="B40">
            <v>47</v>
          </cell>
          <cell r="C40">
            <v>10083104530</v>
          </cell>
          <cell r="D40" t="str">
            <v>ГИРИЛОВИЧ Игорь</v>
          </cell>
          <cell r="E40">
            <v>38427</v>
          </cell>
          <cell r="F40" t="str">
            <v>МСМК</v>
          </cell>
          <cell r="G40" t="str">
            <v>Тульская обл.</v>
          </cell>
          <cell r="J40">
            <v>0</v>
          </cell>
          <cell r="K40" t="e">
            <v>#DIV/0!</v>
          </cell>
        </row>
        <row r="41">
          <cell r="A41">
            <v>20</v>
          </cell>
          <cell r="B41">
            <v>21</v>
          </cell>
          <cell r="C41">
            <v>10076948161</v>
          </cell>
          <cell r="D41" t="str">
            <v>ЯВЕНКОВ Александр</v>
          </cell>
          <cell r="E41">
            <v>38092</v>
          </cell>
          <cell r="F41" t="str">
            <v>МС</v>
          </cell>
          <cell r="G41" t="str">
            <v>Москва</v>
          </cell>
          <cell r="J41">
            <v>0</v>
          </cell>
          <cell r="K41" t="e">
            <v>#DIV/0!</v>
          </cell>
        </row>
        <row r="42">
          <cell r="A42">
            <v>21</v>
          </cell>
          <cell r="B42">
            <v>24</v>
          </cell>
          <cell r="C42">
            <v>10112134711</v>
          </cell>
          <cell r="D42" t="str">
            <v>САМУСЕВ Иван</v>
          </cell>
          <cell r="E42">
            <v>38958</v>
          </cell>
          <cell r="F42" t="str">
            <v>МС</v>
          </cell>
          <cell r="G42" t="str">
            <v>Москва</v>
          </cell>
          <cell r="J42">
            <v>0</v>
          </cell>
          <cell r="K42" t="e">
            <v>#DIV/0!</v>
          </cell>
        </row>
        <row r="43">
          <cell r="A43">
            <v>22</v>
          </cell>
          <cell r="B43">
            <v>50</v>
          </cell>
          <cell r="C43">
            <v>10007772108</v>
          </cell>
          <cell r="D43" t="str">
            <v>ДУБЧЕНКО Александр</v>
          </cell>
          <cell r="E43">
            <v>34749</v>
          </cell>
          <cell r="F43" t="str">
            <v>МСМК</v>
          </cell>
          <cell r="G43" t="str">
            <v>Тульская обл.</v>
          </cell>
          <cell r="J43">
            <v>0</v>
          </cell>
          <cell r="K43" t="e">
            <v>#DIV/0!</v>
          </cell>
        </row>
        <row r="44">
          <cell r="A44">
            <v>23</v>
          </cell>
          <cell r="B44">
            <v>25</v>
          </cell>
          <cell r="C44">
            <v>10036078728</v>
          </cell>
          <cell r="D44" t="str">
            <v>КАЛАЧНИК Никита</v>
          </cell>
          <cell r="E44">
            <v>37795</v>
          </cell>
          <cell r="F44" t="str">
            <v>МСМК</v>
          </cell>
          <cell r="G44" t="str">
            <v>Москва</v>
          </cell>
          <cell r="J44">
            <v>0</v>
          </cell>
          <cell r="K44" t="e">
            <v>#DIV/0!</v>
          </cell>
        </row>
        <row r="45">
          <cell r="A45">
            <v>24</v>
          </cell>
          <cell r="B45">
            <v>35</v>
          </cell>
          <cell r="C45">
            <v>10009017243</v>
          </cell>
          <cell r="D45" t="str">
            <v>ЗАЙЦЕВ Артем</v>
          </cell>
          <cell r="E45">
            <v>34832</v>
          </cell>
          <cell r="F45" t="str">
            <v>МСМК</v>
          </cell>
          <cell r="G45" t="str">
            <v>Республика Беларусь</v>
          </cell>
          <cell r="J45">
            <v>0</v>
          </cell>
          <cell r="K45" t="e">
            <v>#DIV/0!</v>
          </cell>
        </row>
        <row r="46">
          <cell r="A46">
            <v>25</v>
          </cell>
          <cell r="B46">
            <v>22</v>
          </cell>
          <cell r="C46">
            <v>10034956154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  <cell r="J46">
            <v>0</v>
          </cell>
          <cell r="K46" t="e">
            <v>#DIV/0!</v>
          </cell>
        </row>
        <row r="48">
          <cell r="A48" t="str">
            <v>ПОГОДНЫЕ УСЛОВИЯ</v>
          </cell>
          <cell r="G48" t="str">
            <v>СТАТИСТИКА ГОНКИ</v>
          </cell>
        </row>
        <row r="49">
          <cell r="A49" t="str">
            <v>Температура: +26</v>
          </cell>
          <cell r="G49" t="str">
            <v>Субъектов РФ</v>
          </cell>
          <cell r="H49">
            <v>4</v>
          </cell>
          <cell r="L49" t="str">
            <v>ЗМС</v>
          </cell>
          <cell r="M49">
            <v>0</v>
          </cell>
        </row>
        <row r="50">
          <cell r="A50" t="str">
            <v>Влажность: 47 %</v>
          </cell>
          <cell r="G50" t="str">
            <v>Заявлено</v>
          </cell>
          <cell r="H50">
            <v>25</v>
          </cell>
          <cell r="L50" t="str">
            <v>МСМК</v>
          </cell>
          <cell r="M50">
            <v>10</v>
          </cell>
        </row>
        <row r="51">
          <cell r="G51" t="str">
            <v>Стартовало</v>
          </cell>
          <cell r="H51">
            <v>25</v>
          </cell>
          <cell r="L51" t="str">
            <v>МС</v>
          </cell>
          <cell r="M51">
            <v>13</v>
          </cell>
        </row>
        <row r="52">
          <cell r="G52" t="str">
            <v>Финишировало</v>
          </cell>
          <cell r="H52">
            <v>25</v>
          </cell>
          <cell r="L52" t="str">
            <v>КМС</v>
          </cell>
          <cell r="M52">
            <v>2</v>
          </cell>
        </row>
        <row r="53">
          <cell r="G53" t="str">
            <v>Н. финишировало</v>
          </cell>
          <cell r="H53">
            <v>0</v>
          </cell>
          <cell r="L53" t="str">
            <v>1 СР</v>
          </cell>
          <cell r="M53">
            <v>0</v>
          </cell>
        </row>
        <row r="54">
          <cell r="G54" t="str">
            <v>Дисквалифицировано</v>
          </cell>
          <cell r="H54">
            <v>0</v>
          </cell>
          <cell r="L54" t="str">
            <v>2 СР</v>
          </cell>
          <cell r="M54">
            <v>0</v>
          </cell>
        </row>
        <row r="55">
          <cell r="G55" t="str">
            <v>Н. стартовало</v>
          </cell>
          <cell r="H55">
            <v>0</v>
          </cell>
          <cell r="L55" t="str">
            <v>3 СР</v>
          </cell>
          <cell r="M55">
            <v>0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G57" t="str">
            <v>ГЛАВНЫЙ СЕКРЕТАРЬ:</v>
          </cell>
          <cell r="I57" t="str">
            <v>СУДЬЯ НА ФИНИШЕ:</v>
          </cell>
        </row>
        <row r="64">
          <cell r="D64" t="str">
            <v>СОЛОВЬЁВ Г.Н. (ВК,г. САНКТ-ПЕТЕРБУРГ)</v>
          </cell>
          <cell r="G64" t="str">
            <v xml:space="preserve">СЛАБКОВСКАЯ В.Н. (ВК, г. ОМСК) </v>
          </cell>
          <cell r="I64" t="str">
            <v xml:space="preserve">ВАЛОВА А.С. (ВК,г. САНКТ-ПЕТЕРБУРГ) </v>
          </cell>
        </row>
      </sheetData>
      <sheetData sheetId="10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МУЖЧИНЫ</v>
          </cell>
        </row>
        <row r="11">
          <cell r="A11" t="str">
            <v xml:space="preserve">Вторник, 03 июня 2025 г. </v>
          </cell>
        </row>
        <row r="14">
          <cell r="E14" t="str">
            <v>1/8 финала: 8 з-да х 2 чел.</v>
          </cell>
          <cell r="M14" t="str">
            <v>1/4 финала: 4 з-да х 2 чел.</v>
          </cell>
        </row>
        <row r="15">
          <cell r="E15" t="str">
            <v>1=&gt;1/4</v>
          </cell>
          <cell r="M15" t="str">
            <v>1=&gt;1/2</v>
          </cell>
        </row>
        <row r="16">
          <cell r="E16" t="str">
            <v>2=&gt; по гиту 200м с/х</v>
          </cell>
          <cell r="M16" t="str">
            <v>2=&gt; по гиту 200м с/х</v>
          </cell>
        </row>
        <row r="17">
          <cell r="O17" t="str">
            <v>1 тур</v>
          </cell>
          <cell r="P17" t="str">
            <v>2 тур</v>
          </cell>
        </row>
        <row r="18">
          <cell r="D18">
            <v>1</v>
          </cell>
          <cell r="F18" t="e">
            <v>#N/A</v>
          </cell>
          <cell r="H18" t="e">
            <v>#N/A</v>
          </cell>
          <cell r="I18">
            <v>10.644</v>
          </cell>
          <cell r="L18">
            <v>1</v>
          </cell>
          <cell r="M18">
            <v>0</v>
          </cell>
          <cell r="N18" t="e">
            <v>#N/A</v>
          </cell>
        </row>
        <row r="19">
          <cell r="F19" t="e">
            <v>#N/A</v>
          </cell>
          <cell r="H19" t="e">
            <v>#N/A</v>
          </cell>
          <cell r="M19">
            <v>0</v>
          </cell>
          <cell r="N19" t="e">
            <v>#N/A</v>
          </cell>
        </row>
        <row r="20">
          <cell r="O20" t="str">
            <v>1 тур</v>
          </cell>
          <cell r="P20" t="str">
            <v>2 тур</v>
          </cell>
        </row>
        <row r="21">
          <cell r="D21">
            <v>2</v>
          </cell>
          <cell r="F21" t="e">
            <v>#N/A</v>
          </cell>
          <cell r="H21" t="e">
            <v>#N/A</v>
          </cell>
          <cell r="I21">
            <v>11.167</v>
          </cell>
          <cell r="L21">
            <v>2</v>
          </cell>
          <cell r="M21">
            <v>0</v>
          </cell>
          <cell r="N21" t="e">
            <v>#N/A</v>
          </cell>
        </row>
        <row r="22">
          <cell r="F22" t="e">
            <v>#N/A</v>
          </cell>
          <cell r="H22" t="e">
            <v>#N/A</v>
          </cell>
          <cell r="M22">
            <v>0</v>
          </cell>
          <cell r="N22" t="e">
            <v>#N/A</v>
          </cell>
        </row>
        <row r="23">
          <cell r="O23" t="str">
            <v>1 тур</v>
          </cell>
          <cell r="P23" t="str">
            <v>2 тур</v>
          </cell>
        </row>
        <row r="24">
          <cell r="D24">
            <v>3</v>
          </cell>
          <cell r="F24" t="e">
            <v>#N/A</v>
          </cell>
          <cell r="H24" t="e">
            <v>#N/A</v>
          </cell>
          <cell r="I24">
            <v>11.21</v>
          </cell>
          <cell r="L24">
            <v>3</v>
          </cell>
          <cell r="M24">
            <v>0</v>
          </cell>
          <cell r="N24" t="e">
            <v>#N/A</v>
          </cell>
        </row>
        <row r="25">
          <cell r="F25" t="e">
            <v>#N/A</v>
          </cell>
          <cell r="H25" t="e">
            <v>#N/A</v>
          </cell>
          <cell r="M25">
            <v>0</v>
          </cell>
          <cell r="N25" t="e">
            <v>#N/A</v>
          </cell>
        </row>
        <row r="26">
          <cell r="O26" t="str">
            <v>1 тур</v>
          </cell>
          <cell r="P26" t="str">
            <v>2 тур</v>
          </cell>
        </row>
        <row r="27">
          <cell r="D27">
            <v>4</v>
          </cell>
          <cell r="F27" t="e">
            <v>#N/A</v>
          </cell>
          <cell r="H27" t="e">
            <v>#N/A</v>
          </cell>
          <cell r="I27">
            <v>11.026</v>
          </cell>
          <cell r="L27">
            <v>4</v>
          </cell>
          <cell r="M27">
            <v>0</v>
          </cell>
          <cell r="N27" t="e">
            <v>#N/A</v>
          </cell>
        </row>
        <row r="28">
          <cell r="F28" t="e">
            <v>#N/A</v>
          </cell>
          <cell r="H28" t="e">
            <v>#N/A</v>
          </cell>
          <cell r="M28">
            <v>0</v>
          </cell>
          <cell r="N28" t="e">
            <v>#N/A</v>
          </cell>
        </row>
        <row r="30">
          <cell r="D30">
            <v>5</v>
          </cell>
          <cell r="F30" t="e">
            <v>#N/A</v>
          </cell>
          <cell r="H30" t="e">
            <v>#N/A</v>
          </cell>
          <cell r="I30">
            <v>10.683999999999999</v>
          </cell>
          <cell r="N30" t="str">
            <v>1/2 финала: 2 з-да х 2 чел.</v>
          </cell>
        </row>
        <row r="31">
          <cell r="F31" t="e">
            <v>#N/A</v>
          </cell>
          <cell r="H31" t="e">
            <v>#N/A</v>
          </cell>
          <cell r="N31" t="str">
            <v>1=&gt; финал 1-2 место</v>
          </cell>
        </row>
        <row r="32">
          <cell r="N32" t="str">
            <v>2=&gt; финал 3-4 место</v>
          </cell>
          <cell r="O32" t="str">
            <v>1 тур</v>
          </cell>
          <cell r="P32" t="str">
            <v>2 тур</v>
          </cell>
        </row>
        <row r="33">
          <cell r="D33">
            <v>6</v>
          </cell>
          <cell r="F33" t="e">
            <v>#N/A</v>
          </cell>
          <cell r="H33" t="e">
            <v>#N/A</v>
          </cell>
          <cell r="I33">
            <v>10.877000000000001</v>
          </cell>
          <cell r="L33">
            <v>1</v>
          </cell>
          <cell r="M33">
            <v>0</v>
          </cell>
          <cell r="N33" t="e">
            <v>#N/A</v>
          </cell>
        </row>
        <row r="34">
          <cell r="F34" t="e">
            <v>#N/A</v>
          </cell>
          <cell r="H34" t="e">
            <v>#N/A</v>
          </cell>
          <cell r="M34">
            <v>0</v>
          </cell>
          <cell r="N34" t="e">
            <v>#N/A</v>
          </cell>
        </row>
        <row r="35">
          <cell r="O35" t="str">
            <v>1 тур</v>
          </cell>
          <cell r="P35" t="str">
            <v>2 тур</v>
          </cell>
        </row>
        <row r="36">
          <cell r="D36">
            <v>7</v>
          </cell>
          <cell r="F36" t="e">
            <v>#N/A</v>
          </cell>
          <cell r="H36" t="e">
            <v>#N/A</v>
          </cell>
          <cell r="I36">
            <v>11.007999999999999</v>
          </cell>
          <cell r="L36">
            <v>2</v>
          </cell>
          <cell r="M36">
            <v>0</v>
          </cell>
          <cell r="N36" t="e">
            <v>#N/A</v>
          </cell>
        </row>
        <row r="37">
          <cell r="F37" t="e">
            <v>#N/A</v>
          </cell>
          <cell r="H37" t="e">
            <v>#N/A</v>
          </cell>
          <cell r="M37">
            <v>0</v>
          </cell>
          <cell r="N37" t="e">
            <v>#N/A</v>
          </cell>
        </row>
        <row r="39">
          <cell r="D39">
            <v>8</v>
          </cell>
          <cell r="F39" t="e">
            <v>#N/A</v>
          </cell>
          <cell r="H39" t="e">
            <v>#N/A</v>
          </cell>
          <cell r="N39" t="str">
            <v>Финал 3-4 место</v>
          </cell>
          <cell r="O39" t="str">
            <v>1 тур</v>
          </cell>
          <cell r="P39" t="str">
            <v>2 тур</v>
          </cell>
        </row>
        <row r="40">
          <cell r="F40" t="e">
            <v>#N/A</v>
          </cell>
          <cell r="H40" t="e">
            <v>#N/A</v>
          </cell>
          <cell r="M40">
            <v>0</v>
          </cell>
          <cell r="N40" t="e">
            <v>#N/A</v>
          </cell>
        </row>
        <row r="41">
          <cell r="F41" t="str">
            <v>Коммюнике: № 106 КУРДИДИ Кирилл понижение (вход в занятый коридор)</v>
          </cell>
          <cell r="M41">
            <v>0</v>
          </cell>
          <cell r="N41" t="e">
            <v>#N/A</v>
          </cell>
          <cell r="O41">
            <v>10.606</v>
          </cell>
          <cell r="P41">
            <v>10.786</v>
          </cell>
        </row>
        <row r="42">
          <cell r="N42" t="str">
            <v>Коммюнике: № 188 -понижение-(выход из занятого коридора)</v>
          </cell>
        </row>
        <row r="43">
          <cell r="N43" t="str">
            <v>Финал 1-2 место</v>
          </cell>
          <cell r="O43" t="str">
            <v>1 тур</v>
          </cell>
          <cell r="P43" t="str">
            <v>2 тур</v>
          </cell>
        </row>
        <row r="44">
          <cell r="M44">
            <v>0</v>
          </cell>
          <cell r="N44" t="e">
            <v>#N/A</v>
          </cell>
        </row>
        <row r="45">
          <cell r="M45">
            <v>0</v>
          </cell>
          <cell r="N45" t="e">
            <v>#N/A</v>
          </cell>
          <cell r="O45">
            <v>10.61</v>
          </cell>
          <cell r="P45">
            <v>10.808</v>
          </cell>
        </row>
        <row r="50">
          <cell r="I50" t="str">
            <v>Коллегия комиссаров</v>
          </cell>
        </row>
        <row r="65">
          <cell r="E65" t="str">
            <v>Надежда 2: 2х4 =&gt; 1=2</v>
          </cell>
        </row>
        <row r="66">
          <cell r="C66">
            <v>1</v>
          </cell>
          <cell r="D66" t="str">
            <v>1C2</v>
          </cell>
          <cell r="F66" t="str">
            <v>1D1</v>
          </cell>
        </row>
        <row r="67">
          <cell r="D67" t="str">
            <v>3C2</v>
          </cell>
          <cell r="F67" t="str">
            <v>1D2</v>
          </cell>
        </row>
        <row r="68">
          <cell r="D68" t="str">
            <v>2C3</v>
          </cell>
          <cell r="F68" t="str">
            <v>1D3</v>
          </cell>
        </row>
        <row r="69">
          <cell r="D69" t="str">
            <v>4C3</v>
          </cell>
          <cell r="F69" t="str">
            <v>1D4</v>
          </cell>
        </row>
        <row r="71">
          <cell r="C71">
            <v>2</v>
          </cell>
          <cell r="D71" t="str">
            <v>2C2</v>
          </cell>
          <cell r="F71" t="str">
            <v>2D1</v>
          </cell>
        </row>
        <row r="72">
          <cell r="D72" t="str">
            <v>4C2</v>
          </cell>
          <cell r="F72" t="str">
            <v>2D2</v>
          </cell>
        </row>
        <row r="73">
          <cell r="D73" t="str">
            <v>1C3</v>
          </cell>
          <cell r="F73" t="str">
            <v>2D3</v>
          </cell>
        </row>
        <row r="74">
          <cell r="D74" t="str">
            <v>3C3</v>
          </cell>
          <cell r="F74" t="str">
            <v>2D4</v>
          </cell>
        </row>
        <row r="81">
          <cell r="E81" t="str">
            <v>Надежда 3: 1х4  =&gt; 1=1</v>
          </cell>
        </row>
        <row r="82">
          <cell r="D82" t="str">
            <v>1E2</v>
          </cell>
          <cell r="F82" t="str">
            <v>1K1</v>
          </cell>
        </row>
        <row r="83">
          <cell r="D83" t="str">
            <v>2E2</v>
          </cell>
          <cell r="F83" t="str">
            <v>4 м</v>
          </cell>
        </row>
        <row r="84">
          <cell r="D84" t="str">
            <v>1E3</v>
          </cell>
          <cell r="F84" t="str">
            <v>5 м</v>
          </cell>
        </row>
        <row r="85">
          <cell r="D85" t="str">
            <v>2E3</v>
          </cell>
          <cell r="F85" t="str">
            <v>6 м</v>
          </cell>
        </row>
      </sheetData>
      <sheetData sheetId="10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МУЖЧИНЫ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6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7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8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9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10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11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12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13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14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16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17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18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19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20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21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22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25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26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27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28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29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J51" t="str">
            <v>Квалификация</v>
          </cell>
        </row>
        <row r="52">
          <cell r="A52">
            <v>30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J52" t="str">
            <v>Квалификация</v>
          </cell>
        </row>
        <row r="53">
          <cell r="A53">
            <v>31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J53" t="str">
            <v>Квалификация</v>
          </cell>
        </row>
        <row r="55">
          <cell r="A55" t="str">
            <v>ПОГОДНЫЕ УСЛОВИЯ</v>
          </cell>
        </row>
        <row r="56">
          <cell r="A56" t="str">
            <v>Температура: +26</v>
          </cell>
        </row>
        <row r="57">
          <cell r="A57" t="str">
            <v>Влажность: 47 %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F59" t="str">
            <v>ГЛАВНЫЙ СЕКРЕТАРЬ:</v>
          </cell>
          <cell r="H59" t="str">
            <v>СУДЬЯ НА ФИНИШЕ:</v>
          </cell>
        </row>
        <row r="65">
          <cell r="D65" t="str">
            <v>СОЛОВЬЁВ Г.Н. (ВК,г. САНКТ-ПЕТЕРБУРГ)</v>
          </cell>
          <cell r="F65" t="str">
            <v xml:space="preserve">СЛАБКОВСКАЯ В.Н. (ВК, г. ОМСК) </v>
          </cell>
          <cell r="H65" t="str">
            <v xml:space="preserve">ВАЛОВА А.С. (ВК,г. САНКТ-ПЕТЕРБУРГ) </v>
          </cell>
        </row>
      </sheetData>
      <sheetData sheetId="10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1 РАУНД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4-5 место</v>
          </cell>
        </row>
        <row r="25">
          <cell r="A25" t="str">
            <v>А</v>
          </cell>
          <cell r="B25">
            <v>105</v>
          </cell>
          <cell r="C25">
            <v>10127613180</v>
          </cell>
          <cell r="D25" t="str">
            <v>ПЕРШИНА Анастасия</v>
          </cell>
          <cell r="E25">
            <v>39810</v>
          </cell>
          <cell r="F25" t="str">
            <v>КМС</v>
          </cell>
          <cell r="G25" t="str">
            <v>Санкт-Петербург</v>
          </cell>
        </row>
        <row r="26">
          <cell r="B26">
            <v>121</v>
          </cell>
          <cell r="C26">
            <v>10141258353</v>
          </cell>
          <cell r="D26" t="str">
            <v>ДАНИЛЮК Яна</v>
          </cell>
          <cell r="E26">
            <v>39360</v>
          </cell>
          <cell r="F26" t="str">
            <v>МС</v>
          </cell>
          <cell r="G26" t="str">
            <v>Республика Беларусь</v>
          </cell>
        </row>
        <row r="27">
          <cell r="B27">
            <v>104</v>
          </cell>
          <cell r="C27">
            <v>10140508120</v>
          </cell>
          <cell r="D27" t="str">
            <v>ВОЛОБУЕВА Валерия</v>
          </cell>
          <cell r="E27">
            <v>40294</v>
          </cell>
          <cell r="F27" t="str">
            <v>КМС</v>
          </cell>
          <cell r="G27" t="str">
            <v>Санкт-Петербург</v>
          </cell>
        </row>
        <row r="28">
          <cell r="A28" t="str">
            <v>В</v>
          </cell>
          <cell r="B28">
            <v>85</v>
          </cell>
          <cell r="C28">
            <v>10007739974</v>
          </cell>
          <cell r="D28" t="str">
            <v>ХАТУНЦЕВА Гульназ</v>
          </cell>
          <cell r="E28">
            <v>34445</v>
          </cell>
          <cell r="F28" t="str">
            <v>ЗМС</v>
          </cell>
          <cell r="G28" t="str">
            <v>Тульская обл.,Воронежская обл.</v>
          </cell>
        </row>
        <row r="29">
          <cell r="B29">
            <v>86</v>
          </cell>
          <cell r="C29">
            <v>10091733183</v>
          </cell>
          <cell r="D29" t="str">
            <v>КРОТКОВА Наталья</v>
          </cell>
          <cell r="E29">
            <v>31898</v>
          </cell>
          <cell r="F29" t="str">
            <v>КМС</v>
          </cell>
          <cell r="G29" t="str">
            <v>Тульская обл.</v>
          </cell>
        </row>
        <row r="30">
          <cell r="B30">
            <v>84</v>
          </cell>
          <cell r="C30">
            <v>10100041841</v>
          </cell>
          <cell r="D30" t="str">
            <v>ВАСИЛЕНКО Владислава</v>
          </cell>
          <cell r="E30">
            <v>39082</v>
          </cell>
          <cell r="F30" t="str">
            <v>МС</v>
          </cell>
          <cell r="G30" t="str">
            <v>Тульская обл.</v>
          </cell>
        </row>
        <row r="31">
          <cell r="A31" t="str">
            <v>Финал 3-6 место</v>
          </cell>
        </row>
        <row r="32">
          <cell r="A32" t="str">
            <v>А</v>
          </cell>
          <cell r="B32">
            <v>94</v>
          </cell>
          <cell r="C32">
            <v>10144646178</v>
          </cell>
          <cell r="D32" t="str">
            <v xml:space="preserve">РЕППО Эрика </v>
          </cell>
          <cell r="E32">
            <v>40295</v>
          </cell>
          <cell r="F32" t="str">
            <v>КМС</v>
          </cell>
          <cell r="G32" t="str">
            <v>Санкт-Петербург</v>
          </cell>
        </row>
        <row r="33">
          <cell r="B33">
            <v>96</v>
          </cell>
          <cell r="C33">
            <v>10156552728</v>
          </cell>
          <cell r="D33" t="str">
            <v>АФАНАСЬЕВА Дарья</v>
          </cell>
          <cell r="E33">
            <v>40708</v>
          </cell>
          <cell r="F33" t="str">
            <v>КМС</v>
          </cell>
          <cell r="G33" t="str">
            <v>Санкт-Петербург</v>
          </cell>
        </row>
        <row r="34">
          <cell r="B34">
            <v>97</v>
          </cell>
          <cell r="C34">
            <v>10148954796</v>
          </cell>
          <cell r="D34" t="str">
            <v>БАЕВА Виктория</v>
          </cell>
          <cell r="E34">
            <v>40234</v>
          </cell>
          <cell r="F34" t="str">
            <v>КМС</v>
          </cell>
          <cell r="G34" t="str">
            <v>Ленинградская область</v>
          </cell>
        </row>
        <row r="35">
          <cell r="A35" t="str">
            <v>В</v>
          </cell>
          <cell r="B35">
            <v>119</v>
          </cell>
          <cell r="C35">
            <v>10137270643</v>
          </cell>
          <cell r="D35" t="str">
            <v>АЛЕКСЕЕВА Васса</v>
          </cell>
          <cell r="E35">
            <v>39897</v>
          </cell>
          <cell r="F35" t="str">
            <v>КМС</v>
          </cell>
          <cell r="G35" t="str">
            <v>Москва</v>
          </cell>
        </row>
        <row r="36">
          <cell r="B36">
            <v>112</v>
          </cell>
          <cell r="C36">
            <v>10125249313</v>
          </cell>
          <cell r="D36" t="str">
            <v>БОНДАРЕВА Екатерина</v>
          </cell>
          <cell r="E36">
            <v>39982</v>
          </cell>
          <cell r="F36" t="str">
            <v>КМС</v>
          </cell>
          <cell r="G36" t="str">
            <v>Санкт-Петербург</v>
          </cell>
        </row>
        <row r="37">
          <cell r="B37">
            <v>109</v>
          </cell>
          <cell r="C37">
            <v>10140572683</v>
          </cell>
          <cell r="D37" t="str">
            <v>ГОНЧАРОВА Варвара</v>
          </cell>
          <cell r="E37">
            <v>39626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Финал 2-7 место</v>
          </cell>
        </row>
        <row r="39">
          <cell r="A39" t="str">
            <v>А</v>
          </cell>
          <cell r="B39">
            <v>82</v>
          </cell>
          <cell r="C39">
            <v>10095066650</v>
          </cell>
          <cell r="D39" t="str">
            <v>ХАЙБУЛЛАЕВА Виолетта</v>
          </cell>
          <cell r="E39">
            <v>38905</v>
          </cell>
          <cell r="F39" t="str">
            <v>КМС</v>
          </cell>
          <cell r="G39" t="str">
            <v>Тульская обл.</v>
          </cell>
        </row>
        <row r="40">
          <cell r="B40">
            <v>76</v>
          </cell>
          <cell r="C40">
            <v>10076721122</v>
          </cell>
          <cell r="D40" t="str">
            <v>КОРОТКИНА Алина</v>
          </cell>
          <cell r="E40">
            <v>38089</v>
          </cell>
          <cell r="F40" t="str">
            <v>МС</v>
          </cell>
          <cell r="G40" t="str">
            <v>Республика Беларусь</v>
          </cell>
        </row>
        <row r="41">
          <cell r="B41">
            <v>77</v>
          </cell>
          <cell r="C41">
            <v>10034991217</v>
          </cell>
          <cell r="D41" t="str">
            <v>АНДРЕЕВА Ксения</v>
          </cell>
          <cell r="E41">
            <v>36732</v>
          </cell>
          <cell r="F41" t="str">
            <v>МСМК</v>
          </cell>
          <cell r="G41" t="str">
            <v>Тульская обл.</v>
          </cell>
        </row>
        <row r="42">
          <cell r="A42" t="str">
            <v>В</v>
          </cell>
          <cell r="B42">
            <v>120</v>
          </cell>
          <cell r="C42">
            <v>10125235266</v>
          </cell>
          <cell r="D42" t="str">
            <v>АРТЮШЕНКО Валерия</v>
          </cell>
          <cell r="E42">
            <v>39675</v>
          </cell>
          <cell r="F42" t="str">
            <v>КМС</v>
          </cell>
          <cell r="G42" t="str">
            <v>Республика Беларусь</v>
          </cell>
        </row>
        <row r="43">
          <cell r="B43">
            <v>129</v>
          </cell>
          <cell r="C43">
            <v>10137919432</v>
          </cell>
          <cell r="D43" t="str">
            <v>ЕРМОЛОВА Мария</v>
          </cell>
          <cell r="E43">
            <v>39688</v>
          </cell>
          <cell r="F43" t="str">
            <v>КМС</v>
          </cell>
          <cell r="G43" t="str">
            <v>Тульская обл.</v>
          </cell>
        </row>
        <row r="44">
          <cell r="B44">
            <v>130</v>
          </cell>
          <cell r="C44">
            <v>10142335255</v>
          </cell>
          <cell r="D44" t="str">
            <v>ГВОЗДЕВА Диана</v>
          </cell>
          <cell r="E44">
            <v>39650</v>
          </cell>
          <cell r="F44" t="str">
            <v>КМС</v>
          </cell>
          <cell r="G44" t="str">
            <v>Тульская обл.</v>
          </cell>
        </row>
        <row r="45">
          <cell r="A45" t="str">
            <v>Финал 1-8 место</v>
          </cell>
        </row>
        <row r="46">
          <cell r="A46" t="str">
            <v>А</v>
          </cell>
          <cell r="B46">
            <v>78</v>
          </cell>
          <cell r="C46">
            <v>10007498585</v>
          </cell>
          <cell r="D46" t="str">
            <v>АВЕРИНА Мария</v>
          </cell>
          <cell r="E46">
            <v>34246</v>
          </cell>
          <cell r="F46" t="str">
            <v>МСМК</v>
          </cell>
          <cell r="G46" t="str">
            <v>Тульская обл.</v>
          </cell>
        </row>
        <row r="47">
          <cell r="B47">
            <v>83</v>
          </cell>
          <cell r="C47">
            <v>10009183557</v>
          </cell>
          <cell r="D47" t="str">
            <v>КЛИМОВА Диана</v>
          </cell>
          <cell r="E47">
            <v>35346</v>
          </cell>
          <cell r="F47" t="str">
            <v>МСМК</v>
          </cell>
          <cell r="G47" t="str">
            <v>Тульская обл.,Тюменская обл.</v>
          </cell>
        </row>
        <row r="48">
          <cell r="B48">
            <v>99</v>
          </cell>
          <cell r="C48">
            <v>10137422207</v>
          </cell>
          <cell r="D48" t="str">
            <v>БЕЛЯЕВА Мария</v>
          </cell>
          <cell r="E48">
            <v>39866</v>
          </cell>
          <cell r="F48" t="str">
            <v>КМС</v>
          </cell>
          <cell r="G48" t="str">
            <v>Санкт-Петербург</v>
          </cell>
        </row>
        <row r="49">
          <cell r="A49" t="str">
            <v>В</v>
          </cell>
          <cell r="B49">
            <v>107</v>
          </cell>
          <cell r="C49">
            <v>10137450192</v>
          </cell>
          <cell r="D49" t="str">
            <v>ГАЛКИНА Кристина</v>
          </cell>
          <cell r="E49">
            <v>39453</v>
          </cell>
          <cell r="F49" t="str">
            <v>КМС</v>
          </cell>
          <cell r="G49" t="str">
            <v>Санкт-Петербург</v>
          </cell>
        </row>
        <row r="50">
          <cell r="B50">
            <v>106</v>
          </cell>
          <cell r="C50">
            <v>10123783704</v>
          </cell>
          <cell r="D50" t="str">
            <v>ТАДЖИЕВА Алина</v>
          </cell>
          <cell r="E50">
            <v>39323</v>
          </cell>
          <cell r="F50" t="str">
            <v>МС</v>
          </cell>
          <cell r="G50" t="str">
            <v>Санкт-Петербург</v>
          </cell>
        </row>
        <row r="51">
          <cell r="B51">
            <v>111</v>
          </cell>
          <cell r="C51">
            <v>10117276418</v>
          </cell>
          <cell r="D51" t="str">
            <v>КОРЧЕБНАЯ Ольга</v>
          </cell>
          <cell r="E51">
            <v>39475</v>
          </cell>
          <cell r="F51" t="str">
            <v>КМС</v>
          </cell>
          <cell r="G51" t="str">
            <v>Санкт-Петербург</v>
          </cell>
        </row>
        <row r="52"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</sheetData>
      <sheetData sheetId="10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1 РАУНД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00м </v>
          </cell>
          <cell r="M14" t="str">
            <v>Номер-код ВРВС - 0080391611Я</v>
          </cell>
        </row>
        <row r="15">
          <cell r="A15" t="str">
            <v>ДАТА ПРОВЕДЕНИЯ: 02 ИЮНЯ 2025 ГОДА</v>
          </cell>
          <cell r="G15" t="str">
            <v>ОКОНЧАНИЕ ГОНКИ:  16ч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ЗАЕЗД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2.203125E-4</v>
          </cell>
          <cell r="I24">
            <v>3.8515046296296295E-4</v>
          </cell>
          <cell r="J24">
            <v>5.6172453703703712E-4</v>
          </cell>
          <cell r="K24">
            <v>55.632250221498765</v>
          </cell>
          <cell r="M24" t="str">
            <v>Финал                                     3-4 место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1.6483796296296296E-4</v>
          </cell>
          <cell r="J25">
            <v>1.7657407407407417E-4</v>
          </cell>
          <cell r="K25">
            <v>55.632250221498765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K27">
            <v>55.632250221498765</v>
          </cell>
        </row>
        <row r="28">
          <cell r="A28">
            <v>2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H28">
            <v>2.2721064814814815E-4</v>
          </cell>
          <cell r="I28">
            <v>3.9468750000000002E-4</v>
          </cell>
          <cell r="J28">
            <v>5.7621527777777781E-4</v>
          </cell>
          <cell r="K28">
            <v>54.233202771919252</v>
          </cell>
        </row>
        <row r="29"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I29">
            <v>1.6747685185185187E-4</v>
          </cell>
          <cell r="J29">
            <v>1.815277777777778E-4</v>
          </cell>
          <cell r="K29">
            <v>54.233202771919252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K30">
            <v>54.233202771919252</v>
          </cell>
        </row>
        <row r="31">
          <cell r="A31">
            <v>3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>
            <v>2.3517361111111113E-4</v>
          </cell>
          <cell r="I31">
            <v>3.9759259259259256E-4</v>
          </cell>
          <cell r="J31">
            <v>5.5763888888888888E-4</v>
          </cell>
          <cell r="K31">
            <v>56.039850560398506</v>
          </cell>
          <cell r="M31" t="str">
            <v>Финал                                     3-4 место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I32">
            <v>1.6241898148148143E-4</v>
          </cell>
          <cell r="J32">
            <v>1.6004629629629631E-4</v>
          </cell>
          <cell r="K32">
            <v>56.039850560398506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4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>
            <v>2.3182870370370374E-4</v>
          </cell>
          <cell r="I34">
            <v>4.0504629629629636E-4</v>
          </cell>
          <cell r="J34">
            <v>5.8372685185185177E-4</v>
          </cell>
          <cell r="K34">
            <v>53.535313479002269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>
            <v>1.7321759259259262E-4</v>
          </cell>
          <cell r="J35">
            <v>1.7868055555555541E-4</v>
          </cell>
          <cell r="K35">
            <v>53.535313479002269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K36">
            <v>53.535313479002269</v>
          </cell>
        </row>
        <row r="37">
          <cell r="A37">
            <v>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>
            <v>2.2265046296296293E-4</v>
          </cell>
          <cell r="I37">
            <v>3.8413194444444448E-4</v>
          </cell>
          <cell r="J37">
            <v>5.520949074074075E-4</v>
          </cell>
          <cell r="K37">
            <v>56.602586947862719</v>
          </cell>
          <cell r="M37" t="str">
            <v>Финал                                     1-2 место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I38">
            <v>1.6148148148148155E-4</v>
          </cell>
          <cell r="J38">
            <v>1.6796296296296302E-4</v>
          </cell>
          <cell r="K38">
            <v>56.602586947862719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K39">
            <v>56.602586947862719</v>
          </cell>
        </row>
        <row r="40">
          <cell r="A40">
            <v>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>
            <v>2.2770833333333332E-4</v>
          </cell>
          <cell r="I40">
            <v>4.0106481481481482E-4</v>
          </cell>
          <cell r="J40">
            <v>5.8912037037037038E-4</v>
          </cell>
          <cell r="K40">
            <v>53.045186640471513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I41">
            <v>1.733564814814815E-4</v>
          </cell>
          <cell r="J41">
            <v>1.8805555555555557E-4</v>
          </cell>
          <cell r="K41">
            <v>53.045186640471513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K42">
            <v>53.045186640471513</v>
          </cell>
        </row>
        <row r="43">
          <cell r="A43">
            <v>7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>
            <v>2.2209490740740742E-4</v>
          </cell>
          <cell r="I43">
            <v>3.8537037037037034E-4</v>
          </cell>
          <cell r="J43">
            <v>5.5108796296296297E-4</v>
          </cell>
          <cell r="K43">
            <v>56.706010837148739</v>
          </cell>
          <cell r="M43" t="str">
            <v>Финал                                     1-2 место</v>
          </cell>
        </row>
        <row r="44"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I44">
            <v>1.6327546296296291E-4</v>
          </cell>
          <cell r="J44">
            <v>1.6571759259259263E-4</v>
          </cell>
          <cell r="K44">
            <v>56.706010837148739</v>
          </cell>
        </row>
        <row r="45"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K45">
            <v>56.706010837148739</v>
          </cell>
        </row>
        <row r="46">
          <cell r="A46">
            <v>8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>
            <v>2.3402777777777777E-4</v>
          </cell>
          <cell r="I46">
            <v>4.1302083333333333E-4</v>
          </cell>
          <cell r="J46">
            <v>5.9609953703703702E-4</v>
          </cell>
          <cell r="K46">
            <v>52.424130633167003</v>
          </cell>
        </row>
        <row r="47"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I47">
            <v>1.7899305555555556E-4</v>
          </cell>
          <cell r="J47">
            <v>1.8307870370370369E-4</v>
          </cell>
          <cell r="K47">
            <v>52.424130633167003</v>
          </cell>
        </row>
        <row r="48"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K48">
            <v>52.424130633167003</v>
          </cell>
        </row>
        <row r="49">
          <cell r="A49" t="str">
            <v>ПОГОДНЫЕ УСЛОВИЯ</v>
          </cell>
          <cell r="H49" t="str">
            <v>СТАТИСТИКА ГОНКИ</v>
          </cell>
        </row>
        <row r="50">
          <cell r="A50" t="str">
            <v>Температура: +26</v>
          </cell>
          <cell r="G50" t="str">
            <v>Субъектов РФ</v>
          </cell>
          <cell r="H50">
            <v>4</v>
          </cell>
          <cell r="L50" t="str">
            <v>ЗМС</v>
          </cell>
          <cell r="M50">
            <v>0</v>
          </cell>
        </row>
        <row r="51">
          <cell r="A51" t="str">
            <v>Влажность: 47 %</v>
          </cell>
          <cell r="G51" t="str">
            <v>Заявлено</v>
          </cell>
          <cell r="H51">
            <v>8</v>
          </cell>
          <cell r="L51" t="str">
            <v>МСМК</v>
          </cell>
          <cell r="M51">
            <v>0</v>
          </cell>
        </row>
        <row r="52">
          <cell r="G52" t="str">
            <v>Стартовало</v>
          </cell>
          <cell r="H52">
            <v>8</v>
          </cell>
          <cell r="L52" t="str">
            <v>МС</v>
          </cell>
          <cell r="M52">
            <v>0</v>
          </cell>
        </row>
        <row r="53">
          <cell r="G53" t="str">
            <v>Финишировало</v>
          </cell>
          <cell r="H53">
            <v>8</v>
          </cell>
          <cell r="L53" t="str">
            <v>КМС</v>
          </cell>
          <cell r="M53">
            <v>0</v>
          </cell>
        </row>
        <row r="54">
          <cell r="G54" t="str">
            <v>Н. финишировало</v>
          </cell>
          <cell r="H54">
            <v>0</v>
          </cell>
          <cell r="L54" t="str">
            <v>1 СР</v>
          </cell>
          <cell r="M54">
            <v>0</v>
          </cell>
        </row>
        <row r="55">
          <cell r="G55" t="str">
            <v>Дисквалифицировано</v>
          </cell>
          <cell r="H55">
            <v>0</v>
          </cell>
          <cell r="L55" t="str">
            <v>2 СР</v>
          </cell>
          <cell r="M55">
            <v>0</v>
          </cell>
        </row>
        <row r="56">
          <cell r="G56" t="str">
            <v>Н. стартовало</v>
          </cell>
          <cell r="H56">
            <v>0</v>
          </cell>
          <cell r="L56" t="str">
            <v>3 СР</v>
          </cell>
          <cell r="M56">
            <v>0</v>
          </cell>
        </row>
        <row r="58">
          <cell r="A58" t="str">
            <v>ТЕХНИЧЕСКИЙ ДЕЛЕГАТ ФВСР:</v>
          </cell>
          <cell r="F58" t="str">
            <v>ГЛАВНЫЙ СУДЬЯ:</v>
          </cell>
          <cell r="H58" t="str">
            <v>ГЛАВНЫЙ СЕКРЕТАРЬ:</v>
          </cell>
          <cell r="K58" t="str">
            <v>СУДЬЯ НА ФИНИШЕ:</v>
          </cell>
        </row>
        <row r="63">
          <cell r="F63" t="str">
            <v>СОЛОВЬЁВ Г.Н. (ВК,г. САНКТ-ПЕТЕРБУРГ)</v>
          </cell>
          <cell r="H63" t="str">
            <v xml:space="preserve">СЛАБКОВСКАЯ В.Н. (ВК, г. ОМСК) </v>
          </cell>
          <cell r="K63" t="str">
            <v xml:space="preserve">ВАЛОВА А.С. (ВК,г. САНКТ-ПЕТЕРБУРГ) </v>
          </cell>
        </row>
      </sheetData>
      <sheetData sheetId="10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ЧЕМПИОНАТ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1 РАУНД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07 АВГУСТА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6-7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В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 t="str">
            <v>Финал 5-8 место</v>
          </cell>
        </row>
        <row r="34">
          <cell r="A34" t="str">
            <v>А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В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 t="str">
            <v>Финал 2-3 место</v>
          </cell>
        </row>
        <row r="43">
          <cell r="A43" t="str">
            <v>А</v>
          </cell>
          <cell r="B43">
            <v>88</v>
          </cell>
          <cell r="C43">
            <v>10137271047</v>
          </cell>
          <cell r="D43" t="str">
            <v>КОСТИНА Ольга</v>
          </cell>
          <cell r="E43">
            <v>40018</v>
          </cell>
          <cell r="F43" t="str">
            <v>МС</v>
          </cell>
          <cell r="G43" t="str">
            <v>Санкт-Петербург</v>
          </cell>
        </row>
        <row r="44">
          <cell r="B44">
            <v>89</v>
          </cell>
          <cell r="C44">
            <v>10127774848</v>
          </cell>
          <cell r="D44" t="str">
            <v>ДЕМЕНКОВА Анастасия</v>
          </cell>
          <cell r="E44">
            <v>39967</v>
          </cell>
          <cell r="F44" t="str">
            <v>МС</v>
          </cell>
          <cell r="G44" t="str">
            <v>Санкт-Петербург</v>
          </cell>
        </row>
        <row r="45">
          <cell r="B45">
            <v>90</v>
          </cell>
          <cell r="C45">
            <v>10127617931</v>
          </cell>
          <cell r="D45" t="str">
            <v>ВАСЮКОВА Валерия</v>
          </cell>
          <cell r="E45">
            <v>39814</v>
          </cell>
          <cell r="F45" t="str">
            <v>МС</v>
          </cell>
          <cell r="G45" t="str">
            <v>Санкт-Петербург</v>
          </cell>
        </row>
        <row r="46">
          <cell r="B46">
            <v>87</v>
          </cell>
          <cell r="C46">
            <v>10136682074</v>
          </cell>
          <cell r="D46" t="str">
            <v>РОДИОНОВА Александра</v>
          </cell>
          <cell r="E46">
            <v>32030</v>
          </cell>
          <cell r="F46" t="str">
            <v>МС</v>
          </cell>
          <cell r="G46" t="str">
            <v>Тульская обл.</v>
          </cell>
        </row>
        <row r="47">
          <cell r="A47" t="str">
            <v>В</v>
          </cell>
          <cell r="B47">
            <v>123</v>
          </cell>
          <cell r="C47">
            <v>10094255385</v>
          </cell>
          <cell r="D47" t="str">
            <v>ИЗОТОВА Анна</v>
          </cell>
          <cell r="E47">
            <v>39316</v>
          </cell>
          <cell r="F47" t="str">
            <v>МС</v>
          </cell>
          <cell r="G47" t="str">
            <v>Тульская обл.</v>
          </cell>
        </row>
        <row r="48">
          <cell r="B48">
            <v>125</v>
          </cell>
          <cell r="C48">
            <v>10142595943</v>
          </cell>
          <cell r="D48" t="str">
            <v>МИШИНА Алена</v>
          </cell>
          <cell r="E48">
            <v>39871</v>
          </cell>
          <cell r="F48" t="str">
            <v>МС</v>
          </cell>
          <cell r="G48" t="str">
            <v>Тульская обл.</v>
          </cell>
        </row>
        <row r="49">
          <cell r="B49">
            <v>122</v>
          </cell>
          <cell r="C49">
            <v>10114893450</v>
          </cell>
          <cell r="D49" t="str">
            <v>ГАВРИЛЬЧИК Ольга</v>
          </cell>
          <cell r="E49">
            <v>39421</v>
          </cell>
          <cell r="F49" t="str">
            <v>КМС</v>
          </cell>
          <cell r="G49" t="str">
            <v>Республика Беларусь</v>
          </cell>
        </row>
        <row r="50">
          <cell r="B50">
            <v>131</v>
          </cell>
          <cell r="C50">
            <v>10143149146</v>
          </cell>
          <cell r="D50" t="str">
            <v>СИБАЕВА Снежана</v>
          </cell>
          <cell r="E50">
            <v>39402</v>
          </cell>
          <cell r="F50" t="str">
            <v>КМС</v>
          </cell>
          <cell r="G50" t="str">
            <v>Тульская обл.</v>
          </cell>
        </row>
        <row r="51">
          <cell r="A51" t="str">
            <v>Финал 1 место</v>
          </cell>
        </row>
        <row r="52">
          <cell r="A52" t="str">
            <v>А</v>
          </cell>
          <cell r="B52">
            <v>114</v>
          </cell>
          <cell r="C52">
            <v>10139998767</v>
          </cell>
          <cell r="D52" t="str">
            <v>ЧЕРКАСОВА Серафима</v>
          </cell>
          <cell r="E52">
            <v>39847</v>
          </cell>
          <cell r="F52" t="str">
            <v>КМС</v>
          </cell>
          <cell r="G52" t="str">
            <v>Санкт-Петербург</v>
          </cell>
        </row>
        <row r="53">
          <cell r="B53">
            <v>115</v>
          </cell>
          <cell r="C53">
            <v>10128500732</v>
          </cell>
          <cell r="D53" t="str">
            <v>БЕЛОРУКОВА Анастасия</v>
          </cell>
          <cell r="E53">
            <v>39848</v>
          </cell>
          <cell r="F53" t="str">
            <v>1 СР</v>
          </cell>
          <cell r="G53" t="str">
            <v>Санкт-Петербург</v>
          </cell>
        </row>
        <row r="54">
          <cell r="B54">
            <v>118</v>
          </cell>
          <cell r="C54">
            <v>10128419492</v>
          </cell>
          <cell r="D54" t="str">
            <v>СТУДЕННИКОВА Ярослава</v>
          </cell>
          <cell r="E54">
            <v>39785</v>
          </cell>
          <cell r="F54" t="str">
            <v>МС</v>
          </cell>
          <cell r="G54" t="str">
            <v>Москва</v>
          </cell>
        </row>
        <row r="55">
          <cell r="B55">
            <v>116</v>
          </cell>
          <cell r="C55">
            <v>10141778517</v>
          </cell>
          <cell r="D55" t="str">
            <v>ГОЛЫБИНА Ирина</v>
          </cell>
          <cell r="E55">
            <v>40065</v>
          </cell>
          <cell r="F55" t="str">
            <v>КМС</v>
          </cell>
          <cell r="G55" t="str">
            <v>Санкт-Петербург</v>
          </cell>
        </row>
        <row r="56">
          <cell r="A56" t="str">
            <v>В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</sheetData>
      <sheetData sheetId="10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ЧЕМПИОНАТ РОССИИ</v>
          </cell>
        </row>
        <row r="8">
          <cell r="A8" t="str">
            <v>по велосипедному спорту</v>
          </cell>
        </row>
        <row r="10">
          <cell r="A10" t="str">
            <v>1 РАУНД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00м </v>
          </cell>
          <cell r="N14" t="str">
            <v>Номер-код ВРВС - 0080391611Я</v>
          </cell>
        </row>
        <row r="15">
          <cell r="A15" t="str">
            <v>ДАТА ПРОВЕДЕНИЯ: 07 АВГУСТА 2024 ГОДА</v>
          </cell>
          <cell r="G15" t="str">
            <v>ОКОНЧАНИЕ ГОНКИ:  11ч 30 м</v>
          </cell>
          <cell r="N15" t="str">
            <v>№ ЕКП 2024 - 2008780019017468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88</v>
          </cell>
          <cell r="C24">
            <v>10137271047</v>
          </cell>
          <cell r="D24" t="str">
            <v>КОСТИНА Ольга</v>
          </cell>
          <cell r="E24">
            <v>40018</v>
          </cell>
          <cell r="F24" t="str">
            <v>МС</v>
          </cell>
          <cell r="G24" t="str">
            <v>Санкт-Петербург</v>
          </cell>
          <cell r="H24">
            <v>8.3887731481481487E-4</v>
          </cell>
          <cell r="I24">
            <v>1.6246180555555556E-3</v>
          </cell>
          <cell r="J24">
            <v>2.4301736111111108E-3</v>
          </cell>
          <cell r="K24">
            <v>3.2535069444444447E-3</v>
          </cell>
          <cell r="L24">
            <v>51.226262259741091</v>
          </cell>
          <cell r="N24" t="str">
            <v>Финал                                     3 место</v>
          </cell>
        </row>
        <row r="25">
          <cell r="B25">
            <v>89</v>
          </cell>
          <cell r="C25">
            <v>10127774848</v>
          </cell>
          <cell r="D25" t="str">
            <v>ДЕМЕНКОВА Анастасия</v>
          </cell>
          <cell r="E25">
            <v>39967</v>
          </cell>
          <cell r="F25" t="str">
            <v>МС</v>
          </cell>
          <cell r="G25" t="str">
            <v>Санкт-Петербург</v>
          </cell>
          <cell r="I25">
            <v>7.8574074074074071E-4</v>
          </cell>
          <cell r="J25">
            <v>8.0555555555555524E-4</v>
          </cell>
          <cell r="K25">
            <v>8.233333333333339E-4</v>
          </cell>
          <cell r="L25">
            <v>51.226262259741091</v>
          </cell>
        </row>
        <row r="26">
          <cell r="B26">
            <v>90</v>
          </cell>
          <cell r="C26">
            <v>10127617931</v>
          </cell>
          <cell r="D26" t="str">
            <v>ВАСЮКОВА Валерия</v>
          </cell>
          <cell r="E26">
            <v>39814</v>
          </cell>
          <cell r="F26" t="str">
            <v>МС</v>
          </cell>
          <cell r="G26" t="str">
            <v>Санкт-Петербург</v>
          </cell>
          <cell r="L26">
            <v>51.226262259741091</v>
          </cell>
        </row>
        <row r="27">
          <cell r="B27">
            <v>87</v>
          </cell>
          <cell r="C27">
            <v>10136682074</v>
          </cell>
          <cell r="D27" t="str">
            <v>РОДИОНОВА Александра</v>
          </cell>
          <cell r="E27">
            <v>32030</v>
          </cell>
          <cell r="F27" t="str">
            <v>МС</v>
          </cell>
          <cell r="G27" t="str">
            <v>Тульская обл.</v>
          </cell>
          <cell r="L27">
            <v>51.226262259741091</v>
          </cell>
        </row>
        <row r="28">
          <cell r="B28">
            <v>92</v>
          </cell>
          <cell r="C28">
            <v>10137268320</v>
          </cell>
          <cell r="D28" t="str">
            <v>ГРИБОВА Марина</v>
          </cell>
          <cell r="E28">
            <v>39488</v>
          </cell>
          <cell r="F28" t="str">
            <v>МС</v>
          </cell>
          <cell r="G28" t="str">
            <v>Санкт-Петербург</v>
          </cell>
          <cell r="L28">
            <v>51.226262259741091</v>
          </cell>
        </row>
        <row r="29">
          <cell r="A29">
            <v>2</v>
          </cell>
          <cell r="B29">
            <v>123</v>
          </cell>
          <cell r="C29">
            <v>10094255385</v>
          </cell>
          <cell r="D29" t="str">
            <v>ИЗОТОВА Анна</v>
          </cell>
          <cell r="E29">
            <v>39316</v>
          </cell>
          <cell r="F29" t="str">
            <v>МС</v>
          </cell>
          <cell r="G29" t="str">
            <v>Тульская обл.</v>
          </cell>
          <cell r="H29">
            <v>8.3037037037037031E-4</v>
          </cell>
          <cell r="I29">
            <v>1.6023379629629632E-3</v>
          </cell>
          <cell r="J29">
            <v>2.4245486111111113E-3</v>
          </cell>
          <cell r="K29">
            <v>3.1811111111111107E-3</v>
          </cell>
          <cell r="L29">
            <v>52.392071253929451</v>
          </cell>
          <cell r="N29" t="str">
            <v>Финал                                     1-2 место</v>
          </cell>
        </row>
        <row r="30">
          <cell r="B30">
            <v>125</v>
          </cell>
          <cell r="C30">
            <v>10142595943</v>
          </cell>
          <cell r="D30" t="str">
            <v>МИШИНА Алена</v>
          </cell>
          <cell r="E30">
            <v>39871</v>
          </cell>
          <cell r="F30" t="str">
            <v>МС</v>
          </cell>
          <cell r="G30" t="str">
            <v>Тульская обл.</v>
          </cell>
          <cell r="I30">
            <v>7.7196759259259287E-4</v>
          </cell>
          <cell r="J30">
            <v>8.2221064814814808E-4</v>
          </cell>
          <cell r="K30">
            <v>7.5656249999999942E-4</v>
          </cell>
          <cell r="L30">
            <v>52.392071253929451</v>
          </cell>
        </row>
        <row r="31">
          <cell r="B31">
            <v>122</v>
          </cell>
          <cell r="C31">
            <v>10114893450</v>
          </cell>
          <cell r="D31" t="str">
            <v>ГАВРИЛЬЧИК Ольга</v>
          </cell>
          <cell r="E31">
            <v>39421</v>
          </cell>
          <cell r="F31" t="str">
            <v>КМС</v>
          </cell>
          <cell r="G31" t="str">
            <v>Республика Беларусь</v>
          </cell>
          <cell r="L31">
            <v>52.392071253929451</v>
          </cell>
        </row>
        <row r="32">
          <cell r="B32">
            <v>131</v>
          </cell>
          <cell r="C32">
            <v>10143149146</v>
          </cell>
          <cell r="D32" t="str">
            <v>СИБАЕВА Снежана</v>
          </cell>
          <cell r="E32">
            <v>39402</v>
          </cell>
          <cell r="F32" t="str">
            <v>КМС</v>
          </cell>
          <cell r="G32" t="str">
            <v>Тульская обл.</v>
          </cell>
          <cell r="L32">
            <v>52.392071253929451</v>
          </cell>
        </row>
        <row r="33">
          <cell r="B33">
            <v>124</v>
          </cell>
          <cell r="C33">
            <v>10116899027</v>
          </cell>
          <cell r="D33" t="str">
            <v>ЮРЧЕНКО Александра</v>
          </cell>
          <cell r="E33">
            <v>39346</v>
          </cell>
          <cell r="F33" t="str">
            <v>МС</v>
          </cell>
          <cell r="G33" t="str">
            <v>Тульская обл.</v>
          </cell>
          <cell r="L33">
            <v>52.392071253929451</v>
          </cell>
        </row>
        <row r="34">
          <cell r="A34">
            <v>3</v>
          </cell>
          <cell r="B34">
            <v>114</v>
          </cell>
          <cell r="C34">
            <v>10139998767</v>
          </cell>
          <cell r="D34" t="str">
            <v>ЧЕРКАСОВА Серафима</v>
          </cell>
          <cell r="E34">
            <v>39847</v>
          </cell>
          <cell r="F34" t="str">
            <v>КМС</v>
          </cell>
          <cell r="G34" t="str">
            <v>Санкт-Петербург</v>
          </cell>
          <cell r="H34">
            <v>8.1537037037037038E-4</v>
          </cell>
          <cell r="I34">
            <v>1.5545370370370368E-3</v>
          </cell>
          <cell r="J34">
            <v>2.3043171296296297E-3</v>
          </cell>
          <cell r="K34">
            <v>3.0625694444444441E-3</v>
          </cell>
          <cell r="L34">
            <v>54.41999047640644</v>
          </cell>
          <cell r="N34" t="str">
            <v>Финал                                     1-2 место</v>
          </cell>
        </row>
        <row r="35">
          <cell r="B35">
            <v>115</v>
          </cell>
          <cell r="C35">
            <v>10128500732</v>
          </cell>
          <cell r="D35" t="str">
            <v>БЕЛОРУКОВА Анастасия</v>
          </cell>
          <cell r="E35">
            <v>39848</v>
          </cell>
          <cell r="F35" t="str">
            <v>1 СР</v>
          </cell>
          <cell r="G35" t="str">
            <v>Санкт-Петербург</v>
          </cell>
          <cell r="I35">
            <v>7.391666666666664E-4</v>
          </cell>
          <cell r="J35">
            <v>7.497800925925929E-4</v>
          </cell>
          <cell r="K35">
            <v>7.5825231481481447E-4</v>
          </cell>
          <cell r="L35">
            <v>54.41999047640644</v>
          </cell>
        </row>
        <row r="36">
          <cell r="B36">
            <v>118</v>
          </cell>
          <cell r="C36">
            <v>10128419492</v>
          </cell>
          <cell r="D36" t="str">
            <v>СТУДЕННИКОВА Ярослава</v>
          </cell>
          <cell r="E36">
            <v>39785</v>
          </cell>
          <cell r="F36" t="str">
            <v>МС</v>
          </cell>
          <cell r="G36" t="str">
            <v>Москва</v>
          </cell>
          <cell r="L36">
            <v>54.41999047640644</v>
          </cell>
        </row>
        <row r="37">
          <cell r="B37">
            <v>116</v>
          </cell>
          <cell r="C37">
            <v>10141778517</v>
          </cell>
          <cell r="D37" t="str">
            <v>ГОЛЫБИНА Ирина</v>
          </cell>
          <cell r="E37">
            <v>40065</v>
          </cell>
          <cell r="F37" t="str">
            <v>КМС</v>
          </cell>
          <cell r="G37" t="str">
            <v>Санкт-Петербург</v>
          </cell>
          <cell r="L37">
            <v>54.41999047640644</v>
          </cell>
        </row>
        <row r="38">
          <cell r="B38">
            <v>113</v>
          </cell>
          <cell r="C38">
            <v>10144057714</v>
          </cell>
          <cell r="D38" t="str">
            <v>ПЧЕЛЬНИКОВА Виктория</v>
          </cell>
          <cell r="E38">
            <v>40201</v>
          </cell>
          <cell r="F38" t="str">
            <v>1 СР</v>
          </cell>
          <cell r="G38" t="str">
            <v>Санкт-Петербург</v>
          </cell>
          <cell r="L38">
            <v>54.41999047640644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5</v>
          </cell>
          <cell r="M40" t="str">
            <v>ЗМС</v>
          </cell>
          <cell r="N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1</v>
          </cell>
          <cell r="M41" t="str">
            <v>МСМК</v>
          </cell>
          <cell r="N41">
            <v>0</v>
          </cell>
        </row>
        <row r="42">
          <cell r="G42" t="str">
            <v>Стартовало</v>
          </cell>
          <cell r="H42">
            <v>1</v>
          </cell>
          <cell r="M42" t="str">
            <v>МС</v>
          </cell>
          <cell r="N42">
            <v>9</v>
          </cell>
        </row>
        <row r="43">
          <cell r="G43" t="str">
            <v>Финишировало</v>
          </cell>
          <cell r="H43">
            <v>3</v>
          </cell>
          <cell r="M43" t="str">
            <v>КМС</v>
          </cell>
          <cell r="N43">
            <v>4</v>
          </cell>
        </row>
        <row r="44">
          <cell r="G44" t="str">
            <v>Н. финишировало</v>
          </cell>
          <cell r="H44">
            <v>0</v>
          </cell>
          <cell r="M44" t="str">
            <v>1 СР</v>
          </cell>
          <cell r="N44">
            <v>2</v>
          </cell>
        </row>
        <row r="45">
          <cell r="G45" t="str">
            <v>Дисквалифицировано</v>
          </cell>
          <cell r="H45">
            <v>0</v>
          </cell>
          <cell r="M45" t="str">
            <v>2 СР</v>
          </cell>
          <cell r="N45">
            <v>0</v>
          </cell>
        </row>
        <row r="46">
          <cell r="G46" t="str">
            <v>Н. стартовало</v>
          </cell>
          <cell r="H46">
            <v>0</v>
          </cell>
          <cell r="M46" t="str">
            <v>3 СР</v>
          </cell>
          <cell r="N46">
            <v>0</v>
          </cell>
        </row>
        <row r="48">
          <cell r="A48" t="str">
            <v>ТЕХНИЧЕСКИЙ ДЕЛЕГАТ ФВСР:</v>
          </cell>
          <cell r="F48" t="str">
            <v>ГЛАВНЫЙ СУДЬЯ:</v>
          </cell>
          <cell r="H48" t="str">
            <v>ГЛАВНЫЙ СЕКРЕТАРЬ:</v>
          </cell>
          <cell r="L48" t="str">
            <v>СУДЬЯ НА ФИНИШЕ:</v>
          </cell>
        </row>
        <row r="53">
          <cell r="F53" t="str">
            <v>СОЛОВЬЁВ Г.Н. (ВК,г. САНКТ-ПЕТЕРБУРГ)</v>
          </cell>
          <cell r="H53" t="str">
            <v xml:space="preserve">СЛАБКОВСКАЯ В.Н. (ВК, г. ОМСК) </v>
          </cell>
          <cell r="L53" t="str">
            <v xml:space="preserve">СТАРЧЕНКОВ С.А. (ВК, г. ОМСК) </v>
          </cell>
        </row>
      </sheetData>
      <sheetData sheetId="10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ЖЕНЩИНЫ</v>
          </cell>
        </row>
        <row r="11">
          <cell r="A11" t="str">
            <v xml:space="preserve">Вторник, 03 июня 2025 г. </v>
          </cell>
        </row>
        <row r="12">
          <cell r="E12" t="str">
            <v>1/16 финала: 12 з-да х 2 чел.</v>
          </cell>
          <cell r="M12" t="str">
            <v>1/8 финала: 8 з-да х 2 чел.</v>
          </cell>
        </row>
        <row r="13">
          <cell r="E13" t="str">
            <v>1=&gt;1/8</v>
          </cell>
          <cell r="M13" t="str">
            <v>1=&gt;1/4</v>
          </cell>
        </row>
        <row r="14">
          <cell r="E14" t="str">
            <v>2=&gt; по гиту 200м с/х</v>
          </cell>
          <cell r="M14" t="str">
            <v>2=&gt; по гиту 200м с/х</v>
          </cell>
        </row>
        <row r="15">
          <cell r="C15">
            <v>5</v>
          </cell>
          <cell r="D15">
            <v>1</v>
          </cell>
          <cell r="E15">
            <v>1</v>
          </cell>
          <cell r="F15" t="str">
            <v>АЛЕКСЕЕВ Лаврентий</v>
          </cell>
          <cell r="H15" t="e">
            <v>#N/A</v>
          </cell>
          <cell r="I15">
            <v>12.311</v>
          </cell>
          <cell r="L15">
            <v>1</v>
          </cell>
          <cell r="N15" t="e">
            <v>#N/A</v>
          </cell>
          <cell r="P15" t="e">
            <v>#N/A</v>
          </cell>
        </row>
        <row r="16">
          <cell r="C16">
            <v>28</v>
          </cell>
          <cell r="F16" t="e">
            <v>#N/A</v>
          </cell>
          <cell r="H16" t="e">
            <v>#N/A</v>
          </cell>
          <cell r="N16" t="e">
            <v>#N/A</v>
          </cell>
          <cell r="P16" t="e">
            <v>#N/A</v>
          </cell>
        </row>
        <row r="18">
          <cell r="C18">
            <v>6</v>
          </cell>
          <cell r="D18">
            <v>2</v>
          </cell>
          <cell r="F18" t="e">
            <v>#N/A</v>
          </cell>
          <cell r="H18" t="e">
            <v>#N/A</v>
          </cell>
          <cell r="I18" t="str">
            <v>12.303</v>
          </cell>
          <cell r="L18">
            <v>2</v>
          </cell>
          <cell r="N18" t="e">
            <v>#N/A</v>
          </cell>
          <cell r="P18" t="e">
            <v>#N/A</v>
          </cell>
        </row>
        <row r="19">
          <cell r="C19">
            <v>27</v>
          </cell>
          <cell r="F19" t="e">
            <v>#N/A</v>
          </cell>
          <cell r="H19" t="e">
            <v>#N/A</v>
          </cell>
          <cell r="N19" t="e">
            <v>#N/A</v>
          </cell>
          <cell r="P19" t="e">
            <v>#N/A</v>
          </cell>
        </row>
        <row r="21">
          <cell r="C21">
            <v>7</v>
          </cell>
          <cell r="D21">
            <v>3</v>
          </cell>
          <cell r="F21" t="e">
            <v>#N/A</v>
          </cell>
          <cell r="H21" t="e">
            <v>#N/A</v>
          </cell>
          <cell r="I21">
            <v>11.738</v>
          </cell>
          <cell r="L21">
            <v>3</v>
          </cell>
          <cell r="N21" t="e">
            <v>#N/A</v>
          </cell>
          <cell r="P21" t="e">
            <v>#N/A</v>
          </cell>
        </row>
        <row r="22">
          <cell r="C22">
            <v>26</v>
          </cell>
          <cell r="F22" t="e">
            <v>#N/A</v>
          </cell>
          <cell r="H22" t="e">
            <v>#N/A</v>
          </cell>
          <cell r="N22" t="e">
            <v>#N/A</v>
          </cell>
          <cell r="P22" t="e">
            <v>#N/A</v>
          </cell>
        </row>
        <row r="24">
          <cell r="C24">
            <v>8</v>
          </cell>
          <cell r="D24">
            <v>4</v>
          </cell>
          <cell r="F24" t="e">
            <v>#N/A</v>
          </cell>
          <cell r="H24" t="e">
            <v>#N/A</v>
          </cell>
          <cell r="I24">
            <v>12.406000000000001</v>
          </cell>
          <cell r="L24">
            <v>4</v>
          </cell>
          <cell r="N24" t="e">
            <v>#N/A</v>
          </cell>
          <cell r="P24" t="e">
            <v>#N/A</v>
          </cell>
        </row>
        <row r="25">
          <cell r="C25">
            <v>25</v>
          </cell>
          <cell r="F25" t="e">
            <v>#N/A</v>
          </cell>
          <cell r="H25" t="e">
            <v>#N/A</v>
          </cell>
          <cell r="N25" t="e">
            <v>#N/A</v>
          </cell>
          <cell r="P25" t="e">
            <v>#N/A</v>
          </cell>
        </row>
        <row r="27">
          <cell r="C27">
            <v>9</v>
          </cell>
          <cell r="D27">
            <v>5</v>
          </cell>
          <cell r="F27" t="e">
            <v>#N/A</v>
          </cell>
          <cell r="H27" t="e">
            <v>#N/A</v>
          </cell>
          <cell r="I27">
            <v>12.097</v>
          </cell>
          <cell r="L27">
            <v>5</v>
          </cell>
          <cell r="N27" t="e">
            <v>#N/A</v>
          </cell>
          <cell r="P27" t="e">
            <v>#N/A</v>
          </cell>
        </row>
        <row r="28">
          <cell r="C28">
            <v>24</v>
          </cell>
          <cell r="F28" t="e">
            <v>#N/A</v>
          </cell>
          <cell r="H28" t="e">
            <v>#N/A</v>
          </cell>
          <cell r="N28" t="e">
            <v>#N/A</v>
          </cell>
          <cell r="P28" t="e">
            <v>#N/A</v>
          </cell>
        </row>
        <row r="30">
          <cell r="C30">
            <v>10</v>
          </cell>
          <cell r="D30">
            <v>6</v>
          </cell>
          <cell r="F30" t="e">
            <v>#N/A</v>
          </cell>
          <cell r="H30" t="e">
            <v>#N/A</v>
          </cell>
          <cell r="I30">
            <v>11.663</v>
          </cell>
          <cell r="L30">
            <v>6</v>
          </cell>
          <cell r="N30" t="e">
            <v>#N/A</v>
          </cell>
          <cell r="P30" t="e">
            <v>#N/A</v>
          </cell>
        </row>
        <row r="31">
          <cell r="C31">
            <v>23</v>
          </cell>
          <cell r="F31" t="e">
            <v>#N/A</v>
          </cell>
          <cell r="H31" t="e">
            <v>#N/A</v>
          </cell>
          <cell r="N31" t="e">
            <v>#N/A</v>
          </cell>
          <cell r="P31" t="e">
            <v>#N/A</v>
          </cell>
        </row>
        <row r="33">
          <cell r="C33">
            <v>11</v>
          </cell>
          <cell r="D33">
            <v>7</v>
          </cell>
          <cell r="F33" t="e">
            <v>#N/A</v>
          </cell>
          <cell r="H33" t="e">
            <v>#N/A</v>
          </cell>
          <cell r="I33">
            <v>12.743</v>
          </cell>
          <cell r="L33">
            <v>7</v>
          </cell>
          <cell r="N33" t="e">
            <v>#N/A</v>
          </cell>
          <cell r="P33" t="e">
            <v>#N/A</v>
          </cell>
        </row>
        <row r="34">
          <cell r="C34">
            <v>22</v>
          </cell>
          <cell r="F34" t="e">
            <v>#N/A</v>
          </cell>
          <cell r="H34" t="e">
            <v>#N/A</v>
          </cell>
          <cell r="N34" t="e">
            <v>#N/A</v>
          </cell>
          <cell r="P34" t="e">
            <v>#N/A</v>
          </cell>
        </row>
        <row r="36">
          <cell r="C36">
            <v>12</v>
          </cell>
          <cell r="D36">
            <v>8</v>
          </cell>
          <cell r="F36" t="e">
            <v>#N/A</v>
          </cell>
          <cell r="H36" t="e">
            <v>#N/A</v>
          </cell>
          <cell r="I36">
            <v>11.471</v>
          </cell>
          <cell r="L36">
            <v>8</v>
          </cell>
          <cell r="N36" t="e">
            <v>#N/A</v>
          </cell>
          <cell r="P36" t="e">
            <v>#N/A</v>
          </cell>
        </row>
        <row r="37">
          <cell r="C37">
            <v>21</v>
          </cell>
          <cell r="F37" t="e">
            <v>#N/A</v>
          </cell>
          <cell r="H37" t="e">
            <v>#N/A</v>
          </cell>
          <cell r="N37" t="e">
            <v>#N/A</v>
          </cell>
          <cell r="P37" t="e">
            <v>#N/A</v>
          </cell>
        </row>
        <row r="39">
          <cell r="C39">
            <v>13</v>
          </cell>
          <cell r="D39">
            <v>9</v>
          </cell>
          <cell r="F39" t="e">
            <v>#N/A</v>
          </cell>
          <cell r="H39" t="e">
            <v>#N/A</v>
          </cell>
          <cell r="I39">
            <v>11.667</v>
          </cell>
          <cell r="L39" t="str">
            <v>Коммюнике: № 86 СЕМЕНЮК Яна предупреждение (вход в занятый коридор)</v>
          </cell>
        </row>
        <row r="40">
          <cell r="C40">
            <v>20</v>
          </cell>
          <cell r="F40" t="e">
            <v>#N/A</v>
          </cell>
          <cell r="H40" t="e">
            <v>#N/A</v>
          </cell>
        </row>
        <row r="42">
          <cell r="C42">
            <v>14</v>
          </cell>
          <cell r="D42">
            <v>10</v>
          </cell>
          <cell r="F42" t="e">
            <v>#N/A</v>
          </cell>
          <cell r="H42" t="e">
            <v>#N/A</v>
          </cell>
          <cell r="I42">
            <v>13.037000000000001</v>
          </cell>
        </row>
        <row r="43">
          <cell r="C43">
            <v>19</v>
          </cell>
          <cell r="F43" t="e">
            <v>#N/A</v>
          </cell>
          <cell r="H43" t="e">
            <v>#N/A</v>
          </cell>
        </row>
        <row r="45">
          <cell r="C45">
            <v>15</v>
          </cell>
          <cell r="D45">
            <v>11</v>
          </cell>
          <cell r="F45" t="e">
            <v>#N/A</v>
          </cell>
          <cell r="H45" t="e">
            <v>#N/A</v>
          </cell>
          <cell r="I45">
            <v>12.039</v>
          </cell>
        </row>
        <row r="46">
          <cell r="C46">
            <v>18</v>
          </cell>
          <cell r="F46" t="e">
            <v>#N/A</v>
          </cell>
          <cell r="H46" t="e">
            <v>#N/A</v>
          </cell>
        </row>
        <row r="48">
          <cell r="C48">
            <v>16</v>
          </cell>
          <cell r="D48">
            <v>12</v>
          </cell>
          <cell r="F48" t="e">
            <v>#N/A</v>
          </cell>
          <cell r="H48" t="e">
            <v>#N/A</v>
          </cell>
          <cell r="I48">
            <v>11.760999999999999</v>
          </cell>
        </row>
        <row r="49">
          <cell r="C49">
            <v>17</v>
          </cell>
          <cell r="F49" t="e">
            <v>#N/A</v>
          </cell>
          <cell r="H49" t="e">
            <v>#N/A</v>
          </cell>
        </row>
        <row r="50">
          <cell r="G50" t="str">
            <v>1/4 финала: 4 з-да х 2 чел.</v>
          </cell>
        </row>
        <row r="51">
          <cell r="G51" t="str">
            <v>1=&gt;1/2</v>
          </cell>
        </row>
        <row r="52">
          <cell r="G52" t="str">
            <v>2=&gt; по гиту 200м с/х</v>
          </cell>
          <cell r="I52" t="str">
            <v>1 тур</v>
          </cell>
          <cell r="J52" t="str">
            <v>2 тур</v>
          </cell>
          <cell r="K52" t="str">
            <v>3 тур</v>
          </cell>
        </row>
        <row r="53">
          <cell r="F53">
            <v>1</v>
          </cell>
          <cell r="H53" t="e">
            <v>#N/A</v>
          </cell>
          <cell r="I53">
            <v>11.34</v>
          </cell>
          <cell r="J53">
            <v>10.87</v>
          </cell>
        </row>
        <row r="54">
          <cell r="H54" t="e">
            <v>#N/A</v>
          </cell>
        </row>
        <row r="55">
          <cell r="I55" t="str">
            <v>1 тур</v>
          </cell>
          <cell r="J55" t="str">
            <v>2 тур</v>
          </cell>
          <cell r="K55" t="str">
            <v>3 тур</v>
          </cell>
        </row>
        <row r="56">
          <cell r="F56">
            <v>2</v>
          </cell>
          <cell r="H56" t="e">
            <v>#N/A</v>
          </cell>
          <cell r="I56">
            <v>11.36</v>
          </cell>
          <cell r="J56">
            <v>11.23</v>
          </cell>
        </row>
        <row r="57">
          <cell r="H57" t="e">
            <v>#N/A</v>
          </cell>
        </row>
        <row r="58">
          <cell r="I58" t="str">
            <v>1 тур</v>
          </cell>
          <cell r="J58" t="str">
            <v>2 тур</v>
          </cell>
          <cell r="K58" t="str">
            <v>3 тур</v>
          </cell>
        </row>
        <row r="59">
          <cell r="F59">
            <v>3</v>
          </cell>
          <cell r="H59" t="e">
            <v>#N/A</v>
          </cell>
        </row>
        <row r="60">
          <cell r="H60" t="e">
            <v>#N/A</v>
          </cell>
          <cell r="I60">
            <v>11.07</v>
          </cell>
          <cell r="J60">
            <v>11.23</v>
          </cell>
        </row>
        <row r="61">
          <cell r="I61" t="str">
            <v>1 тур</v>
          </cell>
          <cell r="J61" t="str">
            <v>2 тур</v>
          </cell>
          <cell r="K61" t="str">
            <v>3 тур</v>
          </cell>
        </row>
        <row r="62">
          <cell r="F62">
            <v>4</v>
          </cell>
          <cell r="H62" t="e">
            <v>#N/A</v>
          </cell>
          <cell r="I62">
            <v>11.47</v>
          </cell>
          <cell r="K62">
            <v>11.55</v>
          </cell>
        </row>
        <row r="63">
          <cell r="H63" t="e">
            <v>#N/A</v>
          </cell>
          <cell r="J63">
            <v>11.47</v>
          </cell>
        </row>
        <row r="64">
          <cell r="H64" t="str">
            <v>1/2 финала: 2 з-да х 2 чел.</v>
          </cell>
        </row>
        <row r="65">
          <cell r="H65" t="str">
            <v>1=&gt; финал 1-2 место</v>
          </cell>
        </row>
        <row r="66">
          <cell r="H66" t="str">
            <v>2=&gt; финал 3-4 место</v>
          </cell>
          <cell r="I66" t="str">
            <v>1 тур</v>
          </cell>
          <cell r="J66" t="str">
            <v>2 тур</v>
          </cell>
          <cell r="K66" t="str">
            <v>3 тур</v>
          </cell>
        </row>
        <row r="67">
          <cell r="F67">
            <v>1</v>
          </cell>
          <cell r="G67">
            <v>97</v>
          </cell>
          <cell r="H67" t="str">
            <v>БАЕВА Виктория</v>
          </cell>
          <cell r="I67">
            <v>11.25</v>
          </cell>
          <cell r="J67">
            <v>11.12</v>
          </cell>
        </row>
        <row r="68">
          <cell r="G68">
            <v>96</v>
          </cell>
          <cell r="H68" t="str">
            <v>АФАНАСЬЕВА Дарья</v>
          </cell>
        </row>
        <row r="69">
          <cell r="I69" t="str">
            <v>1 тур</v>
          </cell>
          <cell r="J69" t="str">
            <v>2 тур</v>
          </cell>
          <cell r="K69" t="str">
            <v>3 тур</v>
          </cell>
        </row>
        <row r="70">
          <cell r="F70">
            <v>2</v>
          </cell>
          <cell r="G70">
            <v>99</v>
          </cell>
          <cell r="H70" t="str">
            <v>БЕЛЯЕВА Мария</v>
          </cell>
          <cell r="I70">
            <v>10.98</v>
          </cell>
          <cell r="J70">
            <v>11.09</v>
          </cell>
        </row>
        <row r="71">
          <cell r="G71">
            <v>76</v>
          </cell>
          <cell r="H71" t="str">
            <v>КОРОТКИНА Алина</v>
          </cell>
        </row>
        <row r="72">
          <cell r="H72" t="str">
            <v>Финал 3-4 место</v>
          </cell>
          <cell r="I72" t="str">
            <v>1 тур</v>
          </cell>
          <cell r="J72" t="str">
            <v>2 тур</v>
          </cell>
          <cell r="K72" t="str">
            <v>3 тур</v>
          </cell>
        </row>
        <row r="73">
          <cell r="G73">
            <v>96</v>
          </cell>
          <cell r="H73" t="str">
            <v>АФАНАСЬЕВА Дарья</v>
          </cell>
        </row>
        <row r="74">
          <cell r="G74">
            <v>76</v>
          </cell>
          <cell r="H74" t="str">
            <v>КОРОТКИНА Алина</v>
          </cell>
          <cell r="I74">
            <v>11.26</v>
          </cell>
          <cell r="J74">
            <v>11.44</v>
          </cell>
        </row>
        <row r="75">
          <cell r="H75" t="str">
            <v>Финал 1-2 место</v>
          </cell>
          <cell r="I75" t="str">
            <v>1 тур</v>
          </cell>
          <cell r="J75" t="str">
            <v>2 тур</v>
          </cell>
          <cell r="K75" t="str">
            <v>3 тур</v>
          </cell>
        </row>
        <row r="76">
          <cell r="G76">
            <v>97</v>
          </cell>
          <cell r="H76" t="str">
            <v>БАЕВА Виктория</v>
          </cell>
          <cell r="I76">
            <v>11.59</v>
          </cell>
          <cell r="J76">
            <v>11.59</v>
          </cell>
        </row>
        <row r="77">
          <cell r="G77">
            <v>99</v>
          </cell>
          <cell r="H77" t="str">
            <v>БЕЛЯЕВА Мария</v>
          </cell>
          <cell r="P77" t="str">
            <v>Коллегия комиссаров</v>
          </cell>
        </row>
        <row r="93">
          <cell r="E93" t="str">
            <v>Надежда 2: 2х4 =&gt; 1=2</v>
          </cell>
        </row>
        <row r="94">
          <cell r="C94">
            <v>1</v>
          </cell>
          <cell r="D94" t="str">
            <v>1C2</v>
          </cell>
          <cell r="F94" t="str">
            <v>1D1</v>
          </cell>
        </row>
        <row r="95">
          <cell r="D95" t="str">
            <v>3C2</v>
          </cell>
          <cell r="F95" t="str">
            <v>1D2</v>
          </cell>
        </row>
        <row r="96">
          <cell r="D96" t="str">
            <v>2C3</v>
          </cell>
          <cell r="F96" t="str">
            <v>1D3</v>
          </cell>
        </row>
        <row r="97">
          <cell r="D97" t="str">
            <v>4C3</v>
          </cell>
          <cell r="F97" t="str">
            <v>1D4</v>
          </cell>
        </row>
        <row r="99">
          <cell r="C99">
            <v>2</v>
          </cell>
          <cell r="D99" t="str">
            <v>2C2</v>
          </cell>
          <cell r="F99" t="str">
            <v>2D1</v>
          </cell>
        </row>
        <row r="100">
          <cell r="D100" t="str">
            <v>4C2</v>
          </cell>
          <cell r="F100" t="str">
            <v>2D2</v>
          </cell>
        </row>
        <row r="101">
          <cell r="D101" t="str">
            <v>1C3</v>
          </cell>
          <cell r="F101" t="str">
            <v>2D3</v>
          </cell>
        </row>
        <row r="102">
          <cell r="D102" t="str">
            <v>3C3</v>
          </cell>
          <cell r="F102" t="str">
            <v>2D4</v>
          </cell>
        </row>
        <row r="109">
          <cell r="E109" t="str">
            <v>Надежда 3: 1х4  =&gt; 1=1</v>
          </cell>
        </row>
        <row r="110">
          <cell r="D110" t="str">
            <v>1E2</v>
          </cell>
          <cell r="F110" t="str">
            <v>1K1</v>
          </cell>
        </row>
        <row r="111">
          <cell r="D111" t="str">
            <v>2E2</v>
          </cell>
          <cell r="F111" t="str">
            <v>4 м</v>
          </cell>
        </row>
        <row r="112">
          <cell r="D112" t="str">
            <v>1E3</v>
          </cell>
          <cell r="F112" t="str">
            <v>5 м</v>
          </cell>
        </row>
        <row r="113">
          <cell r="D113" t="str">
            <v>2E3</v>
          </cell>
          <cell r="F113" t="str">
            <v>6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E1E5C-17CC-43F7-A58E-932D005D7D3F}">
  <sheetPr>
    <tabColor rgb="FFFF0000"/>
  </sheetPr>
  <dimension ref="A1:AD44"/>
  <sheetViews>
    <sheetView view="pageBreakPreview" zoomScale="80" zoomScaleNormal="100" zoomScaleSheetLayoutView="80" workbookViewId="0">
      <selection activeCell="A6" sqref="A6:N8"/>
    </sheetView>
  </sheetViews>
  <sheetFormatPr defaultColWidth="9.1796875" defaultRowHeight="13" x14ac:dyDescent="0.25"/>
  <cols>
    <col min="1" max="1" width="7" style="1" customWidth="1"/>
    <col min="2" max="2" width="7.7265625" style="89" customWidth="1"/>
    <col min="3" max="3" width="14.54296875" style="89" customWidth="1"/>
    <col min="4" max="4" width="29.453125" style="1" customWidth="1"/>
    <col min="5" max="5" width="12.453125" style="1" customWidth="1"/>
    <col min="6" max="6" width="8.1796875" style="1" customWidth="1"/>
    <col min="7" max="7" width="33.1796875" style="1" customWidth="1"/>
    <col min="8" max="8" width="12.54296875" style="1" customWidth="1"/>
    <col min="9" max="10" width="11.54296875" style="1" customWidth="1"/>
    <col min="11" max="11" width="12.7265625" style="1" bestFit="1" customWidth="1"/>
    <col min="12" max="12" width="9.54296875" style="1" customWidth="1"/>
    <col min="13" max="13" width="10.7265625" style="1" customWidth="1"/>
    <col min="14" max="14" width="12.54296875" style="1" customWidth="1"/>
    <col min="15" max="16384" width="9.1796875" style="1"/>
  </cols>
  <sheetData>
    <row r="1" spans="1:16" ht="18.5" x14ac:dyDescent="0.2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6" ht="18.5" x14ac:dyDescent="0.25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6" ht="8.15" hidden="1" customHeight="1" x14ac:dyDescent="0.2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6" ht="8.15" hidden="1" customHeight="1" x14ac:dyDescent="0.2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6" ht="8.15" hidden="1" customHeight="1" x14ac:dyDescent="0.2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6" s="2" customFormat="1" ht="28.5" x14ac:dyDescent="0.25">
      <c r="A6" s="152" t="s">
        <v>73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6" s="2" customFormat="1" ht="21" x14ac:dyDescent="0.25">
      <c r="A7" s="153" t="s">
        <v>74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6" s="2" customFormat="1" ht="21.5" thickBot="1" x14ac:dyDescent="0.3">
      <c r="A8" s="153" t="s">
        <v>2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</row>
    <row r="9" spans="1:16" ht="19" thickTop="1" x14ac:dyDescent="0.25">
      <c r="A9" s="154" t="s">
        <v>53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6"/>
    </row>
    <row r="10" spans="1:16" ht="18.5" x14ac:dyDescent="0.25">
      <c r="A10" s="157" t="s">
        <v>57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9"/>
    </row>
    <row r="11" spans="1:16" ht="18.5" x14ac:dyDescent="0.25">
      <c r="A11" s="157" t="s">
        <v>4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9"/>
    </row>
    <row r="12" spans="1:16" ht="21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</row>
    <row r="13" spans="1:16" ht="14.5" x14ac:dyDescent="0.3">
      <c r="A13" s="6" t="s">
        <v>5</v>
      </c>
      <c r="B13" s="6" t="s">
        <v>5</v>
      </c>
      <c r="C13" s="7"/>
      <c r="D13" s="8"/>
      <c r="E13" s="9"/>
      <c r="F13" s="9"/>
      <c r="G13" s="10" t="s">
        <v>58</v>
      </c>
      <c r="H13" s="11"/>
      <c r="I13" s="11"/>
      <c r="J13" s="11"/>
      <c r="K13" s="11"/>
      <c r="L13" s="12"/>
      <c r="M13" s="13"/>
      <c r="N13" s="14" t="s">
        <v>59</v>
      </c>
      <c r="O13" s="13"/>
      <c r="P13" s="14"/>
    </row>
    <row r="14" spans="1:16" ht="14.5" x14ac:dyDescent="0.25">
      <c r="A14" s="15" t="s">
        <v>60</v>
      </c>
      <c r="B14" s="15" t="s">
        <v>6</v>
      </c>
      <c r="C14" s="16"/>
      <c r="D14" s="17"/>
      <c r="E14" s="17"/>
      <c r="F14" s="17"/>
      <c r="G14" s="18" t="s">
        <v>61</v>
      </c>
      <c r="H14" s="19"/>
      <c r="I14" s="19"/>
      <c r="J14" s="19"/>
      <c r="K14" s="19"/>
      <c r="L14" s="20"/>
      <c r="M14" s="21"/>
      <c r="N14" s="14" t="s">
        <v>7</v>
      </c>
      <c r="O14" s="21"/>
      <c r="P14" s="14"/>
    </row>
    <row r="15" spans="1:16" ht="14.5" x14ac:dyDescent="0.25">
      <c r="A15" s="148" t="s">
        <v>8</v>
      </c>
      <c r="B15" s="149"/>
      <c r="C15" s="149"/>
      <c r="D15" s="149"/>
      <c r="E15" s="149"/>
      <c r="F15" s="149"/>
      <c r="G15" s="150"/>
      <c r="H15" s="22" t="s">
        <v>9</v>
      </c>
      <c r="I15" s="23"/>
      <c r="J15" s="23"/>
      <c r="K15" s="23"/>
      <c r="L15" s="23"/>
      <c r="M15" s="23"/>
      <c r="N15" s="24"/>
    </row>
    <row r="16" spans="1:16" ht="14.5" x14ac:dyDescent="0.35">
      <c r="A16" s="25" t="s">
        <v>10</v>
      </c>
      <c r="B16" s="26"/>
      <c r="C16" s="26"/>
      <c r="D16" s="27"/>
      <c r="E16" s="28"/>
      <c r="F16" s="27"/>
      <c r="G16" s="29"/>
      <c r="H16" s="30" t="s">
        <v>11</v>
      </c>
      <c r="I16" s="28"/>
      <c r="J16" s="28"/>
      <c r="K16" s="31"/>
      <c r="L16" s="31"/>
      <c r="M16" s="32"/>
      <c r="N16" s="33" t="s">
        <v>12</v>
      </c>
    </row>
    <row r="17" spans="1:14" ht="14.5" x14ac:dyDescent="0.35">
      <c r="A17" s="25" t="s">
        <v>13</v>
      </c>
      <c r="B17" s="26"/>
      <c r="C17" s="26"/>
      <c r="D17" s="31"/>
      <c r="E17" s="28"/>
      <c r="F17" s="27"/>
      <c r="G17" s="29" t="s">
        <v>14</v>
      </c>
      <c r="H17" s="30" t="s">
        <v>15</v>
      </c>
      <c r="I17" s="28"/>
      <c r="J17" s="28"/>
      <c r="K17" s="31"/>
      <c r="L17" s="31"/>
      <c r="M17" s="32"/>
      <c r="N17" s="33" t="s">
        <v>16</v>
      </c>
    </row>
    <row r="18" spans="1:14" ht="14.5" x14ac:dyDescent="0.35">
      <c r="A18" s="25" t="s">
        <v>17</v>
      </c>
      <c r="B18" s="26"/>
      <c r="C18" s="26"/>
      <c r="D18" s="31"/>
      <c r="E18" s="28"/>
      <c r="F18" s="27"/>
      <c r="G18" s="34" t="s">
        <v>18</v>
      </c>
      <c r="H18" s="35" t="s">
        <v>19</v>
      </c>
      <c r="I18" s="28"/>
      <c r="J18" s="28"/>
      <c r="K18" s="31"/>
      <c r="L18" s="31"/>
      <c r="M18" s="32"/>
      <c r="N18" s="36" t="s">
        <v>62</v>
      </c>
    </row>
    <row r="19" spans="1:14" ht="15" thickBot="1" x14ac:dyDescent="0.4">
      <c r="A19" s="25" t="s">
        <v>20</v>
      </c>
      <c r="B19" s="37"/>
      <c r="C19" s="37"/>
      <c r="D19" s="38"/>
      <c r="E19" s="38"/>
      <c r="F19" s="38"/>
      <c r="G19" s="34" t="s">
        <v>21</v>
      </c>
      <c r="H19" s="35" t="s">
        <v>22</v>
      </c>
      <c r="I19" s="28"/>
      <c r="J19" s="28"/>
      <c r="K19" s="31"/>
      <c r="L19" s="31"/>
      <c r="M19" s="32"/>
      <c r="N19" s="36">
        <v>16</v>
      </c>
    </row>
    <row r="20" spans="1:14" ht="14" thickTop="1" thickBot="1" x14ac:dyDescent="0.3">
      <c r="A20" s="39"/>
      <c r="B20" s="40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/>
    </row>
    <row r="21" spans="1:14" s="43" customFormat="1" ht="27" customHeight="1" thickTop="1" x14ac:dyDescent="0.25">
      <c r="A21" s="137" t="s">
        <v>23</v>
      </c>
      <c r="B21" s="139" t="s">
        <v>24</v>
      </c>
      <c r="C21" s="139" t="s">
        <v>25</v>
      </c>
      <c r="D21" s="139" t="s">
        <v>26</v>
      </c>
      <c r="E21" s="139" t="s">
        <v>27</v>
      </c>
      <c r="F21" s="139" t="s">
        <v>28</v>
      </c>
      <c r="G21" s="141" t="s">
        <v>29</v>
      </c>
      <c r="H21" s="143" t="s">
        <v>30</v>
      </c>
      <c r="I21" s="144"/>
      <c r="J21" s="145"/>
      <c r="K21" s="141" t="s">
        <v>31</v>
      </c>
      <c r="L21" s="139" t="s">
        <v>32</v>
      </c>
      <c r="M21" s="146" t="s">
        <v>33</v>
      </c>
      <c r="N21" s="135" t="s">
        <v>34</v>
      </c>
    </row>
    <row r="22" spans="1:14" s="43" customFormat="1" ht="13.5" thickBot="1" x14ac:dyDescent="0.3">
      <c r="A22" s="138"/>
      <c r="B22" s="140"/>
      <c r="C22" s="140"/>
      <c r="D22" s="140"/>
      <c r="E22" s="140"/>
      <c r="F22" s="140"/>
      <c r="G22" s="142"/>
      <c r="H22" s="44" t="s">
        <v>63</v>
      </c>
      <c r="I22" s="44" t="s">
        <v>64</v>
      </c>
      <c r="J22" s="44" t="s">
        <v>65</v>
      </c>
      <c r="K22" s="142"/>
      <c r="L22" s="140"/>
      <c r="M22" s="147"/>
      <c r="N22" s="136"/>
    </row>
    <row r="23" spans="1:14" s="43" customFormat="1" ht="19" customHeight="1" thickTop="1" x14ac:dyDescent="0.25">
      <c r="A23" s="125">
        <v>1</v>
      </c>
      <c r="B23" s="45">
        <v>64</v>
      </c>
      <c r="C23" s="46">
        <f>VLOOKUP(B23,[2]список!_xlnm.Print_Area,3)</f>
        <v>10111632836</v>
      </c>
      <c r="D23" s="46" t="str">
        <f>VLOOKUP(B23,[2]список!_xlnm.Print_Area,2)</f>
        <v>ДАНЬШИНА Полина</v>
      </c>
      <c r="E23" s="47">
        <f>VLOOKUP(B23,[2]список!_xlnm.Print_Area,4)</f>
        <v>39137</v>
      </c>
      <c r="F23" s="48" t="str">
        <f>VLOOKUP(B23,[2]список!_xlnm.Print_Area,5)</f>
        <v>МС</v>
      </c>
      <c r="G23" s="48" t="str">
        <f>VLOOKUP(B23,[2]список!_xlnm.Print_Area,6)</f>
        <v>Санкт-Петербург</v>
      </c>
      <c r="H23" s="49">
        <v>8.006481481481481E-4</v>
      </c>
      <c r="I23" s="49">
        <v>1.5172222222222221E-3</v>
      </c>
      <c r="J23" s="49">
        <v>2.2441666666666664E-3</v>
      </c>
      <c r="K23" s="50">
        <v>2.9692013888888888E-3</v>
      </c>
      <c r="L23" s="99">
        <f>0.166665/(K23/1)</f>
        <v>56.131254896916261</v>
      </c>
      <c r="M23" s="52"/>
      <c r="N23" s="100" t="s">
        <v>66</v>
      </c>
    </row>
    <row r="24" spans="1:14" s="43" customFormat="1" ht="19" customHeight="1" x14ac:dyDescent="0.25">
      <c r="A24" s="126"/>
      <c r="B24" s="54">
        <v>61</v>
      </c>
      <c r="C24" s="55">
        <f>VLOOKUP(B24,[2]список!_xlnm.Print_Area,3)</f>
        <v>10124975083</v>
      </c>
      <c r="D24" s="55" t="str">
        <f>VLOOKUP(B24,[2]список!_xlnm.Print_Area,2)</f>
        <v>НОВОЛОДСКАЯ Ангелина</v>
      </c>
      <c r="E24" s="56">
        <f>VLOOKUP(B24,[2]список!_xlnm.Print_Area,4)</f>
        <v>40017</v>
      </c>
      <c r="F24" s="57" t="str">
        <f>VLOOKUP(B24,[2]список!_xlnm.Print_Area,5)</f>
        <v>КМС</v>
      </c>
      <c r="G24" s="57" t="str">
        <f>VLOOKUP(B24,[2]список!_xlnm.Print_Area,6)</f>
        <v>Санкт-Петербург</v>
      </c>
      <c r="H24" s="49"/>
      <c r="I24" s="58">
        <f>I23-H23</f>
        <v>7.1657407407407401E-4</v>
      </c>
      <c r="J24" s="58">
        <f>J23-I23</f>
        <v>7.2694444444444434E-4</v>
      </c>
      <c r="K24" s="58">
        <f>K23-J23</f>
        <v>7.250347222222224E-4</v>
      </c>
      <c r="L24" s="59">
        <f>0.166665/(K23/1)</f>
        <v>56.131254896916261</v>
      </c>
      <c r="M24" s="60"/>
      <c r="N24" s="53"/>
    </row>
    <row r="25" spans="1:14" s="43" customFormat="1" ht="19" customHeight="1" x14ac:dyDescent="0.25">
      <c r="A25" s="126"/>
      <c r="B25" s="54">
        <v>62</v>
      </c>
      <c r="C25" s="55">
        <f>VLOOKUP(B25,[2]список!_xlnm.Print_Area,3)</f>
        <v>10049916685</v>
      </c>
      <c r="D25" s="55" t="str">
        <f>VLOOKUP(B25,[2]список!_xlnm.Print_Area,2)</f>
        <v>ВАЛГОНЕН Валерия</v>
      </c>
      <c r="E25" s="56">
        <f>VLOOKUP(B25,[2]список!_xlnm.Print_Area,4)</f>
        <v>37678</v>
      </c>
      <c r="F25" s="57" t="str">
        <f>VLOOKUP(B25,[2]список!_xlnm.Print_Area,5)</f>
        <v>МСМК</v>
      </c>
      <c r="G25" s="57" t="str">
        <f>VLOOKUP(B25,[2]список!_xlnm.Print_Area,6)</f>
        <v>Санкт-Петербург</v>
      </c>
      <c r="H25" s="49"/>
      <c r="I25" s="58"/>
      <c r="J25" s="58"/>
      <c r="K25" s="58"/>
      <c r="L25" s="59">
        <f>0.166665/(K23/1)</f>
        <v>56.131254896916261</v>
      </c>
      <c r="M25" s="60"/>
      <c r="N25" s="53"/>
    </row>
    <row r="26" spans="1:14" s="66" customFormat="1" ht="19" customHeight="1" x14ac:dyDescent="0.25">
      <c r="A26" s="127"/>
      <c r="B26" s="54">
        <v>65</v>
      </c>
      <c r="C26" s="55">
        <f>VLOOKUP(B26,[2]список!_xlnm.Print_Area,3)</f>
        <v>10111631927</v>
      </c>
      <c r="D26" s="55" t="str">
        <f>VLOOKUP(B26,[2]список!_xlnm.Print_Area,2)</f>
        <v>КОКАРЕВА Аглая</v>
      </c>
      <c r="E26" s="56">
        <f>VLOOKUP(B26,[2]список!_xlnm.Print_Area,4)</f>
        <v>39348</v>
      </c>
      <c r="F26" s="57" t="str">
        <f>VLOOKUP(B26,[2]список!_xlnm.Print_Area,5)</f>
        <v>МС</v>
      </c>
      <c r="G26" s="57" t="str">
        <f>VLOOKUP(B26,[2]список!_xlnm.Print_Area,6)</f>
        <v>Санкт-Петербург</v>
      </c>
      <c r="H26" s="61"/>
      <c r="I26" s="71"/>
      <c r="J26" s="71"/>
      <c r="K26" s="71"/>
      <c r="L26" s="64">
        <f>0.166665/(K23/1)</f>
        <v>56.131254896916261</v>
      </c>
      <c r="M26" s="70"/>
      <c r="N26" s="65"/>
    </row>
    <row r="27" spans="1:14" s="43" customFormat="1" ht="9.5" customHeight="1" x14ac:dyDescent="0.25">
      <c r="A27" s="101"/>
      <c r="B27" s="102"/>
      <c r="C27" s="103"/>
      <c r="D27" s="103"/>
      <c r="E27" s="104"/>
      <c r="F27" s="105"/>
      <c r="G27" s="106"/>
      <c r="H27" s="61"/>
      <c r="I27" s="107"/>
      <c r="J27" s="107"/>
      <c r="K27" s="107"/>
      <c r="L27" s="108"/>
      <c r="M27" s="109"/>
      <c r="N27" s="110"/>
    </row>
    <row r="28" spans="1:14" ht="14.5" x14ac:dyDescent="0.25">
      <c r="A28" s="128" t="s">
        <v>35</v>
      </c>
      <c r="B28" s="129"/>
      <c r="C28" s="129"/>
      <c r="D28" s="129"/>
      <c r="E28" s="129"/>
      <c r="F28" s="129"/>
      <c r="G28" s="130"/>
      <c r="H28" s="131" t="s">
        <v>36</v>
      </c>
      <c r="I28" s="129"/>
      <c r="J28" s="129"/>
      <c r="K28" s="129"/>
      <c r="L28" s="129"/>
      <c r="M28" s="129"/>
      <c r="N28" s="132"/>
    </row>
    <row r="29" spans="1:14" ht="14.5" x14ac:dyDescent="0.25">
      <c r="A29" s="72" t="s">
        <v>37</v>
      </c>
      <c r="B29" s="73"/>
      <c r="C29" s="73"/>
      <c r="D29" s="73"/>
      <c r="E29" s="73"/>
      <c r="F29" s="73"/>
      <c r="G29" s="74" t="s">
        <v>38</v>
      </c>
      <c r="H29" s="75">
        <v>1</v>
      </c>
      <c r="I29" s="76"/>
      <c r="J29" s="76"/>
      <c r="K29" s="76"/>
      <c r="L29" s="76"/>
      <c r="M29" s="77" t="s">
        <v>39</v>
      </c>
      <c r="N29" s="78">
        <f>COUNTIF(F14:F26,"ЗМС")</f>
        <v>0</v>
      </c>
    </row>
    <row r="30" spans="1:14" ht="14.5" x14ac:dyDescent="0.25">
      <c r="A30" s="72" t="s">
        <v>40</v>
      </c>
      <c r="B30" s="79"/>
      <c r="C30" s="79"/>
      <c r="D30" s="79"/>
      <c r="E30" s="79"/>
      <c r="F30" s="79"/>
      <c r="G30" s="74" t="s">
        <v>41</v>
      </c>
      <c r="H30" s="80">
        <f>H31+H35</f>
        <v>1</v>
      </c>
      <c r="I30" s="81"/>
      <c r="J30" s="81"/>
      <c r="K30" s="81"/>
      <c r="L30" s="81"/>
      <c r="M30" s="77" t="s">
        <v>42</v>
      </c>
      <c r="N30" s="78">
        <f>COUNTIF(F14:F26,"МСМК")</f>
        <v>1</v>
      </c>
    </row>
    <row r="31" spans="1:14" ht="14.5" x14ac:dyDescent="0.25">
      <c r="A31" s="72"/>
      <c r="B31" s="79"/>
      <c r="C31" s="79"/>
      <c r="D31" s="79"/>
      <c r="E31" s="79"/>
      <c r="F31" s="79"/>
      <c r="G31" s="74" t="s">
        <v>43</v>
      </c>
      <c r="H31" s="80">
        <f>COUNT(A23:A26)</f>
        <v>1</v>
      </c>
      <c r="I31" s="81"/>
      <c r="J31" s="81"/>
      <c r="K31" s="81"/>
      <c r="L31" s="81"/>
      <c r="M31" s="77" t="s">
        <v>44</v>
      </c>
      <c r="N31" s="78">
        <f>COUNTIF(F14:F26,"МС")</f>
        <v>2</v>
      </c>
    </row>
    <row r="32" spans="1:14" ht="14.5" x14ac:dyDescent="0.25">
      <c r="A32" s="72"/>
      <c r="B32" s="79"/>
      <c r="C32" s="79"/>
      <c r="D32" s="79"/>
      <c r="E32" s="79"/>
      <c r="F32" s="79"/>
      <c r="G32" s="74" t="s">
        <v>45</v>
      </c>
      <c r="H32" s="80">
        <f>COUNT(A14:A26)</f>
        <v>1</v>
      </c>
      <c r="I32" s="81"/>
      <c r="J32" s="81"/>
      <c r="K32" s="81"/>
      <c r="L32" s="81"/>
      <c r="M32" s="77" t="s">
        <v>46</v>
      </c>
      <c r="N32" s="78">
        <f>COUNTIF(F14:F26,"КМС")</f>
        <v>1</v>
      </c>
    </row>
    <row r="33" spans="1:30" ht="14.5" x14ac:dyDescent="0.25">
      <c r="A33" s="72"/>
      <c r="B33" s="79"/>
      <c r="C33" s="79"/>
      <c r="D33" s="79"/>
      <c r="E33" s="79"/>
      <c r="F33" s="79"/>
      <c r="G33" s="74" t="s">
        <v>47</v>
      </c>
      <c r="H33" s="80">
        <f>COUNTIF(A14:A26,"НФ")</f>
        <v>0</v>
      </c>
      <c r="I33" s="81"/>
      <c r="J33" s="81"/>
      <c r="K33" s="81"/>
      <c r="L33" s="81"/>
      <c r="M33" s="77" t="s">
        <v>48</v>
      </c>
      <c r="N33" s="78">
        <f>COUNTIF(F14:F26,"1 СР")</f>
        <v>0</v>
      </c>
    </row>
    <row r="34" spans="1:30" ht="14.5" x14ac:dyDescent="0.25">
      <c r="A34" s="82"/>
      <c r="B34" s="73"/>
      <c r="C34" s="73"/>
      <c r="D34" s="73"/>
      <c r="E34" s="73"/>
      <c r="F34" s="73"/>
      <c r="G34" s="74" t="s">
        <v>49</v>
      </c>
      <c r="H34" s="80">
        <f>COUNTIF(A14:A26,"ДСКВ")</f>
        <v>0</v>
      </c>
      <c r="I34" s="76"/>
      <c r="J34" s="76"/>
      <c r="K34" s="76"/>
      <c r="L34" s="76"/>
      <c r="M34" s="77" t="s">
        <v>50</v>
      </c>
      <c r="N34" s="78">
        <f>COUNTIF(F14:F26,"2 СР")</f>
        <v>0</v>
      </c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</row>
    <row r="35" spans="1:30" ht="14.5" x14ac:dyDescent="0.25">
      <c r="A35" s="82"/>
      <c r="B35" s="79"/>
      <c r="C35" s="79"/>
      <c r="D35" s="79"/>
      <c r="E35" s="79"/>
      <c r="F35" s="79"/>
      <c r="G35" s="74" t="s">
        <v>51</v>
      </c>
      <c r="H35" s="80">
        <f>COUNTIF(A14:A26,"НС")</f>
        <v>0</v>
      </c>
      <c r="I35" s="81"/>
      <c r="J35" s="81"/>
      <c r="K35" s="81"/>
      <c r="L35" s="81"/>
      <c r="M35" s="77" t="s">
        <v>52</v>
      </c>
      <c r="N35" s="78">
        <f>COUNTIF(F14:F26,"3 СР")</f>
        <v>0</v>
      </c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</row>
    <row r="36" spans="1:30" ht="7.5" customHeight="1" x14ac:dyDescent="0.25">
      <c r="A36" s="82"/>
      <c r="B36" s="79"/>
      <c r="C36" s="79"/>
      <c r="D36" s="79"/>
      <c r="E36" s="79"/>
      <c r="F36" s="79"/>
      <c r="G36" s="74"/>
      <c r="H36" s="80"/>
      <c r="I36" s="81"/>
      <c r="J36" s="81"/>
      <c r="K36" s="81"/>
      <c r="L36" s="81"/>
      <c r="M36" s="77"/>
      <c r="N36" s="78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</row>
    <row r="37" spans="1:30" ht="15.5" x14ac:dyDescent="0.25">
      <c r="A37" s="84" t="str">
        <f>A16</f>
        <v>ТЕХНИЧЕСКИЙ ДЕЛЕГАТ ФВСР:</v>
      </c>
      <c r="B37" s="85"/>
      <c r="C37" s="85"/>
      <c r="D37" s="133" t="str">
        <f>A17</f>
        <v>ГЛАВНЫЙ СУДЬЯ:</v>
      </c>
      <c r="E37" s="133"/>
      <c r="F37" s="133"/>
      <c r="G37" s="133" t="str">
        <f>A18</f>
        <v>ГЛАВНЫЙ СЕКРЕТАРЬ:</v>
      </c>
      <c r="H37" s="133"/>
      <c r="I37" s="133" t="str">
        <f>A19</f>
        <v>СУДЬЯ НА ФИНИШЕ:</v>
      </c>
      <c r="J37" s="133"/>
      <c r="K37" s="133"/>
      <c r="L37" s="133"/>
      <c r="M37" s="133"/>
      <c r="N37" s="134"/>
    </row>
    <row r="38" spans="1:30" x14ac:dyDescent="0.25">
      <c r="A38" s="119"/>
      <c r="B38" s="120"/>
      <c r="C38" s="120"/>
      <c r="D38" s="120"/>
      <c r="E38" s="120"/>
      <c r="F38" s="121"/>
      <c r="G38" s="121"/>
      <c r="H38" s="121"/>
      <c r="I38" s="121"/>
      <c r="J38" s="111"/>
      <c r="K38" s="86"/>
      <c r="L38" s="86"/>
      <c r="M38" s="86"/>
      <c r="N38" s="87"/>
    </row>
    <row r="39" spans="1:30" x14ac:dyDescent="0.25">
      <c r="A39" s="88"/>
      <c r="D39" s="89"/>
      <c r="E39" s="89"/>
      <c r="F39" s="89"/>
      <c r="G39" s="89"/>
      <c r="H39" s="89"/>
      <c r="I39" s="89"/>
      <c r="J39" s="89"/>
      <c r="N39" s="90"/>
    </row>
    <row r="40" spans="1:30" x14ac:dyDescent="0.25">
      <c r="A40" s="88"/>
      <c r="D40" s="89"/>
      <c r="E40" s="89"/>
      <c r="F40" s="89"/>
      <c r="G40" s="89"/>
      <c r="H40" s="89"/>
      <c r="I40" s="89"/>
      <c r="J40" s="89"/>
      <c r="N40" s="90"/>
    </row>
    <row r="41" spans="1:30" x14ac:dyDescent="0.25">
      <c r="A41" s="119"/>
      <c r="B41" s="120"/>
      <c r="C41" s="120"/>
      <c r="D41" s="120"/>
      <c r="E41" s="120"/>
      <c r="F41" s="120"/>
      <c r="G41" s="120"/>
      <c r="H41" s="120"/>
      <c r="I41" s="120"/>
      <c r="J41" s="89"/>
      <c r="N41" s="90"/>
    </row>
    <row r="42" spans="1:30" x14ac:dyDescent="0.25">
      <c r="A42" s="122"/>
      <c r="B42" s="123"/>
      <c r="C42" s="123"/>
      <c r="D42" s="123"/>
      <c r="E42" s="123"/>
      <c r="F42" s="124"/>
      <c r="G42" s="124"/>
      <c r="H42" s="124"/>
      <c r="I42" s="124"/>
      <c r="J42" s="112"/>
      <c r="K42" s="91"/>
      <c r="L42" s="91"/>
      <c r="M42" s="91"/>
      <c r="N42" s="92"/>
    </row>
    <row r="43" spans="1:30" ht="16" thickBot="1" x14ac:dyDescent="0.3">
      <c r="A43" s="93"/>
      <c r="B43" s="94"/>
      <c r="C43" s="94"/>
      <c r="D43" s="117" t="str">
        <f>G17</f>
        <v>СОЛОВЬЁВ Г.Н. (ВК,г. САНКТ-ПЕТЕРБУРГ)</v>
      </c>
      <c r="E43" s="117"/>
      <c r="F43" s="117"/>
      <c r="G43" s="117" t="str">
        <f>G18</f>
        <v xml:space="preserve">СЛАБКОВСКАЯ В.Н. (ВК, г. ОМСК) </v>
      </c>
      <c r="H43" s="117"/>
      <c r="I43" s="117" t="str">
        <f>G19</f>
        <v xml:space="preserve">ВАЛОВА А.С. (ВК,г. САНКТ-ПЕТЕРБУРГ) </v>
      </c>
      <c r="J43" s="117"/>
      <c r="K43" s="117"/>
      <c r="L43" s="117"/>
      <c r="M43" s="117"/>
      <c r="N43" s="118"/>
    </row>
    <row r="44" spans="1:30" ht="13.5" thickTop="1" x14ac:dyDescent="0.25"/>
  </sheetData>
  <mergeCells count="39">
    <mergeCell ref="A15:G15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N21:N22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L21:L22"/>
    <mergeCell ref="M21:M22"/>
    <mergeCell ref="A23:A26"/>
    <mergeCell ref="A28:G28"/>
    <mergeCell ref="H28:N28"/>
    <mergeCell ref="D37:F37"/>
    <mergeCell ref="G37:H37"/>
    <mergeCell ref="I37:N37"/>
    <mergeCell ref="D43:F43"/>
    <mergeCell ref="G43:H43"/>
    <mergeCell ref="I43:N43"/>
    <mergeCell ref="A38:E38"/>
    <mergeCell ref="F38:I38"/>
    <mergeCell ref="A41:E41"/>
    <mergeCell ref="F41:I41"/>
    <mergeCell ref="A42:E42"/>
    <mergeCell ref="F42:I42"/>
  </mergeCells>
  <pageMargins left="0.31496062992125984" right="0.31496062992125984" top="0.74803149606299213" bottom="0.74803149606299213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CEAD-4568-43AA-A631-ED2BAD6EFFDD}">
  <sheetPr>
    <tabColor rgb="FF0070C0"/>
  </sheetPr>
  <dimension ref="A1:AD67"/>
  <sheetViews>
    <sheetView view="pageBreakPreview" zoomScale="80" zoomScaleNormal="100" zoomScaleSheetLayoutView="80" workbookViewId="0">
      <selection activeCell="A6" sqref="A6:N8"/>
    </sheetView>
  </sheetViews>
  <sheetFormatPr defaultColWidth="9.1796875" defaultRowHeight="13" x14ac:dyDescent="0.25"/>
  <cols>
    <col min="1" max="1" width="7" style="1" customWidth="1"/>
    <col min="2" max="2" width="7.7265625" style="89" customWidth="1"/>
    <col min="3" max="3" width="14.54296875" style="89" customWidth="1"/>
    <col min="4" max="4" width="29.453125" style="1" customWidth="1"/>
    <col min="5" max="5" width="12.453125" style="1" customWidth="1"/>
    <col min="6" max="6" width="8.1796875" style="1" customWidth="1"/>
    <col min="7" max="7" width="33.1796875" style="1" customWidth="1"/>
    <col min="8" max="8" width="12.54296875" style="1" customWidth="1"/>
    <col min="9" max="10" width="11.54296875" style="1" customWidth="1"/>
    <col min="11" max="11" width="12.7265625" style="1" bestFit="1" customWidth="1"/>
    <col min="12" max="12" width="9.54296875" style="1" customWidth="1"/>
    <col min="13" max="13" width="10.7265625" style="1" customWidth="1"/>
    <col min="14" max="14" width="12.54296875" style="1" customWidth="1"/>
    <col min="15" max="16384" width="9.1796875" style="1"/>
  </cols>
  <sheetData>
    <row r="1" spans="1:16" ht="18.5" x14ac:dyDescent="0.2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6" ht="18.5" x14ac:dyDescent="0.25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6" ht="8.15" hidden="1" customHeight="1" x14ac:dyDescent="0.2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6" ht="8.15" hidden="1" customHeight="1" x14ac:dyDescent="0.2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6" ht="8.15" hidden="1" customHeight="1" x14ac:dyDescent="0.2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6" s="2" customFormat="1" ht="28.5" x14ac:dyDescent="0.25">
      <c r="A6" s="152" t="s">
        <v>73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6" s="2" customFormat="1" ht="21" x14ac:dyDescent="0.25">
      <c r="A7" s="153" t="s">
        <v>74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6" s="2" customFormat="1" ht="21.5" thickBot="1" x14ac:dyDescent="0.3">
      <c r="A8" s="153" t="s">
        <v>2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</row>
    <row r="9" spans="1:16" ht="19" thickTop="1" x14ac:dyDescent="0.25">
      <c r="A9" s="154" t="s">
        <v>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6"/>
    </row>
    <row r="10" spans="1:16" ht="18.5" x14ac:dyDescent="0.25">
      <c r="A10" s="157" t="s">
        <v>57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9"/>
    </row>
    <row r="11" spans="1:16" ht="18.5" x14ac:dyDescent="0.25">
      <c r="A11" s="157" t="s">
        <v>54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9"/>
    </row>
    <row r="12" spans="1:16" ht="21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</row>
    <row r="13" spans="1:16" ht="14.5" x14ac:dyDescent="0.3">
      <c r="A13" s="6" t="s">
        <v>5</v>
      </c>
      <c r="B13" s="6" t="s">
        <v>5</v>
      </c>
      <c r="C13" s="7"/>
      <c r="D13" s="8"/>
      <c r="E13" s="9"/>
      <c r="F13" s="9"/>
      <c r="G13" s="10" t="s">
        <v>67</v>
      </c>
      <c r="H13" s="11"/>
      <c r="I13" s="11"/>
      <c r="J13" s="11"/>
      <c r="K13" s="11"/>
      <c r="L13" s="12"/>
      <c r="M13" s="13"/>
      <c r="N13" s="14" t="s">
        <v>59</v>
      </c>
      <c r="O13" s="13"/>
      <c r="P13" s="14"/>
    </row>
    <row r="14" spans="1:16" ht="14.5" x14ac:dyDescent="0.25">
      <c r="A14" s="15" t="s">
        <v>60</v>
      </c>
      <c r="B14" s="15" t="s">
        <v>6</v>
      </c>
      <c r="C14" s="16"/>
      <c r="D14" s="17"/>
      <c r="E14" s="17"/>
      <c r="F14" s="17"/>
      <c r="G14" s="18" t="s">
        <v>68</v>
      </c>
      <c r="H14" s="19"/>
      <c r="I14" s="19"/>
      <c r="J14" s="19"/>
      <c r="K14" s="19"/>
      <c r="L14" s="20"/>
      <c r="M14" s="21"/>
      <c r="N14" s="14" t="s">
        <v>7</v>
      </c>
      <c r="O14" s="21"/>
      <c r="P14" s="14"/>
    </row>
    <row r="15" spans="1:16" ht="14.5" x14ac:dyDescent="0.25">
      <c r="A15" s="148" t="s">
        <v>8</v>
      </c>
      <c r="B15" s="149"/>
      <c r="C15" s="149"/>
      <c r="D15" s="149"/>
      <c r="E15" s="149"/>
      <c r="F15" s="149"/>
      <c r="G15" s="150"/>
      <c r="H15" s="22" t="s">
        <v>9</v>
      </c>
      <c r="I15" s="23"/>
      <c r="J15" s="23"/>
      <c r="K15" s="23"/>
      <c r="L15" s="23"/>
      <c r="M15" s="23"/>
      <c r="N15" s="24"/>
    </row>
    <row r="16" spans="1:16" ht="14.5" x14ac:dyDescent="0.35">
      <c r="A16" s="25" t="s">
        <v>10</v>
      </c>
      <c r="B16" s="26"/>
      <c r="C16" s="26"/>
      <c r="D16" s="27"/>
      <c r="E16" s="28"/>
      <c r="F16" s="27"/>
      <c r="G16" s="29"/>
      <c r="H16" s="30" t="s">
        <v>11</v>
      </c>
      <c r="I16" s="28"/>
      <c r="J16" s="28"/>
      <c r="K16" s="31"/>
      <c r="L16" s="31"/>
      <c r="M16" s="32"/>
      <c r="N16" s="33" t="s">
        <v>12</v>
      </c>
    </row>
    <row r="17" spans="1:14" ht="14.5" x14ac:dyDescent="0.35">
      <c r="A17" s="25" t="s">
        <v>13</v>
      </c>
      <c r="B17" s="26"/>
      <c r="C17" s="26"/>
      <c r="D17" s="31"/>
      <c r="E17" s="28"/>
      <c r="F17" s="27"/>
      <c r="G17" s="29" t="s">
        <v>14</v>
      </c>
      <c r="H17" s="30" t="s">
        <v>15</v>
      </c>
      <c r="I17" s="28"/>
      <c r="J17" s="28"/>
      <c r="K17" s="31"/>
      <c r="L17" s="31"/>
      <c r="M17" s="32"/>
      <c r="N17" s="33" t="s">
        <v>16</v>
      </c>
    </row>
    <row r="18" spans="1:14" ht="14.5" x14ac:dyDescent="0.35">
      <c r="A18" s="25" t="s">
        <v>17</v>
      </c>
      <c r="B18" s="26"/>
      <c r="C18" s="26"/>
      <c r="D18" s="31"/>
      <c r="E18" s="28"/>
      <c r="F18" s="27"/>
      <c r="G18" s="34" t="s">
        <v>18</v>
      </c>
      <c r="H18" s="35" t="s">
        <v>19</v>
      </c>
      <c r="I18" s="28"/>
      <c r="J18" s="28"/>
      <c r="K18" s="31"/>
      <c r="L18" s="31"/>
      <c r="M18" s="32"/>
      <c r="N18" s="36" t="s">
        <v>62</v>
      </c>
    </row>
    <row r="19" spans="1:14" ht="15" thickBot="1" x14ac:dyDescent="0.4">
      <c r="A19" s="25" t="s">
        <v>20</v>
      </c>
      <c r="B19" s="37"/>
      <c r="C19" s="37"/>
      <c r="D19" s="38"/>
      <c r="E19" s="38"/>
      <c r="F19" s="38"/>
      <c r="G19" s="34" t="s">
        <v>21</v>
      </c>
      <c r="H19" s="35" t="s">
        <v>22</v>
      </c>
      <c r="I19" s="28"/>
      <c r="J19" s="28"/>
      <c r="K19" s="31"/>
      <c r="L19" s="31"/>
      <c r="M19" s="32"/>
      <c r="N19" s="36">
        <v>16</v>
      </c>
    </row>
    <row r="20" spans="1:14" ht="14" thickTop="1" thickBot="1" x14ac:dyDescent="0.3">
      <c r="A20" s="39"/>
      <c r="B20" s="40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/>
    </row>
    <row r="21" spans="1:14" s="43" customFormat="1" ht="27" customHeight="1" thickTop="1" x14ac:dyDescent="0.25">
      <c r="A21" s="137" t="s">
        <v>23</v>
      </c>
      <c r="B21" s="139" t="s">
        <v>24</v>
      </c>
      <c r="C21" s="139" t="s">
        <v>25</v>
      </c>
      <c r="D21" s="139" t="s">
        <v>26</v>
      </c>
      <c r="E21" s="139" t="s">
        <v>27</v>
      </c>
      <c r="F21" s="139" t="s">
        <v>28</v>
      </c>
      <c r="G21" s="141" t="s">
        <v>29</v>
      </c>
      <c r="H21" s="143" t="s">
        <v>30</v>
      </c>
      <c r="I21" s="144"/>
      <c r="J21" s="145"/>
      <c r="K21" s="141" t="s">
        <v>31</v>
      </c>
      <c r="L21" s="139" t="s">
        <v>32</v>
      </c>
      <c r="M21" s="146" t="s">
        <v>33</v>
      </c>
      <c r="N21" s="135" t="s">
        <v>34</v>
      </c>
    </row>
    <row r="22" spans="1:14" s="43" customFormat="1" ht="13.5" thickBot="1" x14ac:dyDescent="0.3">
      <c r="A22" s="138"/>
      <c r="B22" s="140"/>
      <c r="C22" s="140"/>
      <c r="D22" s="140"/>
      <c r="E22" s="140"/>
      <c r="F22" s="140"/>
      <c r="G22" s="142"/>
      <c r="H22" s="44" t="s">
        <v>63</v>
      </c>
      <c r="I22" s="44" t="s">
        <v>64</v>
      </c>
      <c r="J22" s="44" t="s">
        <v>65</v>
      </c>
      <c r="K22" s="142"/>
      <c r="L22" s="140"/>
      <c r="M22" s="147"/>
      <c r="N22" s="136"/>
    </row>
    <row r="23" spans="1:14" s="43" customFormat="1" ht="19" customHeight="1" thickTop="1" x14ac:dyDescent="0.25">
      <c r="A23" s="125">
        <v>1</v>
      </c>
      <c r="B23" s="45">
        <v>8</v>
      </c>
      <c r="C23" s="46">
        <f>VLOOKUP(B23,[2]список!_xlnm.Print_Area,3)</f>
        <v>10065490441</v>
      </c>
      <c r="D23" s="46" t="str">
        <f>VLOOKUP(B23,[2]список!_xlnm.Print_Area,2)</f>
        <v>СКОРНЯКОВ Григорий</v>
      </c>
      <c r="E23" s="47">
        <f>VLOOKUP(B23,[2]список!_xlnm.Print_Area,4)</f>
        <v>38304</v>
      </c>
      <c r="F23" s="48" t="str">
        <f>VLOOKUP(B23,[2]список!_xlnm.Print_Area,5)</f>
        <v>МСМК</v>
      </c>
      <c r="G23" s="48" t="str">
        <f>VLOOKUP(B23,[2]список!_xlnm.Print_Area,6)</f>
        <v>Санкт-Петербург</v>
      </c>
      <c r="H23" s="49">
        <v>7.1487268518518514E-4</v>
      </c>
      <c r="I23" s="49">
        <v>1.3574537037037038E-3</v>
      </c>
      <c r="J23" s="49">
        <v>2.0132986111111111E-3</v>
      </c>
      <c r="K23" s="50">
        <v>2.6728124999999998E-3</v>
      </c>
      <c r="L23" s="99">
        <f>0.166665/(K23/1)</f>
        <v>62.355664679059984</v>
      </c>
      <c r="M23" s="52"/>
      <c r="N23" s="53"/>
    </row>
    <row r="24" spans="1:14" s="43" customFormat="1" ht="19" customHeight="1" x14ac:dyDescent="0.25">
      <c r="A24" s="126"/>
      <c r="B24" s="54">
        <v>11</v>
      </c>
      <c r="C24" s="55">
        <f>VLOOKUP(B24,[2]список!_xlnm.Print_Area,3)</f>
        <v>10065490643</v>
      </c>
      <c r="D24" s="55" t="str">
        <f>VLOOKUP(B24,[2]список!_xlnm.Print_Area,2)</f>
        <v>ЗАРАКОВСКИЙ Даниил</v>
      </c>
      <c r="E24" s="56">
        <f>VLOOKUP(B24,[2]список!_xlnm.Print_Area,4)</f>
        <v>38183</v>
      </c>
      <c r="F24" s="57" t="str">
        <f>VLOOKUP(B24,[2]список!_xlnm.Print_Area,5)</f>
        <v>МСМК</v>
      </c>
      <c r="G24" s="57" t="str">
        <f>VLOOKUP(B24,[2]список!_xlnm.Print_Area,6)</f>
        <v>Санкт-Петербург</v>
      </c>
      <c r="H24" s="49"/>
      <c r="I24" s="58">
        <f>I23-H23</f>
        <v>6.4258101851851867E-4</v>
      </c>
      <c r="J24" s="58">
        <f>J23-I23</f>
        <v>6.5584490740740729E-4</v>
      </c>
      <c r="K24" s="58">
        <f>K23-J23</f>
        <v>6.5951388888888874E-4</v>
      </c>
      <c r="L24" s="59">
        <f>0.166665/(K23/1)</f>
        <v>62.355664679059984</v>
      </c>
      <c r="M24" s="60"/>
      <c r="N24" s="53"/>
    </row>
    <row r="25" spans="1:14" s="43" customFormat="1" ht="19" customHeight="1" x14ac:dyDescent="0.25">
      <c r="A25" s="126"/>
      <c r="B25" s="54">
        <v>10</v>
      </c>
      <c r="C25" s="55">
        <f>VLOOKUP(B25,[2]список!_xlnm.Print_Area,3)</f>
        <v>10075644826</v>
      </c>
      <c r="D25" s="55" t="str">
        <f>VLOOKUP(B25,[2]список!_xlnm.Print_Area,2)</f>
        <v>БУГАЕНКО Виктор</v>
      </c>
      <c r="E25" s="56">
        <f>VLOOKUP(B25,[2]список!_xlnm.Print_Area,4)</f>
        <v>38042</v>
      </c>
      <c r="F25" s="57" t="str">
        <f>VLOOKUP(B25,[2]список!_xlnm.Print_Area,5)</f>
        <v>МСМК</v>
      </c>
      <c r="G25" s="57" t="str">
        <f>VLOOKUP(B25,[2]список!_xlnm.Print_Area,6)</f>
        <v>Санкт-Петербург</v>
      </c>
      <c r="H25" s="49"/>
      <c r="I25" s="58"/>
      <c r="J25" s="58"/>
      <c r="K25" s="58"/>
      <c r="L25" s="59">
        <f>0.166665/(K23/1)</f>
        <v>62.355664679059984</v>
      </c>
      <c r="M25" s="60"/>
      <c r="N25" s="53"/>
    </row>
    <row r="26" spans="1:14" s="66" customFormat="1" ht="19" customHeight="1" x14ac:dyDescent="0.25">
      <c r="A26" s="127"/>
      <c r="B26" s="45">
        <v>14</v>
      </c>
      <c r="C26" s="67">
        <f>VLOOKUP(B26,[2]список!_xlnm.Print_Area,3)</f>
        <v>10090936672</v>
      </c>
      <c r="D26" s="67" t="str">
        <f>VLOOKUP(B26,[2]список!_xlnm.Print_Area,2)</f>
        <v>САВЕКИН Илья</v>
      </c>
      <c r="E26" s="68">
        <f>VLOOKUP(B26,[2]список!_xlnm.Print_Area,4)</f>
        <v>38489</v>
      </c>
      <c r="F26" s="69" t="str">
        <f>VLOOKUP(B26,[2]список!_xlnm.Print_Area,5)</f>
        <v>МСМК</v>
      </c>
      <c r="G26" s="69" t="str">
        <f>VLOOKUP(B26,[2]список!_xlnm.Print_Area,6)</f>
        <v>Санкт-Петербург</v>
      </c>
      <c r="H26" s="61"/>
      <c r="I26" s="62"/>
      <c r="J26" s="62"/>
      <c r="K26" s="63"/>
      <c r="L26" s="64">
        <f>0.166665/(K23/1)</f>
        <v>62.355664679059984</v>
      </c>
      <c r="M26" s="70"/>
      <c r="N26" s="65"/>
    </row>
    <row r="27" spans="1:14" s="43" customFormat="1" ht="19" customHeight="1" x14ac:dyDescent="0.25">
      <c r="A27" s="126">
        <v>2</v>
      </c>
      <c r="B27" s="45">
        <v>20</v>
      </c>
      <c r="C27" s="113">
        <f>VLOOKUP(B27,[2]список!_xlnm.Print_Area,3)</f>
        <v>10034952922</v>
      </c>
      <c r="D27" s="113" t="str">
        <f>VLOOKUP(B27,[2]список!_xlnm.Print_Area,2)</f>
        <v>БЕРСЕНЕВ Никита</v>
      </c>
      <c r="E27" s="114">
        <f>VLOOKUP(B27,[2]список!_xlnm.Print_Area,4)</f>
        <v>36610</v>
      </c>
      <c r="F27" s="115" t="str">
        <f>VLOOKUP(B27,[2]список!_xlnm.Print_Area,5)</f>
        <v>МСМК</v>
      </c>
      <c r="G27" s="115" t="str">
        <f>VLOOKUP(B27,[2]список!_xlnm.Print_Area,6)</f>
        <v>Санкт-Петербург</v>
      </c>
      <c r="H27" s="49">
        <v>7.2422453703703711E-4</v>
      </c>
      <c r="I27" s="49">
        <v>1.3687962962962966E-3</v>
      </c>
      <c r="J27" s="49">
        <v>2.0310300925925925E-3</v>
      </c>
      <c r="K27" s="50">
        <v>2.6961805555555558E-3</v>
      </c>
      <c r="L27" s="51">
        <f>0.166665/(K27/1)</f>
        <v>61.815222150676107</v>
      </c>
      <c r="M27" s="60"/>
      <c r="N27" s="53"/>
    </row>
    <row r="28" spans="1:14" s="43" customFormat="1" ht="19" customHeight="1" x14ac:dyDescent="0.25">
      <c r="A28" s="126"/>
      <c r="B28" s="54">
        <v>12</v>
      </c>
      <c r="C28" s="55">
        <f>VLOOKUP(B28,[2]список!_xlnm.Print_Area,3)</f>
        <v>10065490946</v>
      </c>
      <c r="D28" s="55" t="str">
        <f>VLOOKUP(B28,[2]список!_xlnm.Print_Area,2)</f>
        <v>КРЮЧКОВ Марк</v>
      </c>
      <c r="E28" s="56">
        <f>VLOOKUP(B28,[2]список!_xlnm.Print_Area,4)</f>
        <v>37676</v>
      </c>
      <c r="F28" s="57" t="str">
        <f>VLOOKUP(B28,[2]список!_xlnm.Print_Area,5)</f>
        <v>МСМК</v>
      </c>
      <c r="G28" s="57" t="str">
        <f>VLOOKUP(B28,[2]список!_xlnm.Print_Area,6)</f>
        <v>Санкт-Петербург</v>
      </c>
      <c r="H28" s="49"/>
      <c r="I28" s="58">
        <f>I27-H27</f>
        <v>6.4457175925925945E-4</v>
      </c>
      <c r="J28" s="58">
        <f>J27-I27</f>
        <v>6.6223379629629596E-4</v>
      </c>
      <c r="K28" s="58">
        <f>K27-J27</f>
        <v>6.6515046296296331E-4</v>
      </c>
      <c r="L28" s="59">
        <f>0.166665/(K27/1)</f>
        <v>61.815222150676107</v>
      </c>
      <c r="M28" s="60"/>
      <c r="N28" s="53"/>
    </row>
    <row r="29" spans="1:14" s="43" customFormat="1" ht="19" customHeight="1" x14ac:dyDescent="0.25">
      <c r="A29" s="126"/>
      <c r="B29" s="54">
        <v>7</v>
      </c>
      <c r="C29" s="55">
        <f>VLOOKUP(B29,[2]список!_xlnm.Print_Area,3)</f>
        <v>10036018912</v>
      </c>
      <c r="D29" s="55" t="str">
        <f>VLOOKUP(B29,[2]список!_xlnm.Print_Area,2)</f>
        <v>ШИЧКИН Влас</v>
      </c>
      <c r="E29" s="56">
        <f>VLOOKUP(B29,[2]список!_xlnm.Print_Area,4)</f>
        <v>37281</v>
      </c>
      <c r="F29" s="57" t="str">
        <f>VLOOKUP(B29,[2]список!_xlnm.Print_Area,5)</f>
        <v>МСМК</v>
      </c>
      <c r="G29" s="57" t="str">
        <f>VLOOKUP(B29,[2]список!_xlnm.Print_Area,6)</f>
        <v>Санкт-Петербург</v>
      </c>
      <c r="H29" s="49"/>
      <c r="I29" s="58"/>
      <c r="J29" s="58"/>
      <c r="K29" s="58"/>
      <c r="L29" s="59">
        <f>0.166665/(K27/1)</f>
        <v>61.815222150676107</v>
      </c>
      <c r="M29" s="60"/>
      <c r="N29" s="53"/>
    </row>
    <row r="30" spans="1:14" s="66" customFormat="1" ht="19" customHeight="1" x14ac:dyDescent="0.25">
      <c r="A30" s="127"/>
      <c r="B30" s="45">
        <v>5</v>
      </c>
      <c r="C30" s="67">
        <f>VLOOKUP(B30,[2]список!_xlnm.Print_Area,3)</f>
        <v>10036092771</v>
      </c>
      <c r="D30" s="67" t="str">
        <f>VLOOKUP(B30,[2]список!_xlnm.Print_Area,2)</f>
        <v>ИГОШЕВ Егор</v>
      </c>
      <c r="E30" s="68">
        <f>VLOOKUP(B30,[2]список!_xlnm.Print_Area,4)</f>
        <v>37439</v>
      </c>
      <c r="F30" s="69" t="str">
        <f>VLOOKUP(B30,[2]список!_xlnm.Print_Area,5)</f>
        <v>МСМК</v>
      </c>
      <c r="G30" s="69" t="str">
        <f>VLOOKUP(B30,[2]список!_xlnm.Print_Area,6)</f>
        <v>Санкт-Петербург</v>
      </c>
      <c r="H30" s="61"/>
      <c r="I30" s="62"/>
      <c r="J30" s="62"/>
      <c r="K30" s="63"/>
      <c r="L30" s="64">
        <f>0.166665/(K27/1)</f>
        <v>61.815222150676107</v>
      </c>
      <c r="M30" s="70"/>
      <c r="N30" s="65"/>
    </row>
    <row r="31" spans="1:14" s="43" customFormat="1" ht="19" customHeight="1" x14ac:dyDescent="0.25">
      <c r="A31" s="126">
        <v>3</v>
      </c>
      <c r="B31" s="45">
        <v>19</v>
      </c>
      <c r="C31" s="113">
        <f>VLOOKUP(B31,[2]список!_xlnm.Print_Area,3)</f>
        <v>10114021561</v>
      </c>
      <c r="D31" s="113" t="str">
        <f>VLOOKUP(B31,[2]список!_xlnm.Print_Area,2)</f>
        <v>БОЛДЫРЕВ Матвей</v>
      </c>
      <c r="E31" s="114">
        <f>VLOOKUP(B31,[2]список!_xlnm.Print_Area,4)</f>
        <v>39320</v>
      </c>
      <c r="F31" s="115" t="str">
        <f>VLOOKUP(B31,[2]список!_xlnm.Print_Area,5)</f>
        <v>МС</v>
      </c>
      <c r="G31" s="115" t="str">
        <f>VLOOKUP(B31,[2]список!_xlnm.Print_Area,6)</f>
        <v>Санкт-Петербург</v>
      </c>
      <c r="H31" s="49">
        <v>7.2827546296296301E-4</v>
      </c>
      <c r="I31" s="49">
        <v>1.3861921296296296E-3</v>
      </c>
      <c r="J31" s="49">
        <v>2.0456365740740743E-3</v>
      </c>
      <c r="K31" s="50">
        <v>2.7272453703703708E-3</v>
      </c>
      <c r="L31" s="51">
        <f>0.166665/(K31/1)</f>
        <v>61.111112997275427</v>
      </c>
      <c r="M31" s="60"/>
      <c r="N31" s="53"/>
    </row>
    <row r="32" spans="1:14" s="43" customFormat="1" ht="19" customHeight="1" x14ac:dyDescent="0.25">
      <c r="A32" s="126"/>
      <c r="B32" s="54">
        <v>17</v>
      </c>
      <c r="C32" s="55">
        <f>VLOOKUP(B32,[2]список!_xlnm.Print_Area,3)</f>
        <v>10120261186</v>
      </c>
      <c r="D32" s="55" t="str">
        <f>VLOOKUP(B32,[2]список!_xlnm.Print_Area,2)</f>
        <v>ГРЕЧИШКИН Вадим</v>
      </c>
      <c r="E32" s="56">
        <f>VLOOKUP(B32,[2]список!_xlnm.Print_Area,4)</f>
        <v>39274</v>
      </c>
      <c r="F32" s="57" t="str">
        <f>VLOOKUP(B32,[2]список!_xlnm.Print_Area,5)</f>
        <v>МС</v>
      </c>
      <c r="G32" s="57" t="str">
        <f>VLOOKUP(B32,[2]список!_xlnm.Print_Area,6)</f>
        <v>Санкт-Петербург</v>
      </c>
      <c r="H32" s="49"/>
      <c r="I32" s="58">
        <f>I31-H31</f>
        <v>6.5791666666666657E-4</v>
      </c>
      <c r="J32" s="58">
        <f>J31-I31</f>
        <v>6.594444444444447E-4</v>
      </c>
      <c r="K32" s="58">
        <f>K31-J31</f>
        <v>6.8160879629629648E-4</v>
      </c>
      <c r="L32" s="59">
        <f>0.166665/(K31/1)</f>
        <v>61.111112997275427</v>
      </c>
      <c r="M32" s="60"/>
      <c r="N32" s="53"/>
    </row>
    <row r="33" spans="1:14" s="43" customFormat="1" ht="19" customHeight="1" x14ac:dyDescent="0.25">
      <c r="A33" s="126"/>
      <c r="B33" s="54">
        <v>16</v>
      </c>
      <c r="C33" s="55">
        <f>VLOOKUP(B33,[2]список!_xlnm.Print_Area,3)</f>
        <v>10120261287</v>
      </c>
      <c r="D33" s="55" t="str">
        <f>VLOOKUP(B33,[2]список!_xlnm.Print_Area,2)</f>
        <v>ПРОСАНДЕЕВ Ярослав</v>
      </c>
      <c r="E33" s="56">
        <f>VLOOKUP(B33,[2]список!_xlnm.Print_Area,4)</f>
        <v>39151</v>
      </c>
      <c r="F33" s="57" t="str">
        <f>VLOOKUP(B33,[2]список!_xlnm.Print_Area,5)</f>
        <v>МС</v>
      </c>
      <c r="G33" s="57" t="str">
        <f>VLOOKUP(B33,[2]список!_xlnm.Print_Area,6)</f>
        <v>Санкт-Петербург</v>
      </c>
      <c r="H33" s="49"/>
      <c r="I33" s="58"/>
      <c r="J33" s="58"/>
      <c r="K33" s="58"/>
      <c r="L33" s="59">
        <f>0.166665/(K31/1)</f>
        <v>61.111112997275427</v>
      </c>
      <c r="M33" s="60"/>
      <c r="N33" s="53"/>
    </row>
    <row r="34" spans="1:14" s="66" customFormat="1" ht="19" customHeight="1" x14ac:dyDescent="0.25">
      <c r="A34" s="127"/>
      <c r="B34" s="45">
        <v>18</v>
      </c>
      <c r="C34" s="67">
        <f>VLOOKUP(B34,[2]список!_xlnm.Print_Area,3)</f>
        <v>10111625257</v>
      </c>
      <c r="D34" s="67" t="str">
        <f>VLOOKUP(B34,[2]список!_xlnm.Print_Area,2)</f>
        <v>ПОПОВ Марк</v>
      </c>
      <c r="E34" s="68">
        <f>VLOOKUP(B34,[2]список!_xlnm.Print_Area,4)</f>
        <v>39219</v>
      </c>
      <c r="F34" s="69" t="str">
        <f>VLOOKUP(B34,[2]список!_xlnm.Print_Area,5)</f>
        <v>МС</v>
      </c>
      <c r="G34" s="69" t="str">
        <f>VLOOKUP(B34,[2]список!_xlnm.Print_Area,6)</f>
        <v>Санкт-Петербург</v>
      </c>
      <c r="H34" s="61"/>
      <c r="I34" s="62"/>
      <c r="J34" s="62"/>
      <c r="K34" s="63"/>
      <c r="L34" s="64">
        <f>0.166665/(K31/1)</f>
        <v>61.111112997275427</v>
      </c>
      <c r="M34" s="70"/>
      <c r="N34" s="65"/>
    </row>
    <row r="35" spans="1:14" s="43" customFormat="1" ht="19" customHeight="1" x14ac:dyDescent="0.25">
      <c r="A35" s="126">
        <v>4</v>
      </c>
      <c r="B35" s="45">
        <v>31</v>
      </c>
      <c r="C35" s="113">
        <f>VLOOKUP(B35,[2]список!_xlnm.Print_Area,3)</f>
        <v>10009166682</v>
      </c>
      <c r="D35" s="113" t="str">
        <f>VLOOKUP(B35,[2]список!_xlnm.Print_Area,2)</f>
        <v>КОРОЛЕК Евгений</v>
      </c>
      <c r="E35" s="114">
        <f>VLOOKUP(B35,[2]список!_xlnm.Print_Area,4)</f>
        <v>35225</v>
      </c>
      <c r="F35" s="115" t="str">
        <f>VLOOKUP(B35,[2]список!_xlnm.Print_Area,5)</f>
        <v>МСМК</v>
      </c>
      <c r="G35" s="115" t="str">
        <f>VLOOKUP(B35,[2]список!_xlnm.Print_Area,6)</f>
        <v>Республика Беларусь</v>
      </c>
      <c r="H35" s="49">
        <v>7.3993055555555563E-4</v>
      </c>
      <c r="I35" s="49">
        <v>1.4043981481481483E-3</v>
      </c>
      <c r="J35" s="49">
        <v>2.0813078703703701E-3</v>
      </c>
      <c r="K35" s="50">
        <v>2.7622685185185185E-3</v>
      </c>
      <c r="L35" s="51">
        <f>0.166665/(K35/1)</f>
        <v>60.33627754965223</v>
      </c>
      <c r="M35" s="60"/>
      <c r="N35" s="53"/>
    </row>
    <row r="36" spans="1:14" s="43" customFormat="1" ht="19" customHeight="1" x14ac:dyDescent="0.25">
      <c r="A36" s="126"/>
      <c r="B36" s="54">
        <v>32</v>
      </c>
      <c r="C36" s="55">
        <f>VLOOKUP(B36,[2]список!_xlnm.Print_Area,3)</f>
        <v>10056107915</v>
      </c>
      <c r="D36" s="55" t="str">
        <f>VLOOKUP(B36,[2]список!_xlnm.Print_Area,2)</f>
        <v>МАЗУР Денис</v>
      </c>
      <c r="E36" s="56">
        <f>VLOOKUP(B36,[2]список!_xlnm.Print_Area,4)</f>
        <v>36635</v>
      </c>
      <c r="F36" s="57" t="str">
        <f>VLOOKUP(B36,[2]список!_xlnm.Print_Area,5)</f>
        <v>МСМК</v>
      </c>
      <c r="G36" s="57" t="str">
        <f>VLOOKUP(B36,[2]список!_xlnm.Print_Area,6)</f>
        <v>Республика Беларусь</v>
      </c>
      <c r="H36" s="49"/>
      <c r="I36" s="58">
        <f>I35-H35</f>
        <v>6.6446759259259269E-4</v>
      </c>
      <c r="J36" s="58">
        <f>J35-I35</f>
        <v>6.7690972222222176E-4</v>
      </c>
      <c r="K36" s="58">
        <f>K35-J35</f>
        <v>6.8096064814814842E-4</v>
      </c>
      <c r="L36" s="59">
        <f>0.166665/(K35/1)</f>
        <v>60.33627754965223</v>
      </c>
      <c r="M36" s="60"/>
      <c r="N36" s="53"/>
    </row>
    <row r="37" spans="1:14" s="43" customFormat="1" ht="19" customHeight="1" x14ac:dyDescent="0.25">
      <c r="A37" s="126"/>
      <c r="B37" s="54">
        <v>38</v>
      </c>
      <c r="C37" s="55">
        <f>VLOOKUP(B37,[2]список!_xlnm.Print_Area,3)</f>
        <v>10085150119</v>
      </c>
      <c r="D37" s="55" t="str">
        <f>VLOOKUP(B37,[2]список!_xlnm.Print_Area,2)</f>
        <v>ГУЦКО Кирилл</v>
      </c>
      <c r="E37" s="56">
        <f>VLOOKUP(B37,[2]список!_xlnm.Print_Area,4)</f>
        <v>38395</v>
      </c>
      <c r="F37" s="57" t="str">
        <f>VLOOKUP(B37,[2]список!_xlnm.Print_Area,5)</f>
        <v>МС</v>
      </c>
      <c r="G37" s="57" t="str">
        <f>VLOOKUP(B37,[2]список!_xlnm.Print_Area,6)</f>
        <v>Республика Беларусь</v>
      </c>
      <c r="H37" s="49"/>
      <c r="I37" s="58"/>
      <c r="J37" s="58"/>
      <c r="K37" s="58"/>
      <c r="L37" s="59">
        <f>0.166665/(K35/1)</f>
        <v>60.33627754965223</v>
      </c>
      <c r="M37" s="60"/>
      <c r="N37" s="53"/>
    </row>
    <row r="38" spans="1:14" s="43" customFormat="1" ht="19" customHeight="1" x14ac:dyDescent="0.25">
      <c r="A38" s="127"/>
      <c r="B38" s="45">
        <v>176</v>
      </c>
      <c r="C38" s="67">
        <f>VLOOKUP(B38,[2]список!_xlnm.Print_Area,3)</f>
        <v>10107354227</v>
      </c>
      <c r="D38" s="67" t="str">
        <f>VLOOKUP(B38,[2]список!_xlnm.Print_Area,2)</f>
        <v>БАБОВИЧ Никита</v>
      </c>
      <c r="E38" s="68">
        <f>VLOOKUP(B38,[2]список!_xlnm.Print_Area,4)</f>
        <v>39191</v>
      </c>
      <c r="F38" s="69" t="str">
        <f>VLOOKUP(B38,[2]список!_xlnm.Print_Area,5)</f>
        <v>МС</v>
      </c>
      <c r="G38" s="69" t="str">
        <f>VLOOKUP(B38,[2]список!_xlnm.Print_Area,6)</f>
        <v>Республика Беларусь</v>
      </c>
      <c r="H38" s="61"/>
      <c r="I38" s="62"/>
      <c r="J38" s="62"/>
      <c r="K38" s="63"/>
      <c r="L38" s="64">
        <f>0.166665/(K35/1)</f>
        <v>60.33627754965223</v>
      </c>
      <c r="M38" s="70"/>
      <c r="N38" s="65"/>
    </row>
    <row r="39" spans="1:14" s="43" customFormat="1" ht="19" customHeight="1" x14ac:dyDescent="0.25">
      <c r="A39" s="126">
        <v>5</v>
      </c>
      <c r="B39" s="45">
        <v>147</v>
      </c>
      <c r="C39" s="113">
        <f>VLOOKUP(B39,[2]список!_xlnm.Print_Area,3)</f>
        <v>10137271653</v>
      </c>
      <c r="D39" s="113" t="str">
        <f>VLOOKUP(B39,[2]список!_xlnm.Print_Area,2)</f>
        <v>ЯКОВЛЕВ Матвей</v>
      </c>
      <c r="E39" s="114">
        <f>VLOOKUP(B39,[2]список!_xlnm.Print_Area,4)</f>
        <v>39469</v>
      </c>
      <c r="F39" s="115" t="str">
        <f>VLOOKUP(B39,[2]список!_xlnm.Print_Area,5)</f>
        <v>МС</v>
      </c>
      <c r="G39" s="115" t="str">
        <f>VLOOKUP(B39,[2]список!_xlnm.Print_Area,6)</f>
        <v>Санкт-Петербург</v>
      </c>
      <c r="H39" s="49"/>
      <c r="I39" s="49"/>
      <c r="J39" s="49"/>
      <c r="K39" s="50"/>
      <c r="L39" s="51"/>
      <c r="M39" s="60"/>
      <c r="N39" s="53"/>
    </row>
    <row r="40" spans="1:14" s="43" customFormat="1" ht="19" customHeight="1" x14ac:dyDescent="0.25">
      <c r="A40" s="126"/>
      <c r="B40" s="54">
        <v>149</v>
      </c>
      <c r="C40" s="55">
        <f>VLOOKUP(B40,[2]список!_xlnm.Print_Area,3)</f>
        <v>10137307322</v>
      </c>
      <c r="D40" s="55" t="str">
        <f>VLOOKUP(B40,[2]список!_xlnm.Print_Area,2)</f>
        <v>ВЕШНЯКОВ Даниил</v>
      </c>
      <c r="E40" s="56">
        <f>VLOOKUP(B40,[2]список!_xlnm.Print_Area,4)</f>
        <v>39527</v>
      </c>
      <c r="F40" s="57" t="str">
        <f>VLOOKUP(B40,[2]список!_xlnm.Print_Area,5)</f>
        <v>МС</v>
      </c>
      <c r="G40" s="57" t="str">
        <f>VLOOKUP(B40,[2]список!_xlnm.Print_Area,6)</f>
        <v>Санкт-Петербург</v>
      </c>
      <c r="H40" s="49"/>
      <c r="I40" s="58"/>
      <c r="J40" s="58"/>
      <c r="K40" s="58"/>
      <c r="L40" s="59"/>
      <c r="M40" s="60"/>
      <c r="N40" s="53"/>
    </row>
    <row r="41" spans="1:14" s="43" customFormat="1" ht="19" customHeight="1" x14ac:dyDescent="0.25">
      <c r="A41" s="126"/>
      <c r="B41" s="54">
        <v>15</v>
      </c>
      <c r="C41" s="55">
        <f>VLOOKUP(B41,[2]список!_xlnm.Print_Area,3)</f>
        <v>10097338672</v>
      </c>
      <c r="D41" s="55" t="str">
        <f>VLOOKUP(B41,[2]список!_xlnm.Print_Area,2)</f>
        <v>КАЗАКОВ Даниил</v>
      </c>
      <c r="E41" s="56">
        <f>VLOOKUP(B41,[2]список!_xlnm.Print_Area,4)</f>
        <v>38360</v>
      </c>
      <c r="F41" s="57" t="str">
        <f>VLOOKUP(B41,[2]список!_xlnm.Print_Area,5)</f>
        <v>МС</v>
      </c>
      <c r="G41" s="57" t="str">
        <f>VLOOKUP(B41,[2]список!_xlnm.Print_Area,6)</f>
        <v>Санкт-Петербург</v>
      </c>
      <c r="H41" s="49"/>
      <c r="I41" s="58"/>
      <c r="J41" s="58"/>
      <c r="K41" s="58"/>
      <c r="L41" s="59"/>
      <c r="M41" s="60"/>
      <c r="N41" s="53"/>
    </row>
    <row r="42" spans="1:14" s="43" customFormat="1" ht="19" customHeight="1" x14ac:dyDescent="0.25">
      <c r="A42" s="127"/>
      <c r="B42" s="45">
        <v>148</v>
      </c>
      <c r="C42" s="67">
        <f>VLOOKUP(B42,[2]список!_xlnm.Print_Area,3)</f>
        <v>10125311654</v>
      </c>
      <c r="D42" s="67" t="str">
        <f>VLOOKUP(B42,[2]список!_xlnm.Print_Area,2)</f>
        <v>НОВОЛОДСКИЙ Ростислав</v>
      </c>
      <c r="E42" s="68">
        <f>VLOOKUP(B42,[2]список!_xlnm.Print_Area,4)</f>
        <v>39586</v>
      </c>
      <c r="F42" s="69" t="str">
        <f>VLOOKUP(B42,[2]список!_xlnm.Print_Area,5)</f>
        <v>МС</v>
      </c>
      <c r="G42" s="69" t="str">
        <f>VLOOKUP(B42,[2]список!_xlnm.Print_Area,6)</f>
        <v>Санкт-Петербург</v>
      </c>
      <c r="H42" s="61"/>
      <c r="I42" s="62"/>
      <c r="J42" s="62"/>
      <c r="K42" s="63"/>
      <c r="L42" s="64"/>
      <c r="M42" s="70"/>
      <c r="N42" s="65"/>
    </row>
    <row r="43" spans="1:14" s="43" customFormat="1" ht="19" customHeight="1" x14ac:dyDescent="0.25">
      <c r="A43" s="126">
        <v>6</v>
      </c>
      <c r="B43" s="45">
        <v>40</v>
      </c>
      <c r="C43" s="55">
        <f>VLOOKUP(B43,[2]список!_xlnm.Print_Area,3)</f>
        <v>10083180514</v>
      </c>
      <c r="D43" s="55" t="str">
        <f>VLOOKUP(B43,[2]список!_xlnm.Print_Area,2)</f>
        <v>ОДИНЕЦ Вадим</v>
      </c>
      <c r="E43" s="56">
        <f>VLOOKUP(B43,[2]список!_xlnm.Print_Area,4)</f>
        <v>38373</v>
      </c>
      <c r="F43" s="57" t="str">
        <f>VLOOKUP(B43,[2]список!_xlnm.Print_Area,5)</f>
        <v>МС</v>
      </c>
      <c r="G43" s="57" t="str">
        <f>VLOOKUP(B43,[2]список!_xlnm.Print_Area,6)</f>
        <v>Республика Беларусь</v>
      </c>
      <c r="H43" s="49"/>
      <c r="I43" s="49"/>
      <c r="J43" s="49"/>
      <c r="K43" s="50"/>
      <c r="L43" s="51"/>
      <c r="M43" s="52"/>
      <c r="N43" s="53"/>
    </row>
    <row r="44" spans="1:14" s="43" customFormat="1" ht="19" customHeight="1" x14ac:dyDescent="0.25">
      <c r="A44" s="126"/>
      <c r="B44" s="45">
        <v>34</v>
      </c>
      <c r="C44" s="55">
        <f>VLOOKUP(B44,[2]список!_xlnm.Print_Area,3)</f>
        <v>10107135773</v>
      </c>
      <c r="D44" s="55" t="str">
        <f>VLOOKUP(B44,[2]список!_xlnm.Print_Area,2)</f>
        <v>ОСТАЛОВСКИ Александр</v>
      </c>
      <c r="E44" s="56">
        <f>VLOOKUP(B44,[2]список!_xlnm.Print_Area,4)</f>
        <v>38601</v>
      </c>
      <c r="F44" s="57" t="str">
        <f>VLOOKUP(B44,[2]список!_xlnm.Print_Area,5)</f>
        <v>МС</v>
      </c>
      <c r="G44" s="57" t="str">
        <f>VLOOKUP(B44,[2]список!_xlnm.Print_Area,6)</f>
        <v>Республика Беларусь</v>
      </c>
      <c r="H44" s="49"/>
      <c r="I44" s="58"/>
      <c r="J44" s="58"/>
      <c r="K44" s="58"/>
      <c r="L44" s="59"/>
      <c r="M44" s="60"/>
      <c r="N44" s="53"/>
    </row>
    <row r="45" spans="1:14" s="43" customFormat="1" ht="19" customHeight="1" x14ac:dyDescent="0.25">
      <c r="A45" s="126"/>
      <c r="B45" s="45">
        <v>165</v>
      </c>
      <c r="C45" s="55">
        <f>VLOOKUP(B45,[2]список!_xlnm.Print_Area,3)</f>
        <v>10090698822</v>
      </c>
      <c r="D45" s="55" t="str">
        <f>VLOOKUP(B45,[2]список!_xlnm.Print_Area,2)</f>
        <v>СЛЕСАРЕНКО Илья</v>
      </c>
      <c r="E45" s="56">
        <f>VLOOKUP(B45,[2]список!_xlnm.Print_Area,4)</f>
        <v>39135</v>
      </c>
      <c r="F45" s="57" t="str">
        <f>VLOOKUP(B45,[2]список!_xlnm.Print_Area,5)</f>
        <v>КМС</v>
      </c>
      <c r="G45" s="57" t="str">
        <f>VLOOKUP(B45,[2]список!_xlnm.Print_Area,6)</f>
        <v>Республика Беларусь</v>
      </c>
      <c r="H45" s="49"/>
      <c r="I45" s="58"/>
      <c r="J45" s="58"/>
      <c r="K45" s="58"/>
      <c r="L45" s="59"/>
      <c r="M45" s="60"/>
      <c r="N45" s="53"/>
    </row>
    <row r="46" spans="1:14" s="43" customFormat="1" ht="19" customHeight="1" x14ac:dyDescent="0.25">
      <c r="A46" s="127"/>
      <c r="B46" s="45">
        <v>39</v>
      </c>
      <c r="C46" s="67">
        <f>VLOOKUP(B46,[2]список!_xlnm.Print_Area,3)</f>
        <v>10093154134</v>
      </c>
      <c r="D46" s="67" t="str">
        <f>VLOOKUP(B46,[2]список!_xlnm.Print_Area,2)</f>
        <v>БЕЗГЕРЦ Степан</v>
      </c>
      <c r="E46" s="68">
        <f>VLOOKUP(B46,[2]список!_xlnm.Print_Area,4)</f>
        <v>38311</v>
      </c>
      <c r="F46" s="69" t="str">
        <f>VLOOKUP(B46,[2]список!_xlnm.Print_Area,5)</f>
        <v>МС</v>
      </c>
      <c r="G46" s="69" t="str">
        <f>VLOOKUP(B46,[2]список!_xlnm.Print_Area,6)</f>
        <v>Республика Беларусь</v>
      </c>
      <c r="H46" s="61"/>
      <c r="I46" s="62"/>
      <c r="J46" s="62"/>
      <c r="K46" s="63"/>
      <c r="L46" s="64"/>
      <c r="M46" s="116"/>
      <c r="N46" s="65"/>
    </row>
    <row r="47" spans="1:14" s="43" customFormat="1" ht="19" customHeight="1" x14ac:dyDescent="0.25">
      <c r="A47" s="126">
        <v>7</v>
      </c>
      <c r="B47" s="54">
        <v>46</v>
      </c>
      <c r="C47" s="55">
        <f>VLOOKUP(B47,[2]список!_xlnm.Print_Area,3)</f>
        <v>10070377423</v>
      </c>
      <c r="D47" s="55" t="str">
        <f>VLOOKUP(B47,[2]список!_xlnm.Print_Area,2)</f>
        <v>КАРМАЖАКОВ Сергей</v>
      </c>
      <c r="E47" s="56">
        <f>VLOOKUP(B47,[2]список!_xlnm.Print_Area,4)</f>
        <v>37064</v>
      </c>
      <c r="F47" s="57" t="str">
        <f>VLOOKUP(B47,[2]список!_xlnm.Print_Area,5)</f>
        <v>МСМК</v>
      </c>
      <c r="G47" s="57" t="str">
        <f>VLOOKUP(B47,[2]список!_xlnm.Print_Area,6)</f>
        <v>Республика Казахстан</v>
      </c>
      <c r="H47" s="49"/>
      <c r="I47" s="49"/>
      <c r="J47" s="49"/>
      <c r="K47" s="50"/>
      <c r="L47" s="51"/>
      <c r="M47" s="52"/>
      <c r="N47" s="53"/>
    </row>
    <row r="48" spans="1:14" s="43" customFormat="1" ht="19" customHeight="1" x14ac:dyDescent="0.25">
      <c r="A48" s="126"/>
      <c r="B48" s="54">
        <v>43</v>
      </c>
      <c r="C48" s="55">
        <f>VLOOKUP(B48,[2]список!_xlnm.Print_Area,3)</f>
        <v>10103653574</v>
      </c>
      <c r="D48" s="55" t="str">
        <f>VLOOKUP(B48,[2]список!_xlnm.Print_Area,2)</f>
        <v>БЕЛУГИН Вадим</v>
      </c>
      <c r="E48" s="56">
        <f>VLOOKUP(B48,[2]список!_xlnm.Print_Area,4)</f>
        <v>38408</v>
      </c>
      <c r="F48" s="57" t="str">
        <f>VLOOKUP(B48,[2]список!_xlnm.Print_Area,5)</f>
        <v>МСМК</v>
      </c>
      <c r="G48" s="57" t="str">
        <f>VLOOKUP(B48,[2]список!_xlnm.Print_Area,6)</f>
        <v>Республика Казахстан</v>
      </c>
      <c r="H48" s="49"/>
      <c r="I48" s="58"/>
      <c r="J48" s="58"/>
      <c r="K48" s="58"/>
      <c r="L48" s="59"/>
      <c r="M48" s="60"/>
      <c r="N48" s="53"/>
    </row>
    <row r="49" spans="1:30" s="43" customFormat="1" ht="19" customHeight="1" x14ac:dyDescent="0.25">
      <c r="A49" s="126"/>
      <c r="B49" s="54">
        <v>44</v>
      </c>
      <c r="C49" s="55">
        <f>VLOOKUP(B49,[2]список!_xlnm.Print_Area,3)</f>
        <v>10139599653</v>
      </c>
      <c r="D49" s="55" t="str">
        <f>VLOOKUP(B49,[2]список!_xlnm.Print_Area,2)</f>
        <v>СКИБИН Владислав</v>
      </c>
      <c r="E49" s="56">
        <f>VLOOKUP(B49,[2]список!_xlnm.Print_Area,4)</f>
        <v>39029</v>
      </c>
      <c r="F49" s="57" t="str">
        <f>VLOOKUP(B49,[2]список!_xlnm.Print_Area,5)</f>
        <v>МС</v>
      </c>
      <c r="G49" s="57" t="str">
        <f>VLOOKUP(B49,[2]список!_xlnm.Print_Area,6)</f>
        <v>Республика Казахстан</v>
      </c>
      <c r="H49" s="49"/>
      <c r="I49" s="58"/>
      <c r="J49" s="58"/>
      <c r="K49" s="58"/>
      <c r="L49" s="59"/>
      <c r="M49" s="60"/>
      <c r="N49" s="53"/>
    </row>
    <row r="50" spans="1:30" s="43" customFormat="1" ht="19" customHeight="1" x14ac:dyDescent="0.25">
      <c r="A50" s="127"/>
      <c r="B50" s="45">
        <v>45</v>
      </c>
      <c r="C50" s="67">
        <f>VLOOKUP(B50,[2]список!_xlnm.Print_Area,3)</f>
        <v>10084783270</v>
      </c>
      <c r="D50" s="67" t="str">
        <f>VLOOKUP(B50,[2]список!_xlnm.Print_Area,2)</f>
        <v>НОСКОВ Дмитрий</v>
      </c>
      <c r="E50" s="68">
        <f>VLOOKUP(B50,[2]список!_xlnm.Print_Area,4)</f>
        <v>37266</v>
      </c>
      <c r="F50" s="69" t="str">
        <f>VLOOKUP(B50,[2]список!_xlnm.Print_Area,5)</f>
        <v>МСМК</v>
      </c>
      <c r="G50" s="69" t="str">
        <f>VLOOKUP(B50,[2]список!_xlnm.Print_Area,6)</f>
        <v>Республика Казахстан</v>
      </c>
      <c r="H50" s="61"/>
      <c r="I50" s="71"/>
      <c r="J50" s="71"/>
      <c r="K50" s="71"/>
      <c r="L50" s="64" t="e">
        <f>0.166665/(K47/1)</f>
        <v>#DIV/0!</v>
      </c>
      <c r="M50" s="116"/>
      <c r="N50" s="65"/>
    </row>
    <row r="51" spans="1:30" ht="14.5" x14ac:dyDescent="0.25">
      <c r="A51" s="128" t="s">
        <v>35</v>
      </c>
      <c r="B51" s="129"/>
      <c r="C51" s="129"/>
      <c r="D51" s="129"/>
      <c r="E51" s="129"/>
      <c r="F51" s="129"/>
      <c r="G51" s="130"/>
      <c r="H51" s="131" t="s">
        <v>36</v>
      </c>
      <c r="I51" s="129"/>
      <c r="J51" s="129"/>
      <c r="K51" s="129"/>
      <c r="L51" s="129"/>
      <c r="M51" s="129"/>
      <c r="N51" s="132"/>
    </row>
    <row r="52" spans="1:30" ht="14.5" x14ac:dyDescent="0.25">
      <c r="A52" s="72" t="s">
        <v>37</v>
      </c>
      <c r="B52" s="73"/>
      <c r="C52" s="73"/>
      <c r="D52" s="73"/>
      <c r="E52" s="73"/>
      <c r="F52" s="73"/>
      <c r="G52" s="74" t="s">
        <v>38</v>
      </c>
      <c r="H52" s="75">
        <v>3</v>
      </c>
      <c r="I52" s="76"/>
      <c r="J52" s="76"/>
      <c r="K52" s="76"/>
      <c r="L52" s="76"/>
      <c r="M52" s="77" t="s">
        <v>39</v>
      </c>
      <c r="N52" s="78">
        <f>COUNTIF(F14:F50,"ЗМС")</f>
        <v>0</v>
      </c>
    </row>
    <row r="53" spans="1:30" ht="14.5" x14ac:dyDescent="0.25">
      <c r="A53" s="72" t="s">
        <v>40</v>
      </c>
      <c r="B53" s="79"/>
      <c r="C53" s="79"/>
      <c r="D53" s="79"/>
      <c r="E53" s="79"/>
      <c r="F53" s="79"/>
      <c r="G53" s="74" t="s">
        <v>41</v>
      </c>
      <c r="H53" s="80">
        <f>H54+H58</f>
        <v>7</v>
      </c>
      <c r="I53" s="81"/>
      <c r="J53" s="81"/>
      <c r="K53" s="81"/>
      <c r="L53" s="81"/>
      <c r="M53" s="77" t="s">
        <v>42</v>
      </c>
      <c r="N53" s="78">
        <f>COUNTIF(F14:F50,"МСМК")</f>
        <v>13</v>
      </c>
    </row>
    <row r="54" spans="1:30" ht="14.5" x14ac:dyDescent="0.25">
      <c r="A54" s="72"/>
      <c r="B54" s="79"/>
      <c r="C54" s="79"/>
      <c r="D54" s="79"/>
      <c r="E54" s="79"/>
      <c r="F54" s="79"/>
      <c r="G54" s="74" t="s">
        <v>43</v>
      </c>
      <c r="H54" s="80">
        <f>COUNT(A23:A50)</f>
        <v>7</v>
      </c>
      <c r="I54" s="81"/>
      <c r="J54" s="81"/>
      <c r="K54" s="81"/>
      <c r="L54" s="81"/>
      <c r="M54" s="77" t="s">
        <v>44</v>
      </c>
      <c r="N54" s="78">
        <f>COUNTIF(F14:F50,"МС")</f>
        <v>14</v>
      </c>
    </row>
    <row r="55" spans="1:30" ht="14.5" x14ac:dyDescent="0.25">
      <c r="A55" s="72"/>
      <c r="B55" s="79"/>
      <c r="C55" s="79"/>
      <c r="D55" s="79"/>
      <c r="E55" s="79"/>
      <c r="F55" s="79"/>
      <c r="G55" s="74" t="s">
        <v>45</v>
      </c>
      <c r="H55" s="80">
        <f>COUNT(A14:A50)</f>
        <v>7</v>
      </c>
      <c r="I55" s="81"/>
      <c r="J55" s="81"/>
      <c r="K55" s="81"/>
      <c r="L55" s="81"/>
      <c r="M55" s="77" t="s">
        <v>46</v>
      </c>
      <c r="N55" s="78">
        <f>COUNTIF(F14:F50,"КМС")</f>
        <v>1</v>
      </c>
    </row>
    <row r="56" spans="1:30" ht="14.5" x14ac:dyDescent="0.25">
      <c r="A56" s="72"/>
      <c r="B56" s="79"/>
      <c r="C56" s="79"/>
      <c r="D56" s="79"/>
      <c r="E56" s="79"/>
      <c r="F56" s="79"/>
      <c r="G56" s="74" t="s">
        <v>47</v>
      </c>
      <c r="H56" s="80">
        <f>COUNTIF(A14:A50,"НФ")</f>
        <v>0</v>
      </c>
      <c r="I56" s="81"/>
      <c r="J56" s="81"/>
      <c r="K56" s="81"/>
      <c r="L56" s="81"/>
      <c r="M56" s="77" t="s">
        <v>48</v>
      </c>
      <c r="N56" s="78">
        <f>COUNTIF(F14:F50,"1 СР")</f>
        <v>0</v>
      </c>
    </row>
    <row r="57" spans="1:30" ht="14.5" x14ac:dyDescent="0.25">
      <c r="A57" s="82"/>
      <c r="B57" s="73"/>
      <c r="C57" s="73"/>
      <c r="D57" s="73"/>
      <c r="E57" s="73"/>
      <c r="F57" s="73"/>
      <c r="G57" s="74" t="s">
        <v>49</v>
      </c>
      <c r="H57" s="80">
        <f>COUNTIF(A14:A50,"ДСКВ")</f>
        <v>0</v>
      </c>
      <c r="I57" s="76"/>
      <c r="J57" s="76"/>
      <c r="K57" s="76"/>
      <c r="L57" s="76"/>
      <c r="M57" s="77" t="s">
        <v>50</v>
      </c>
      <c r="N57" s="78">
        <f>COUNTIF(F14:F50,"2 СР")</f>
        <v>0</v>
      </c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</row>
    <row r="58" spans="1:30" ht="14.5" x14ac:dyDescent="0.25">
      <c r="A58" s="82"/>
      <c r="B58" s="79"/>
      <c r="C58" s="79"/>
      <c r="D58" s="79"/>
      <c r="E58" s="79"/>
      <c r="F58" s="79"/>
      <c r="G58" s="74" t="s">
        <v>51</v>
      </c>
      <c r="H58" s="80">
        <f>COUNTIF(A14:A50,"НС")</f>
        <v>0</v>
      </c>
      <c r="I58" s="81"/>
      <c r="J58" s="81"/>
      <c r="K58" s="81"/>
      <c r="L58" s="81"/>
      <c r="M58" s="77" t="s">
        <v>52</v>
      </c>
      <c r="N58" s="78">
        <f>COUNTIF(F14:F50,"3 СР")</f>
        <v>0</v>
      </c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</row>
    <row r="59" spans="1:30" ht="7.5" customHeight="1" x14ac:dyDescent="0.25">
      <c r="A59" s="82"/>
      <c r="B59" s="79"/>
      <c r="C59" s="79"/>
      <c r="D59" s="79"/>
      <c r="E59" s="79"/>
      <c r="F59" s="79"/>
      <c r="G59" s="74"/>
      <c r="H59" s="80"/>
      <c r="I59" s="81"/>
      <c r="J59" s="81"/>
      <c r="K59" s="81"/>
      <c r="L59" s="81"/>
      <c r="M59" s="77"/>
      <c r="N59" s="78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</row>
    <row r="60" spans="1:30" ht="15.5" x14ac:dyDescent="0.25">
      <c r="A60" s="84" t="str">
        <f>A16</f>
        <v>ТЕХНИЧЕСКИЙ ДЕЛЕГАТ ФВСР:</v>
      </c>
      <c r="B60" s="85"/>
      <c r="C60" s="85"/>
      <c r="D60" s="133" t="str">
        <f>A17</f>
        <v>ГЛАВНЫЙ СУДЬЯ:</v>
      </c>
      <c r="E60" s="133"/>
      <c r="F60" s="133"/>
      <c r="G60" s="133" t="str">
        <f>A18</f>
        <v>ГЛАВНЫЙ СЕКРЕТАРЬ:</v>
      </c>
      <c r="H60" s="133"/>
      <c r="I60" s="133" t="str">
        <f>A19</f>
        <v>СУДЬЯ НА ФИНИШЕ:</v>
      </c>
      <c r="J60" s="133"/>
      <c r="K60" s="133"/>
      <c r="L60" s="133"/>
      <c r="M60" s="133"/>
      <c r="N60" s="134"/>
    </row>
    <row r="61" spans="1:30" x14ac:dyDescent="0.25">
      <c r="A61" s="119"/>
      <c r="B61" s="120"/>
      <c r="C61" s="120"/>
      <c r="D61" s="120"/>
      <c r="E61" s="120"/>
      <c r="F61" s="121"/>
      <c r="G61" s="121"/>
      <c r="H61" s="121"/>
      <c r="I61" s="121"/>
      <c r="J61" s="111"/>
      <c r="K61" s="86"/>
      <c r="L61" s="86"/>
      <c r="M61" s="86"/>
      <c r="N61" s="87"/>
    </row>
    <row r="62" spans="1:30" x14ac:dyDescent="0.25">
      <c r="A62" s="88"/>
      <c r="D62" s="89"/>
      <c r="E62" s="89"/>
      <c r="F62" s="89"/>
      <c r="G62" s="89"/>
      <c r="H62" s="89"/>
      <c r="I62" s="89"/>
      <c r="J62" s="89"/>
      <c r="N62" s="90"/>
    </row>
    <row r="63" spans="1:30" x14ac:dyDescent="0.25">
      <c r="A63" s="88"/>
      <c r="D63" s="89"/>
      <c r="E63" s="89"/>
      <c r="F63" s="89"/>
      <c r="G63" s="89"/>
      <c r="H63" s="89"/>
      <c r="I63" s="89"/>
      <c r="J63" s="89"/>
      <c r="N63" s="90"/>
    </row>
    <row r="64" spans="1:30" x14ac:dyDescent="0.25">
      <c r="A64" s="119"/>
      <c r="B64" s="120"/>
      <c r="C64" s="120"/>
      <c r="D64" s="120"/>
      <c r="E64" s="120"/>
      <c r="F64" s="120"/>
      <c r="G64" s="120"/>
      <c r="H64" s="120"/>
      <c r="I64" s="120"/>
      <c r="J64" s="89"/>
      <c r="N64" s="90"/>
    </row>
    <row r="65" spans="1:14" x14ac:dyDescent="0.25">
      <c r="A65" s="122"/>
      <c r="B65" s="123"/>
      <c r="C65" s="123"/>
      <c r="D65" s="123"/>
      <c r="E65" s="123"/>
      <c r="F65" s="124"/>
      <c r="G65" s="124"/>
      <c r="H65" s="124"/>
      <c r="I65" s="124"/>
      <c r="J65" s="112"/>
      <c r="K65" s="91"/>
      <c r="L65" s="91"/>
      <c r="M65" s="91"/>
      <c r="N65" s="92"/>
    </row>
    <row r="66" spans="1:14" ht="16" thickBot="1" x14ac:dyDescent="0.3">
      <c r="A66" s="93"/>
      <c r="B66" s="94"/>
      <c r="C66" s="94"/>
      <c r="D66" s="117" t="str">
        <f>G17</f>
        <v>СОЛОВЬЁВ Г.Н. (ВК,г. САНКТ-ПЕТЕРБУРГ)</v>
      </c>
      <c r="E66" s="117"/>
      <c r="F66" s="117"/>
      <c r="G66" s="117" t="str">
        <f>G18</f>
        <v xml:space="preserve">СЛАБКОВСКАЯ В.Н. (ВК, г. ОМСК) </v>
      </c>
      <c r="H66" s="117"/>
      <c r="I66" s="117" t="str">
        <f>G19</f>
        <v xml:space="preserve">ВАЛОВА А.С. (ВК,г. САНКТ-ПЕТЕРБУРГ) </v>
      </c>
      <c r="J66" s="117"/>
      <c r="K66" s="117"/>
      <c r="L66" s="117"/>
      <c r="M66" s="117"/>
      <c r="N66" s="118"/>
    </row>
    <row r="67" spans="1:14" ht="13.5" thickTop="1" x14ac:dyDescent="0.25"/>
  </sheetData>
  <mergeCells count="45">
    <mergeCell ref="A15:G15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M21:M22"/>
    <mergeCell ref="N21:N22"/>
    <mergeCell ref="A21:A22"/>
    <mergeCell ref="B21:B22"/>
    <mergeCell ref="C21:C22"/>
    <mergeCell ref="D21:D22"/>
    <mergeCell ref="E21:E22"/>
    <mergeCell ref="F21:F22"/>
    <mergeCell ref="A43:A46"/>
    <mergeCell ref="G21:G22"/>
    <mergeCell ref="H21:J21"/>
    <mergeCell ref="K21:K22"/>
    <mergeCell ref="L21:L22"/>
    <mergeCell ref="A23:A26"/>
    <mergeCell ref="A27:A30"/>
    <mergeCell ref="A31:A34"/>
    <mergeCell ref="A35:A38"/>
    <mergeCell ref="A39:A42"/>
    <mergeCell ref="A47:A50"/>
    <mergeCell ref="A51:G51"/>
    <mergeCell ref="H51:N51"/>
    <mergeCell ref="D60:F60"/>
    <mergeCell ref="G60:H60"/>
    <mergeCell ref="I60:N60"/>
    <mergeCell ref="D66:F66"/>
    <mergeCell ref="G66:H66"/>
    <mergeCell ref="I66:N66"/>
    <mergeCell ref="A61:E61"/>
    <mergeCell ref="F61:I61"/>
    <mergeCell ref="A64:E64"/>
    <mergeCell ref="F64:I64"/>
    <mergeCell ref="A65:E65"/>
    <mergeCell ref="F65:I65"/>
  </mergeCells>
  <pageMargins left="0.31496062992125984" right="0.31496062992125984" top="0.74803149606299213" bottom="0.74803149606299213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EC01F-1901-49A1-BEDA-FDB112F292F7}">
  <sheetPr>
    <tabColor rgb="FF92D050"/>
  </sheetPr>
  <dimension ref="A1:AD56"/>
  <sheetViews>
    <sheetView tabSelected="1" view="pageBreakPreview" topLeftCell="A27" zoomScale="80" zoomScaleNormal="100" zoomScaleSheetLayoutView="80" workbookViewId="0">
      <selection activeCell="K34" sqref="K34"/>
    </sheetView>
  </sheetViews>
  <sheetFormatPr defaultColWidth="9.1796875" defaultRowHeight="13" x14ac:dyDescent="0.25"/>
  <cols>
    <col min="1" max="1" width="7" style="1" customWidth="1"/>
    <col min="2" max="2" width="7.7265625" style="89" customWidth="1"/>
    <col min="3" max="3" width="14.54296875" style="89" customWidth="1"/>
    <col min="4" max="4" width="29.453125" style="1" customWidth="1"/>
    <col min="5" max="5" width="12.453125" style="1" customWidth="1"/>
    <col min="6" max="6" width="8.1796875" style="1" customWidth="1"/>
    <col min="7" max="7" width="33.1796875" style="1" customWidth="1"/>
    <col min="8" max="8" width="12.54296875" style="1" customWidth="1"/>
    <col min="9" max="10" width="11.54296875" style="1" customWidth="1"/>
    <col min="11" max="11" width="12.7265625" style="1" bestFit="1" customWidth="1"/>
    <col min="12" max="12" width="9.54296875" style="1" customWidth="1"/>
    <col min="13" max="13" width="10.7265625" style="1" customWidth="1"/>
    <col min="14" max="14" width="12.54296875" style="1" customWidth="1"/>
    <col min="15" max="16384" width="9.1796875" style="1"/>
  </cols>
  <sheetData>
    <row r="1" spans="1:16" ht="18.5" x14ac:dyDescent="0.2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6" ht="18.5" x14ac:dyDescent="0.25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6" ht="8.15" hidden="1" customHeight="1" x14ac:dyDescent="0.2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6" ht="8.15" hidden="1" customHeight="1" x14ac:dyDescent="0.2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6" ht="8.15" hidden="1" customHeight="1" x14ac:dyDescent="0.2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6" s="2" customFormat="1" ht="28.5" x14ac:dyDescent="0.25">
      <c r="A6" s="152" t="s">
        <v>73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6" s="2" customFormat="1" ht="21" x14ac:dyDescent="0.25">
      <c r="A7" s="153" t="s">
        <v>74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6" s="2" customFormat="1" ht="21.5" thickBot="1" x14ac:dyDescent="0.3">
      <c r="A8" s="153" t="s">
        <v>2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</row>
    <row r="9" spans="1:16" ht="19" thickTop="1" x14ac:dyDescent="0.25">
      <c r="A9" s="154" t="s">
        <v>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6"/>
    </row>
    <row r="10" spans="1:16" ht="18.5" x14ac:dyDescent="0.25">
      <c r="A10" s="157" t="s">
        <v>57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9"/>
    </row>
    <row r="11" spans="1:16" ht="18.5" x14ac:dyDescent="0.25">
      <c r="A11" s="157" t="s">
        <v>55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9"/>
    </row>
    <row r="12" spans="1:16" ht="21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</row>
    <row r="13" spans="1:16" ht="14.5" x14ac:dyDescent="0.3">
      <c r="A13" s="6" t="s">
        <v>5</v>
      </c>
      <c r="B13" s="6" t="s">
        <v>5</v>
      </c>
      <c r="C13" s="7"/>
      <c r="D13" s="8"/>
      <c r="E13" s="9"/>
      <c r="F13" s="9"/>
      <c r="G13" s="10" t="s">
        <v>69</v>
      </c>
      <c r="H13" s="11"/>
      <c r="I13" s="11"/>
      <c r="J13" s="11"/>
      <c r="K13" s="11"/>
      <c r="L13" s="12"/>
      <c r="M13" s="13"/>
      <c r="N13" s="14" t="s">
        <v>59</v>
      </c>
      <c r="O13" s="13"/>
      <c r="P13" s="14"/>
    </row>
    <row r="14" spans="1:16" ht="14.5" x14ac:dyDescent="0.25">
      <c r="A14" s="15" t="s">
        <v>60</v>
      </c>
      <c r="B14" s="15" t="s">
        <v>6</v>
      </c>
      <c r="C14" s="16"/>
      <c r="D14" s="17"/>
      <c r="E14" s="17"/>
      <c r="F14" s="17"/>
      <c r="G14" s="18" t="s">
        <v>70</v>
      </c>
      <c r="H14" s="19"/>
      <c r="I14" s="19"/>
      <c r="J14" s="19"/>
      <c r="K14" s="19"/>
      <c r="L14" s="20"/>
      <c r="M14" s="21"/>
      <c r="N14" s="14" t="s">
        <v>7</v>
      </c>
      <c r="O14" s="21"/>
      <c r="P14" s="14"/>
    </row>
    <row r="15" spans="1:16" ht="14.5" x14ac:dyDescent="0.25">
      <c r="A15" s="148" t="s">
        <v>8</v>
      </c>
      <c r="B15" s="149"/>
      <c r="C15" s="149"/>
      <c r="D15" s="149"/>
      <c r="E15" s="149"/>
      <c r="F15" s="149"/>
      <c r="G15" s="150"/>
      <c r="H15" s="22" t="s">
        <v>9</v>
      </c>
      <c r="I15" s="23"/>
      <c r="J15" s="23"/>
      <c r="K15" s="23"/>
      <c r="L15" s="23"/>
      <c r="M15" s="23"/>
      <c r="N15" s="24"/>
    </row>
    <row r="16" spans="1:16" ht="14.5" x14ac:dyDescent="0.35">
      <c r="A16" s="25" t="s">
        <v>10</v>
      </c>
      <c r="B16" s="26"/>
      <c r="C16" s="26"/>
      <c r="D16" s="27"/>
      <c r="E16" s="28"/>
      <c r="F16" s="27"/>
      <c r="G16" s="29"/>
      <c r="H16" s="30" t="s">
        <v>11</v>
      </c>
      <c r="I16" s="28"/>
      <c r="J16" s="28"/>
      <c r="K16" s="31"/>
      <c r="L16" s="31"/>
      <c r="M16" s="32"/>
      <c r="N16" s="33" t="s">
        <v>12</v>
      </c>
    </row>
    <row r="17" spans="1:14" ht="14.5" x14ac:dyDescent="0.35">
      <c r="A17" s="25" t="s">
        <v>13</v>
      </c>
      <c r="B17" s="26"/>
      <c r="C17" s="26"/>
      <c r="D17" s="31"/>
      <c r="E17" s="28"/>
      <c r="F17" s="27"/>
      <c r="G17" s="29" t="s">
        <v>14</v>
      </c>
      <c r="H17" s="30" t="s">
        <v>15</v>
      </c>
      <c r="I17" s="28"/>
      <c r="J17" s="28"/>
      <c r="K17" s="31"/>
      <c r="L17" s="31"/>
      <c r="M17" s="32"/>
      <c r="N17" s="33" t="s">
        <v>16</v>
      </c>
    </row>
    <row r="18" spans="1:14" ht="14.5" x14ac:dyDescent="0.35">
      <c r="A18" s="25" t="s">
        <v>17</v>
      </c>
      <c r="B18" s="26"/>
      <c r="C18" s="26"/>
      <c r="D18" s="31"/>
      <c r="E18" s="28"/>
      <c r="F18" s="27"/>
      <c r="G18" s="34" t="s">
        <v>18</v>
      </c>
      <c r="H18" s="35" t="s">
        <v>19</v>
      </c>
      <c r="I18" s="28"/>
      <c r="J18" s="28"/>
      <c r="K18" s="31"/>
      <c r="L18" s="31"/>
      <c r="M18" s="32"/>
      <c r="N18" s="36" t="s">
        <v>62</v>
      </c>
    </row>
    <row r="19" spans="1:14" ht="15" thickBot="1" x14ac:dyDescent="0.4">
      <c r="A19" s="25" t="s">
        <v>20</v>
      </c>
      <c r="B19" s="37"/>
      <c r="C19" s="37"/>
      <c r="D19" s="38"/>
      <c r="E19" s="38"/>
      <c r="F19" s="38"/>
      <c r="G19" s="34" t="s">
        <v>21</v>
      </c>
      <c r="H19" s="35" t="s">
        <v>22</v>
      </c>
      <c r="I19" s="28"/>
      <c r="J19" s="28"/>
      <c r="K19" s="31"/>
      <c r="L19" s="31"/>
      <c r="M19" s="32"/>
      <c r="N19" s="36">
        <v>16</v>
      </c>
    </row>
    <row r="20" spans="1:14" ht="14" thickTop="1" thickBot="1" x14ac:dyDescent="0.3">
      <c r="A20" s="39"/>
      <c r="B20" s="40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/>
    </row>
    <row r="21" spans="1:14" s="43" customFormat="1" ht="27" customHeight="1" thickTop="1" x14ac:dyDescent="0.25">
      <c r="A21" s="137" t="s">
        <v>23</v>
      </c>
      <c r="B21" s="139" t="s">
        <v>24</v>
      </c>
      <c r="C21" s="139" t="s">
        <v>25</v>
      </c>
      <c r="D21" s="139" t="s">
        <v>26</v>
      </c>
      <c r="E21" s="139" t="s">
        <v>27</v>
      </c>
      <c r="F21" s="139" t="s">
        <v>28</v>
      </c>
      <c r="G21" s="141" t="s">
        <v>29</v>
      </c>
      <c r="H21" s="143" t="s">
        <v>30</v>
      </c>
      <c r="I21" s="144"/>
      <c r="J21" s="145"/>
      <c r="K21" s="141" t="s">
        <v>31</v>
      </c>
      <c r="L21" s="139" t="s">
        <v>32</v>
      </c>
      <c r="M21" s="146" t="s">
        <v>33</v>
      </c>
      <c r="N21" s="135" t="s">
        <v>34</v>
      </c>
    </row>
    <row r="22" spans="1:14" s="43" customFormat="1" ht="13.5" thickBot="1" x14ac:dyDescent="0.3">
      <c r="A22" s="138"/>
      <c r="B22" s="140"/>
      <c r="C22" s="140"/>
      <c r="D22" s="140"/>
      <c r="E22" s="140"/>
      <c r="F22" s="140"/>
      <c r="G22" s="142"/>
      <c r="H22" s="44" t="s">
        <v>63</v>
      </c>
      <c r="I22" s="44" t="s">
        <v>64</v>
      </c>
      <c r="J22" s="44" t="s">
        <v>65</v>
      </c>
      <c r="K22" s="142"/>
      <c r="L22" s="140"/>
      <c r="M22" s="147"/>
      <c r="N22" s="136"/>
    </row>
    <row r="23" spans="1:14" s="43" customFormat="1" ht="19" customHeight="1" thickTop="1" x14ac:dyDescent="0.25">
      <c r="A23" s="125">
        <v>1</v>
      </c>
      <c r="B23" s="45">
        <v>185</v>
      </c>
      <c r="C23" s="46">
        <f>VLOOKUP(B23,[2]список!_xlnm.Print_Area,3)</f>
        <v>10137272259</v>
      </c>
      <c r="D23" s="46" t="str">
        <f>VLOOKUP(B23,[2]список!_xlnm.Print_Area,2)</f>
        <v>СКОРНЯКОВ Борис</v>
      </c>
      <c r="E23" s="47">
        <f>VLOOKUP(B23,[2]список!_xlnm.Print_Area,4)</f>
        <v>39956</v>
      </c>
      <c r="F23" s="48" t="str">
        <f>VLOOKUP(B23,[2]список!_xlnm.Print_Area,5)</f>
        <v>КМС</v>
      </c>
      <c r="G23" s="48" t="str">
        <f>VLOOKUP(B23,[2]список!_xlnm.Print_Area,6)</f>
        <v>Санкт-Петербург</v>
      </c>
      <c r="H23" s="49">
        <v>7.6767361111111123E-4</v>
      </c>
      <c r="I23" s="49">
        <v>1.4552314814814816E-3</v>
      </c>
      <c r="J23" s="49">
        <v>2.1505555555555553E-3</v>
      </c>
      <c r="K23" s="50">
        <v>2.8608680555555557E-3</v>
      </c>
      <c r="L23" s="99">
        <f>0.166665/(K23/1)</f>
        <v>58.25679365965555</v>
      </c>
      <c r="M23" s="52"/>
      <c r="N23" s="53"/>
    </row>
    <row r="24" spans="1:14" s="43" customFormat="1" ht="19" customHeight="1" x14ac:dyDescent="0.25">
      <c r="A24" s="126"/>
      <c r="B24" s="54">
        <v>178</v>
      </c>
      <c r="C24" s="55">
        <f>VLOOKUP(B24,[2]список!_xlnm.Print_Area,3)</f>
        <v>10148051686</v>
      </c>
      <c r="D24" s="55" t="str">
        <f>VLOOKUP(B24,[2]список!_xlnm.Print_Area,2)</f>
        <v>ЗЫРЯНОВ Кирилл</v>
      </c>
      <c r="E24" s="56">
        <f>VLOOKUP(B24,[2]список!_xlnm.Print_Area,4)</f>
        <v>40324</v>
      </c>
      <c r="F24" s="57" t="str">
        <f>VLOOKUP(B24,[2]список!_xlnm.Print_Area,5)</f>
        <v>КМС</v>
      </c>
      <c r="G24" s="57" t="str">
        <f>VLOOKUP(B24,[2]список!_xlnm.Print_Area,6)</f>
        <v>Санкт-Петербург</v>
      </c>
      <c r="H24" s="49"/>
      <c r="I24" s="58">
        <f>I23-H23</f>
        <v>6.8755787037037038E-4</v>
      </c>
      <c r="J24" s="58">
        <f>J23-I23</f>
        <v>6.9532407407407368E-4</v>
      </c>
      <c r="K24" s="58">
        <f>K23-J23</f>
        <v>7.1031250000000044E-4</v>
      </c>
      <c r="L24" s="59">
        <f>0.166665/(K23/1)</f>
        <v>58.25679365965555</v>
      </c>
      <c r="M24" s="60"/>
      <c r="N24" s="53"/>
    </row>
    <row r="25" spans="1:14" s="43" customFormat="1" ht="19" customHeight="1" x14ac:dyDescent="0.25">
      <c r="A25" s="126"/>
      <c r="B25" s="54">
        <v>177</v>
      </c>
      <c r="C25" s="55">
        <f>VLOOKUP(B25,[2]список!_xlnm.Print_Area,3)</f>
        <v>10137306312</v>
      </c>
      <c r="D25" s="55" t="str">
        <f>VLOOKUP(B25,[2]список!_xlnm.Print_Area,2)</f>
        <v>СМИРНОВ Андрей</v>
      </c>
      <c r="E25" s="56">
        <f>VLOOKUP(B25,[2]список!_xlnm.Print_Area,4)</f>
        <v>39974</v>
      </c>
      <c r="F25" s="57" t="str">
        <f>VLOOKUP(B25,[2]список!_xlnm.Print_Area,5)</f>
        <v>КМС</v>
      </c>
      <c r="G25" s="57" t="str">
        <f>VLOOKUP(B25,[2]список!_xlnm.Print_Area,6)</f>
        <v>Санкт-Петербург</v>
      </c>
      <c r="H25" s="49"/>
      <c r="I25" s="58"/>
      <c r="J25" s="58"/>
      <c r="K25" s="58"/>
      <c r="L25" s="59">
        <f>0.166665/(K23/1)</f>
        <v>58.25679365965555</v>
      </c>
      <c r="M25" s="60"/>
      <c r="N25" s="53"/>
    </row>
    <row r="26" spans="1:14" s="66" customFormat="1" ht="19" customHeight="1" x14ac:dyDescent="0.25">
      <c r="A26" s="127"/>
      <c r="B26" s="54">
        <v>184</v>
      </c>
      <c r="C26" s="55">
        <f>VLOOKUP(B26,[2]список!_xlnm.Print_Area,3)</f>
        <v>10142293324</v>
      </c>
      <c r="D26" s="55" t="str">
        <f>VLOOKUP(B26,[2]список!_xlnm.Print_Area,2)</f>
        <v>ПЕТУХОВ Максим</v>
      </c>
      <c r="E26" s="56">
        <f>VLOOKUP(B26,[2]список!_xlnm.Print_Area,4)</f>
        <v>40387</v>
      </c>
      <c r="F26" s="57" t="str">
        <f>VLOOKUP(B26,[2]список!_xlnm.Print_Area,5)</f>
        <v>КМС</v>
      </c>
      <c r="G26" s="57" t="str">
        <f>VLOOKUP(B26,[2]список!_xlnm.Print_Area,6)</f>
        <v>Санкт-Петербург</v>
      </c>
      <c r="H26" s="61"/>
      <c r="I26" s="62"/>
      <c r="J26" s="62"/>
      <c r="K26" s="63"/>
      <c r="L26" s="64">
        <f>0.166665/(K23/1)</f>
        <v>58.25679365965555</v>
      </c>
      <c r="M26" s="70"/>
      <c r="N26" s="65"/>
    </row>
    <row r="27" spans="1:14" s="43" customFormat="1" ht="19" customHeight="1" x14ac:dyDescent="0.25">
      <c r="A27" s="126">
        <v>2</v>
      </c>
      <c r="B27" s="45">
        <v>179</v>
      </c>
      <c r="C27" s="113">
        <f>VLOOKUP(B27,[2]список!_xlnm.Print_Area,3)</f>
        <v>10137306716</v>
      </c>
      <c r="D27" s="113" t="str">
        <f>VLOOKUP(B27,[2]список!_xlnm.Print_Area,2)</f>
        <v>КЛИШОВ Николай</v>
      </c>
      <c r="E27" s="114">
        <f>VLOOKUP(B27,[2]список!_xlnm.Print_Area,4)</f>
        <v>39955</v>
      </c>
      <c r="F27" s="115" t="str">
        <f>VLOOKUP(B27,[2]список!_xlnm.Print_Area,5)</f>
        <v>КМС</v>
      </c>
      <c r="G27" s="115" t="str">
        <f>VLOOKUP(B27,[2]список!_xlnm.Print_Area,6)</f>
        <v>Санкт-Петербург</v>
      </c>
      <c r="H27" s="49">
        <v>7.6245370370370367E-4</v>
      </c>
      <c r="I27" s="49">
        <v>1.4683680555555559E-3</v>
      </c>
      <c r="J27" s="49">
        <v>2.1828819444444443E-3</v>
      </c>
      <c r="K27" s="50">
        <v>2.9066782407407405E-3</v>
      </c>
      <c r="L27" s="51">
        <f>0.166665/(K27/1)</f>
        <v>57.338647829670663</v>
      </c>
      <c r="M27" s="60"/>
      <c r="N27" s="53"/>
    </row>
    <row r="28" spans="1:14" s="43" customFormat="1" ht="19" customHeight="1" x14ac:dyDescent="0.25">
      <c r="A28" s="126"/>
      <c r="B28" s="54">
        <v>181</v>
      </c>
      <c r="C28" s="55">
        <f>VLOOKUP(B28,[2]список!_xlnm.Print_Area,3)</f>
        <v>10141468319</v>
      </c>
      <c r="D28" s="55" t="str">
        <f>VLOOKUP(B28,[2]список!_xlnm.Print_Area,2)</f>
        <v>КЛЮЕВ Артем</v>
      </c>
      <c r="E28" s="56">
        <f>VLOOKUP(B28,[2]список!_xlnm.Print_Area,4)</f>
        <v>39917</v>
      </c>
      <c r="F28" s="57" t="str">
        <f>VLOOKUP(B28,[2]список!_xlnm.Print_Area,5)</f>
        <v>КМС</v>
      </c>
      <c r="G28" s="57" t="str">
        <f>VLOOKUP(B28,[2]список!_xlnm.Print_Area,6)</f>
        <v>Санкт-Петербург</v>
      </c>
      <c r="H28" s="49"/>
      <c r="I28" s="58">
        <f>I27-H27</f>
        <v>7.0591435185185221E-4</v>
      </c>
      <c r="J28" s="58">
        <f>J27-I27</f>
        <v>7.1451388888888845E-4</v>
      </c>
      <c r="K28" s="58">
        <f>K27-J27</f>
        <v>7.2379629629629617E-4</v>
      </c>
      <c r="L28" s="59">
        <f>0.166665/(K27/1)</f>
        <v>57.338647829670663</v>
      </c>
      <c r="M28" s="60"/>
      <c r="N28" s="53"/>
    </row>
    <row r="29" spans="1:14" s="43" customFormat="1" ht="19" customHeight="1" x14ac:dyDescent="0.25">
      <c r="A29" s="126"/>
      <c r="B29" s="54">
        <v>180</v>
      </c>
      <c r="C29" s="55">
        <f>VLOOKUP(B29,[2]список!_xlnm.Print_Area,3)</f>
        <v>10144862915</v>
      </c>
      <c r="D29" s="55" t="str">
        <f>VLOOKUP(B29,[2]список!_xlnm.Print_Area,2)</f>
        <v>ЯЦИНА Артем</v>
      </c>
      <c r="E29" s="56">
        <f>VLOOKUP(B29,[2]список!_xlnm.Print_Area,4)</f>
        <v>40126</v>
      </c>
      <c r="F29" s="57" t="str">
        <f>VLOOKUP(B29,[2]список!_xlnm.Print_Area,5)</f>
        <v>КМС</v>
      </c>
      <c r="G29" s="57" t="str">
        <f>VLOOKUP(B29,[2]список!_xlnm.Print_Area,6)</f>
        <v>Санкт-Петербург</v>
      </c>
      <c r="H29" s="49"/>
      <c r="I29" s="58"/>
      <c r="J29" s="58"/>
      <c r="K29" s="58"/>
      <c r="L29" s="59">
        <f>0.166665/(K27/1)</f>
        <v>57.338647829670663</v>
      </c>
      <c r="M29" s="60"/>
      <c r="N29" s="53"/>
    </row>
    <row r="30" spans="1:14" s="66" customFormat="1" ht="19" customHeight="1" x14ac:dyDescent="0.25">
      <c r="A30" s="127"/>
      <c r="B30" s="54">
        <v>182</v>
      </c>
      <c r="C30" s="55">
        <f>VLOOKUP(B30,[2]список!_xlnm.Print_Area,3)</f>
        <v>10132607771</v>
      </c>
      <c r="D30" s="55" t="str">
        <f>VLOOKUP(B30,[2]список!_xlnm.Print_Area,2)</f>
        <v>КОНСТАНТИНОВ Феликс</v>
      </c>
      <c r="E30" s="56">
        <f>VLOOKUP(B30,[2]список!_xlnm.Print_Area,4)</f>
        <v>40255</v>
      </c>
      <c r="F30" s="57" t="str">
        <f>VLOOKUP(B30,[2]список!_xlnm.Print_Area,5)</f>
        <v>КМС</v>
      </c>
      <c r="G30" s="57" t="str">
        <f>VLOOKUP(B30,[2]список!_xlnm.Print_Area,6)</f>
        <v>Санкт-Петербург</v>
      </c>
      <c r="H30" s="61"/>
      <c r="I30" s="71"/>
      <c r="J30" s="71"/>
      <c r="K30" s="71"/>
      <c r="L30" s="64">
        <f>0.166665/(K27/1)</f>
        <v>57.338647829670663</v>
      </c>
      <c r="M30" s="70"/>
      <c r="N30" s="65"/>
    </row>
    <row r="31" spans="1:14" s="43" customFormat="1" ht="19" customHeight="1" x14ac:dyDescent="0.25">
      <c r="A31" s="126">
        <v>3</v>
      </c>
      <c r="B31" s="45">
        <v>166</v>
      </c>
      <c r="C31" s="113">
        <f>VLOOKUP(B31,[2]список!_xlnm.Print_Area,3)</f>
        <v>10095658249</v>
      </c>
      <c r="D31" s="113" t="str">
        <f>VLOOKUP(B31,[2]список!_xlnm.Print_Area,2)</f>
        <v>БОРУШКОВ Артем</v>
      </c>
      <c r="E31" s="114">
        <f>VLOOKUP(B31,[2]список!_xlnm.Print_Area,4)</f>
        <v>39134</v>
      </c>
      <c r="F31" s="115" t="str">
        <f>VLOOKUP(B31,[2]список!_xlnm.Print_Area,5)</f>
        <v>МС</v>
      </c>
      <c r="G31" s="115" t="str">
        <f>VLOOKUP(B31,[2]список!_xlnm.Print_Area,6)</f>
        <v>Республика Беларусь</v>
      </c>
      <c r="H31" s="49">
        <v>7.712731481481481E-4</v>
      </c>
      <c r="I31" s="49">
        <v>1.4741666666666664E-3</v>
      </c>
      <c r="J31" s="49"/>
      <c r="K31" s="50"/>
      <c r="L31" s="51"/>
      <c r="M31" s="60"/>
      <c r="N31" s="53"/>
    </row>
    <row r="32" spans="1:14" s="43" customFormat="1" ht="19" customHeight="1" x14ac:dyDescent="0.25">
      <c r="A32" s="126"/>
      <c r="B32" s="54">
        <v>168</v>
      </c>
      <c r="C32" s="55">
        <f>VLOOKUP(B32,[2]список!_xlnm.Print_Area,3)</f>
        <v>10116520020</v>
      </c>
      <c r="D32" s="55" t="str">
        <f>VLOOKUP(B32,[2]список!_xlnm.Print_Area,2)</f>
        <v>АЛЬХОВИК Илья</v>
      </c>
      <c r="E32" s="56">
        <f>VLOOKUP(B32,[2]список!_xlnm.Print_Area,4)</f>
        <v>39102</v>
      </c>
      <c r="F32" s="57" t="str">
        <f>VLOOKUP(B32,[2]список!_xlnm.Print_Area,5)</f>
        <v>МС</v>
      </c>
      <c r="G32" s="57" t="str">
        <f>VLOOKUP(B32,[2]список!_xlnm.Print_Area,6)</f>
        <v>Республика Беларусь</v>
      </c>
      <c r="H32" s="49"/>
      <c r="I32" s="58">
        <f>I31-H31</f>
        <v>7.0289351851851828E-4</v>
      </c>
      <c r="J32" s="58"/>
      <c r="K32" s="58"/>
      <c r="L32" s="59"/>
      <c r="M32" s="60"/>
      <c r="N32" s="53"/>
    </row>
    <row r="33" spans="1:30" s="43" customFormat="1" ht="19" customHeight="1" x14ac:dyDescent="0.25">
      <c r="A33" s="126"/>
      <c r="B33" s="54">
        <v>169</v>
      </c>
      <c r="C33" s="55">
        <f>VLOOKUP(B33,[2]список!_xlnm.Print_Area,3)</f>
        <v>10128196901</v>
      </c>
      <c r="D33" s="55" t="str">
        <f>VLOOKUP(B33,[2]список!_xlnm.Print_Area,2)</f>
        <v>КОШЕВОЙ Арсений</v>
      </c>
      <c r="E33" s="56">
        <f>VLOOKUP(B33,[2]список!_xlnm.Print_Area,4)</f>
        <v>39408</v>
      </c>
      <c r="F33" s="57" t="str">
        <f>VLOOKUP(B33,[2]список!_xlnm.Print_Area,5)</f>
        <v>КМС</v>
      </c>
      <c r="G33" s="57" t="str">
        <f>VLOOKUP(B33,[2]список!_xlnm.Print_Area,6)</f>
        <v>Республика Беларусь</v>
      </c>
      <c r="H33" s="49"/>
      <c r="I33" s="58"/>
      <c r="J33" s="58"/>
      <c r="K33" s="58"/>
      <c r="L33" s="59"/>
      <c r="M33" s="60"/>
      <c r="N33" s="53"/>
    </row>
    <row r="34" spans="1:30" s="66" customFormat="1" ht="19" customHeight="1" x14ac:dyDescent="0.25">
      <c r="A34" s="127"/>
      <c r="B34" s="45">
        <v>167</v>
      </c>
      <c r="C34" s="67">
        <f>VLOOKUP(B34,[2]список!_xlnm.Print_Area,3)</f>
        <v>10113857469</v>
      </c>
      <c r="D34" s="67" t="str">
        <f>VLOOKUP(B34,[2]список!_xlnm.Print_Area,2)</f>
        <v>ВИТЬКО Иван</v>
      </c>
      <c r="E34" s="68">
        <f>VLOOKUP(B34,[2]список!_xlnm.Print_Area,4)</f>
        <v>39395</v>
      </c>
      <c r="F34" s="69" t="str">
        <f>VLOOKUP(B34,[2]список!_xlnm.Print_Area,5)</f>
        <v>КМС</v>
      </c>
      <c r="G34" s="69" t="str">
        <f>VLOOKUP(B34,[2]список!_xlnm.Print_Area,6)</f>
        <v>Республика Беларусь</v>
      </c>
      <c r="H34" s="61"/>
      <c r="I34" s="62"/>
      <c r="J34" s="62"/>
      <c r="K34" s="63"/>
      <c r="L34" s="64"/>
      <c r="M34" s="70"/>
      <c r="N34" s="65"/>
    </row>
    <row r="35" spans="1:30" s="43" customFormat="1" ht="19" customHeight="1" x14ac:dyDescent="0.25">
      <c r="A35" s="126">
        <v>4</v>
      </c>
      <c r="B35" s="45">
        <v>189</v>
      </c>
      <c r="C35" s="113">
        <f>VLOOKUP(B35,[2]список!_xlnm.Print_Area,3)</f>
        <v>10156551718</v>
      </c>
      <c r="D35" s="113" t="str">
        <f>VLOOKUP(B35,[2]список!_xlnm.Print_Area,2)</f>
        <v>МИХЕЕВ Арсений</v>
      </c>
      <c r="E35" s="114">
        <f>VLOOKUP(B35,[2]список!_xlnm.Print_Area,4)</f>
        <v>40578</v>
      </c>
      <c r="F35" s="115" t="str">
        <f>VLOOKUP(B35,[2]список!_xlnm.Print_Area,5)</f>
        <v>1 СР</v>
      </c>
      <c r="G35" s="115" t="str">
        <f>VLOOKUP(B35,[2]список!_xlnm.Print_Area,6)</f>
        <v>Санкт-Петербург</v>
      </c>
      <c r="H35" s="49">
        <v>7.9785879629629618E-4</v>
      </c>
      <c r="I35" s="49">
        <v>1.5373379629629632E-3</v>
      </c>
      <c r="J35" s="49"/>
      <c r="K35" s="50"/>
      <c r="L35" s="51"/>
      <c r="M35" s="60"/>
      <c r="N35" s="53"/>
    </row>
    <row r="36" spans="1:30" s="43" customFormat="1" ht="19" customHeight="1" x14ac:dyDescent="0.25">
      <c r="A36" s="126"/>
      <c r="B36" s="54">
        <v>183</v>
      </c>
      <c r="C36" s="55">
        <f>VLOOKUP(B36,[2]список!_xlnm.Print_Area,3)</f>
        <v>10148084224</v>
      </c>
      <c r="D36" s="55" t="str">
        <f>VLOOKUP(B36,[2]список!_xlnm.Print_Area,2)</f>
        <v>СЫСОЕВ Игнат</v>
      </c>
      <c r="E36" s="56">
        <f>VLOOKUP(B36,[2]список!_xlnm.Print_Area,4)</f>
        <v>40289</v>
      </c>
      <c r="F36" s="57" t="str">
        <f>VLOOKUP(B36,[2]список!_xlnm.Print_Area,5)</f>
        <v>1 СР</v>
      </c>
      <c r="G36" s="57" t="str">
        <f>VLOOKUP(B36,[2]список!_xlnm.Print_Area,6)</f>
        <v>Санкт-Петербург</v>
      </c>
      <c r="H36" s="49"/>
      <c r="I36" s="58">
        <f>I35-H35</f>
        <v>7.3947916666666704E-4</v>
      </c>
      <c r="J36" s="58"/>
      <c r="K36" s="58"/>
      <c r="L36" s="59"/>
      <c r="M36" s="60"/>
      <c r="N36" s="53"/>
    </row>
    <row r="37" spans="1:30" s="43" customFormat="1" ht="19" customHeight="1" x14ac:dyDescent="0.25">
      <c r="A37" s="126"/>
      <c r="B37" s="54">
        <v>187</v>
      </c>
      <c r="C37" s="55">
        <f>VLOOKUP(B37,[2]список!_xlnm.Print_Area,3)</f>
        <v>10156554041</v>
      </c>
      <c r="D37" s="55" t="str">
        <f>VLOOKUP(B37,[2]список!_xlnm.Print_Area,2)</f>
        <v>БАЗГАНОВ Кирилл</v>
      </c>
      <c r="E37" s="56">
        <f>VLOOKUP(B37,[2]список!_xlnm.Print_Area,4)</f>
        <v>40578</v>
      </c>
      <c r="F37" s="57" t="str">
        <f>VLOOKUP(B37,[2]список!_xlnm.Print_Area,5)</f>
        <v>1 СР</v>
      </c>
      <c r="G37" s="57" t="str">
        <f>VLOOKUP(B37,[2]список!_xlnm.Print_Area,6)</f>
        <v>Санкт-Петербург</v>
      </c>
      <c r="H37" s="49"/>
      <c r="I37" s="58"/>
      <c r="J37" s="58"/>
      <c r="K37" s="58"/>
      <c r="L37" s="59"/>
      <c r="M37" s="60"/>
      <c r="N37" s="53"/>
    </row>
    <row r="38" spans="1:30" s="43" customFormat="1" ht="19" customHeight="1" thickBot="1" x14ac:dyDescent="0.3">
      <c r="A38" s="126"/>
      <c r="B38" s="95">
        <v>186</v>
      </c>
      <c r="C38" s="96">
        <f>VLOOKUP(B38,[2]список!_xlnm.Print_Area,3)</f>
        <v>10156552627</v>
      </c>
      <c r="D38" s="96" t="str">
        <f>VLOOKUP(B38,[2]список!_xlnm.Print_Area,2)</f>
        <v>НОВОЛОДСКИЙ Дмитрий</v>
      </c>
      <c r="E38" s="97">
        <f>VLOOKUP(B38,[2]список!_xlnm.Print_Area,4)</f>
        <v>40691</v>
      </c>
      <c r="F38" s="98" t="str">
        <f>VLOOKUP(B38,[2]список!_xlnm.Print_Area,5)</f>
        <v>1 СР</v>
      </c>
      <c r="G38" s="98" t="str">
        <f>VLOOKUP(B38,[2]список!_xlnm.Print_Area,6)</f>
        <v>Санкт-Петербург</v>
      </c>
      <c r="H38" s="49"/>
      <c r="I38" s="58"/>
      <c r="J38" s="58"/>
      <c r="K38" s="58"/>
      <c r="L38" s="59"/>
      <c r="M38" s="60"/>
      <c r="N38" s="53"/>
    </row>
    <row r="39" spans="1:30" s="43" customFormat="1" ht="19" customHeight="1" x14ac:dyDescent="0.25">
      <c r="A39" s="127"/>
      <c r="B39" s="45">
        <v>188</v>
      </c>
      <c r="C39" s="67">
        <f>VLOOKUP(B39,[2]список!_xlnm.Print_Area,3)</f>
        <v>10145860294</v>
      </c>
      <c r="D39" s="67" t="str">
        <f>VLOOKUP(B39,[2]список!_xlnm.Print_Area,2)</f>
        <v>ФОМЕНКО Тимофей</v>
      </c>
      <c r="E39" s="68">
        <f>VLOOKUP(B39,[2]список!_xlnm.Print_Area,4)</f>
        <v>40755</v>
      </c>
      <c r="F39" s="69" t="str">
        <f>VLOOKUP(B39,[2]список!_xlnm.Print_Area,5)</f>
        <v>1 СР</v>
      </c>
      <c r="G39" s="69" t="str">
        <f>VLOOKUP(B39,[2]список!_xlnm.Print_Area,6)</f>
        <v>Санкт-Петербург</v>
      </c>
      <c r="H39" s="61"/>
      <c r="I39" s="71"/>
      <c r="J39" s="71"/>
      <c r="K39" s="71"/>
      <c r="L39" s="64" t="e">
        <f>0.166665/(K35/1)</f>
        <v>#DIV/0!</v>
      </c>
      <c r="M39" s="70"/>
      <c r="N39" s="65"/>
    </row>
    <row r="40" spans="1:30" ht="14.5" x14ac:dyDescent="0.25">
      <c r="A40" s="128" t="s">
        <v>35</v>
      </c>
      <c r="B40" s="129"/>
      <c r="C40" s="129"/>
      <c r="D40" s="129"/>
      <c r="E40" s="129"/>
      <c r="F40" s="129"/>
      <c r="G40" s="130"/>
      <c r="H40" s="131" t="s">
        <v>36</v>
      </c>
      <c r="I40" s="129"/>
      <c r="J40" s="129"/>
      <c r="K40" s="129"/>
      <c r="L40" s="129"/>
      <c r="M40" s="129"/>
      <c r="N40" s="132"/>
    </row>
    <row r="41" spans="1:30" ht="14.5" x14ac:dyDescent="0.25">
      <c r="A41" s="72" t="s">
        <v>37</v>
      </c>
      <c r="B41" s="73"/>
      <c r="C41" s="73"/>
      <c r="D41" s="73"/>
      <c r="E41" s="73"/>
      <c r="F41" s="73"/>
      <c r="G41" s="74" t="s">
        <v>38</v>
      </c>
      <c r="H41" s="75">
        <v>2</v>
      </c>
      <c r="I41" s="76"/>
      <c r="J41" s="76"/>
      <c r="K41" s="76"/>
      <c r="L41" s="76"/>
      <c r="M41" s="77" t="s">
        <v>39</v>
      </c>
      <c r="N41" s="78">
        <f>COUNTIF(F14:F39,"ЗМС")</f>
        <v>0</v>
      </c>
    </row>
    <row r="42" spans="1:30" ht="14.5" x14ac:dyDescent="0.25">
      <c r="A42" s="72" t="s">
        <v>40</v>
      </c>
      <c r="B42" s="79"/>
      <c r="C42" s="79"/>
      <c r="D42" s="79"/>
      <c r="E42" s="79"/>
      <c r="F42" s="79"/>
      <c r="G42" s="74" t="s">
        <v>41</v>
      </c>
      <c r="H42" s="80">
        <f>H43+H47</f>
        <v>4</v>
      </c>
      <c r="I42" s="81"/>
      <c r="J42" s="81"/>
      <c r="K42" s="81"/>
      <c r="L42" s="81"/>
      <c r="M42" s="77" t="s">
        <v>42</v>
      </c>
      <c r="N42" s="78">
        <f>COUNTIF(F14:F39,"МСМК")</f>
        <v>0</v>
      </c>
    </row>
    <row r="43" spans="1:30" ht="14.5" x14ac:dyDescent="0.25">
      <c r="A43" s="72"/>
      <c r="B43" s="79"/>
      <c r="C43" s="79"/>
      <c r="D43" s="79"/>
      <c r="E43" s="79"/>
      <c r="F43" s="79"/>
      <c r="G43" s="74" t="s">
        <v>43</v>
      </c>
      <c r="H43" s="80">
        <f>COUNT(A23:A39)</f>
        <v>4</v>
      </c>
      <c r="I43" s="81"/>
      <c r="J43" s="81"/>
      <c r="K43" s="81"/>
      <c r="L43" s="81"/>
      <c r="M43" s="77" t="s">
        <v>44</v>
      </c>
      <c r="N43" s="78">
        <f>COUNTIF(F14:F39,"МС")</f>
        <v>2</v>
      </c>
    </row>
    <row r="44" spans="1:30" ht="14.5" x14ac:dyDescent="0.25">
      <c r="A44" s="72"/>
      <c r="B44" s="79"/>
      <c r="C44" s="79"/>
      <c r="D44" s="79"/>
      <c r="E44" s="79"/>
      <c r="F44" s="79"/>
      <c r="G44" s="74" t="s">
        <v>45</v>
      </c>
      <c r="H44" s="80">
        <f>COUNT(A14:A39)</f>
        <v>4</v>
      </c>
      <c r="I44" s="81"/>
      <c r="J44" s="81"/>
      <c r="K44" s="81"/>
      <c r="L44" s="81"/>
      <c r="M44" s="77" t="s">
        <v>46</v>
      </c>
      <c r="N44" s="78">
        <f>COUNTIF(F14:F39,"КМС")</f>
        <v>10</v>
      </c>
    </row>
    <row r="45" spans="1:30" ht="14.5" x14ac:dyDescent="0.25">
      <c r="A45" s="72"/>
      <c r="B45" s="79"/>
      <c r="C45" s="79"/>
      <c r="D45" s="79"/>
      <c r="E45" s="79"/>
      <c r="F45" s="79"/>
      <c r="G45" s="74" t="s">
        <v>47</v>
      </c>
      <c r="H45" s="80">
        <f>COUNTIF(A14:A39,"НФ")</f>
        <v>0</v>
      </c>
      <c r="I45" s="81"/>
      <c r="J45" s="81"/>
      <c r="K45" s="81"/>
      <c r="L45" s="81"/>
      <c r="M45" s="77" t="s">
        <v>48</v>
      </c>
      <c r="N45" s="78">
        <f>COUNTIF(F14:F39,"1 СР")</f>
        <v>5</v>
      </c>
    </row>
    <row r="46" spans="1:30" ht="14.5" x14ac:dyDescent="0.25">
      <c r="A46" s="82"/>
      <c r="B46" s="73"/>
      <c r="C46" s="73"/>
      <c r="D46" s="73"/>
      <c r="E46" s="73"/>
      <c r="F46" s="73"/>
      <c r="G46" s="74" t="s">
        <v>49</v>
      </c>
      <c r="H46" s="80">
        <f>COUNTIF(A14:A39,"ДСКВ")</f>
        <v>0</v>
      </c>
      <c r="I46" s="76"/>
      <c r="J46" s="76"/>
      <c r="K46" s="76"/>
      <c r="L46" s="76"/>
      <c r="M46" s="77" t="s">
        <v>50</v>
      </c>
      <c r="N46" s="78">
        <f>COUNTIF(F14:F39,"2 СР")</f>
        <v>0</v>
      </c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</row>
    <row r="47" spans="1:30" ht="14.5" x14ac:dyDescent="0.25">
      <c r="A47" s="82"/>
      <c r="B47" s="79"/>
      <c r="C47" s="79"/>
      <c r="D47" s="79"/>
      <c r="E47" s="79"/>
      <c r="F47" s="79"/>
      <c r="G47" s="74" t="s">
        <v>51</v>
      </c>
      <c r="H47" s="80">
        <f>COUNTIF(A14:A39,"НС")</f>
        <v>0</v>
      </c>
      <c r="I47" s="81"/>
      <c r="J47" s="81"/>
      <c r="K47" s="81"/>
      <c r="L47" s="81"/>
      <c r="M47" s="77" t="s">
        <v>52</v>
      </c>
      <c r="N47" s="78">
        <f>COUNTIF(F14:F39,"3 СР")</f>
        <v>0</v>
      </c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</row>
    <row r="48" spans="1:30" ht="7.5" customHeight="1" x14ac:dyDescent="0.25">
      <c r="A48" s="82"/>
      <c r="B48" s="79"/>
      <c r="C48" s="79"/>
      <c r="D48" s="79"/>
      <c r="E48" s="79"/>
      <c r="F48" s="79"/>
      <c r="G48" s="74"/>
      <c r="H48" s="80"/>
      <c r="I48" s="81"/>
      <c r="J48" s="81"/>
      <c r="K48" s="81"/>
      <c r="L48" s="81"/>
      <c r="M48" s="77"/>
      <c r="N48" s="78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</row>
    <row r="49" spans="1:14" ht="15.5" x14ac:dyDescent="0.25">
      <c r="A49" s="84" t="str">
        <f>A16</f>
        <v>ТЕХНИЧЕСКИЙ ДЕЛЕГАТ ФВСР:</v>
      </c>
      <c r="B49" s="85"/>
      <c r="C49" s="85"/>
      <c r="D49" s="133" t="str">
        <f>A17</f>
        <v>ГЛАВНЫЙ СУДЬЯ:</v>
      </c>
      <c r="E49" s="133"/>
      <c r="F49" s="133"/>
      <c r="G49" s="133" t="str">
        <f>A18</f>
        <v>ГЛАВНЫЙ СЕКРЕТАРЬ:</v>
      </c>
      <c r="H49" s="133"/>
      <c r="I49" s="133" t="str">
        <f>A19</f>
        <v>СУДЬЯ НА ФИНИШЕ:</v>
      </c>
      <c r="J49" s="133"/>
      <c r="K49" s="133"/>
      <c r="L49" s="133"/>
      <c r="M49" s="133"/>
      <c r="N49" s="134"/>
    </row>
    <row r="50" spans="1:14" x14ac:dyDescent="0.25">
      <c r="A50" s="119"/>
      <c r="B50" s="120"/>
      <c r="C50" s="120"/>
      <c r="D50" s="120"/>
      <c r="E50" s="120"/>
      <c r="F50" s="121"/>
      <c r="G50" s="121"/>
      <c r="H50" s="121"/>
      <c r="I50" s="121"/>
      <c r="J50" s="111"/>
      <c r="K50" s="86"/>
      <c r="L50" s="86"/>
      <c r="M50" s="86"/>
      <c r="N50" s="87"/>
    </row>
    <row r="51" spans="1:14" x14ac:dyDescent="0.25">
      <c r="A51" s="88"/>
      <c r="D51" s="89"/>
      <c r="E51" s="89"/>
      <c r="F51" s="89"/>
      <c r="G51" s="89"/>
      <c r="H51" s="89"/>
      <c r="I51" s="89"/>
      <c r="J51" s="89"/>
      <c r="N51" s="90"/>
    </row>
    <row r="52" spans="1:14" x14ac:dyDescent="0.25">
      <c r="A52" s="88"/>
      <c r="D52" s="89"/>
      <c r="E52" s="89"/>
      <c r="F52" s="89"/>
      <c r="G52" s="89"/>
      <c r="H52" s="89"/>
      <c r="I52" s="89"/>
      <c r="J52" s="89"/>
      <c r="N52" s="90"/>
    </row>
    <row r="53" spans="1:14" x14ac:dyDescent="0.25">
      <c r="A53" s="119"/>
      <c r="B53" s="120"/>
      <c r="C53" s="120"/>
      <c r="D53" s="120"/>
      <c r="E53" s="120"/>
      <c r="F53" s="120"/>
      <c r="G53" s="120"/>
      <c r="H53" s="120"/>
      <c r="I53" s="120"/>
      <c r="J53" s="89"/>
      <c r="N53" s="90"/>
    </row>
    <row r="54" spans="1:14" x14ac:dyDescent="0.25">
      <c r="A54" s="122"/>
      <c r="B54" s="123"/>
      <c r="C54" s="123"/>
      <c r="D54" s="123"/>
      <c r="E54" s="123"/>
      <c r="F54" s="124"/>
      <c r="G54" s="124"/>
      <c r="H54" s="124"/>
      <c r="I54" s="124"/>
      <c r="J54" s="112"/>
      <c r="K54" s="91"/>
      <c r="L54" s="91"/>
      <c r="M54" s="91"/>
      <c r="N54" s="92"/>
    </row>
    <row r="55" spans="1:14" ht="16" thickBot="1" x14ac:dyDescent="0.3">
      <c r="A55" s="93"/>
      <c r="B55" s="94"/>
      <c r="C55" s="94"/>
      <c r="D55" s="117" t="str">
        <f>G17</f>
        <v>СОЛОВЬЁВ Г.Н. (ВК,г. САНКТ-ПЕТЕРБУРГ)</v>
      </c>
      <c r="E55" s="117"/>
      <c r="F55" s="117"/>
      <c r="G55" s="117" t="str">
        <f>G18</f>
        <v xml:space="preserve">СЛАБКОВСКАЯ В.Н. (ВК, г. ОМСК) </v>
      </c>
      <c r="H55" s="117"/>
      <c r="I55" s="117" t="str">
        <f>G19</f>
        <v xml:space="preserve">ВАЛОВА А.С. (ВК,г. САНКТ-ПЕТЕРБУРГ) </v>
      </c>
      <c r="J55" s="117"/>
      <c r="K55" s="117"/>
      <c r="L55" s="117"/>
      <c r="M55" s="117"/>
      <c r="N55" s="118"/>
    </row>
    <row r="56" spans="1:14" ht="13.5" thickTop="1" x14ac:dyDescent="0.25"/>
  </sheetData>
  <mergeCells count="42">
    <mergeCell ref="A15:G15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N21:N22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L21:L22"/>
    <mergeCell ref="M21:M22"/>
    <mergeCell ref="A53:E53"/>
    <mergeCell ref="F53:I53"/>
    <mergeCell ref="A23:A26"/>
    <mergeCell ref="A27:A30"/>
    <mergeCell ref="A31:A34"/>
    <mergeCell ref="A35:A39"/>
    <mergeCell ref="A40:G40"/>
    <mergeCell ref="H40:N40"/>
    <mergeCell ref="D49:F49"/>
    <mergeCell ref="G49:H49"/>
    <mergeCell ref="I49:N49"/>
    <mergeCell ref="A50:E50"/>
    <mergeCell ref="F50:I50"/>
    <mergeCell ref="A54:E54"/>
    <mergeCell ref="F54:I54"/>
    <mergeCell ref="D55:F55"/>
    <mergeCell ref="G55:H55"/>
    <mergeCell ref="I55:N55"/>
  </mergeCells>
  <pageMargins left="0.31496062992125984" right="0.11811023622047245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E5BD-B892-487B-94E5-146EC01F4DE8}">
  <sheetPr>
    <tabColor rgb="FFFFC000"/>
  </sheetPr>
  <dimension ref="A1:AD59"/>
  <sheetViews>
    <sheetView view="pageBreakPreview" topLeftCell="A24" zoomScale="70" zoomScaleNormal="100" zoomScaleSheetLayoutView="70" workbookViewId="0">
      <selection activeCell="F21" sqref="F21:F22"/>
    </sheetView>
  </sheetViews>
  <sheetFormatPr defaultColWidth="9.1796875" defaultRowHeight="13" x14ac:dyDescent="0.25"/>
  <cols>
    <col min="1" max="1" width="7" style="1" customWidth="1"/>
    <col min="2" max="2" width="7.7265625" style="89" customWidth="1"/>
    <col min="3" max="3" width="14.54296875" style="89" customWidth="1"/>
    <col min="4" max="4" width="29.453125" style="1" customWidth="1"/>
    <col min="5" max="5" width="12.453125" style="1" customWidth="1"/>
    <col min="6" max="6" width="8.1796875" style="1" customWidth="1"/>
    <col min="7" max="7" width="33.1796875" style="1" customWidth="1"/>
    <col min="8" max="8" width="12.54296875" style="1" customWidth="1"/>
    <col min="9" max="10" width="11.54296875" style="1" customWidth="1"/>
    <col min="11" max="11" width="12.7265625" style="1" bestFit="1" customWidth="1"/>
    <col min="12" max="12" width="9.54296875" style="1" customWidth="1"/>
    <col min="13" max="13" width="10.7265625" style="1" customWidth="1"/>
    <col min="14" max="14" width="12.54296875" style="1" customWidth="1"/>
    <col min="15" max="16384" width="9.1796875" style="1"/>
  </cols>
  <sheetData>
    <row r="1" spans="1:16" ht="18.5" x14ac:dyDescent="0.2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6" ht="18.5" x14ac:dyDescent="0.25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6" ht="8.15" hidden="1" customHeight="1" x14ac:dyDescent="0.2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6" ht="8.15" hidden="1" customHeight="1" x14ac:dyDescent="0.2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16" ht="8.15" hidden="1" customHeight="1" x14ac:dyDescent="0.25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6" spans="1:16" s="2" customFormat="1" ht="28.5" x14ac:dyDescent="0.25">
      <c r="A6" s="152" t="s">
        <v>73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6" s="2" customFormat="1" ht="21" x14ac:dyDescent="0.25">
      <c r="A7" s="153" t="s">
        <v>74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6" s="2" customFormat="1" ht="20" customHeight="1" thickBot="1" x14ac:dyDescent="0.3">
      <c r="A8" s="153" t="s">
        <v>2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</row>
    <row r="9" spans="1:16" ht="19" thickTop="1" x14ac:dyDescent="0.25">
      <c r="A9" s="154" t="s">
        <v>53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6"/>
    </row>
    <row r="10" spans="1:16" ht="18.5" x14ac:dyDescent="0.25">
      <c r="A10" s="157" t="s">
        <v>57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9"/>
    </row>
    <row r="11" spans="1:16" ht="18.5" x14ac:dyDescent="0.25">
      <c r="A11" s="157" t="s">
        <v>56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9"/>
    </row>
    <row r="12" spans="1:16" ht="21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</row>
    <row r="13" spans="1:16" ht="14.5" x14ac:dyDescent="0.3">
      <c r="A13" s="6" t="s">
        <v>5</v>
      </c>
      <c r="B13" s="6" t="s">
        <v>5</v>
      </c>
      <c r="C13" s="7"/>
      <c r="D13" s="8"/>
      <c r="E13" s="9"/>
      <c r="F13" s="9"/>
      <c r="G13" s="10" t="s">
        <v>71</v>
      </c>
      <c r="H13" s="11"/>
      <c r="I13" s="11"/>
      <c r="J13" s="11"/>
      <c r="K13" s="11"/>
      <c r="L13" s="12"/>
      <c r="M13" s="13"/>
      <c r="N13" s="14" t="s">
        <v>59</v>
      </c>
      <c r="O13" s="13"/>
      <c r="P13" s="14"/>
    </row>
    <row r="14" spans="1:16" ht="14.5" x14ac:dyDescent="0.25">
      <c r="A14" s="15" t="s">
        <v>60</v>
      </c>
      <c r="B14" s="15" t="s">
        <v>6</v>
      </c>
      <c r="C14" s="16"/>
      <c r="D14" s="17"/>
      <c r="E14" s="17"/>
      <c r="F14" s="17"/>
      <c r="G14" s="18" t="s">
        <v>72</v>
      </c>
      <c r="H14" s="19"/>
      <c r="I14" s="19"/>
      <c r="J14" s="19"/>
      <c r="K14" s="19"/>
      <c r="L14" s="20"/>
      <c r="M14" s="21"/>
      <c r="N14" s="14" t="s">
        <v>7</v>
      </c>
      <c r="O14" s="21"/>
      <c r="P14" s="14"/>
    </row>
    <row r="15" spans="1:16" ht="14.5" x14ac:dyDescent="0.25">
      <c r="A15" s="148" t="s">
        <v>8</v>
      </c>
      <c r="B15" s="149"/>
      <c r="C15" s="149"/>
      <c r="D15" s="149"/>
      <c r="E15" s="149"/>
      <c r="F15" s="149"/>
      <c r="G15" s="150"/>
      <c r="H15" s="22" t="s">
        <v>9</v>
      </c>
      <c r="I15" s="23"/>
      <c r="J15" s="23"/>
      <c r="K15" s="23"/>
      <c r="L15" s="23"/>
      <c r="M15" s="23"/>
      <c r="N15" s="24"/>
    </row>
    <row r="16" spans="1:16" ht="14.5" x14ac:dyDescent="0.35">
      <c r="A16" s="25" t="s">
        <v>10</v>
      </c>
      <c r="B16" s="26"/>
      <c r="C16" s="26"/>
      <c r="D16" s="27"/>
      <c r="E16" s="28"/>
      <c r="F16" s="27"/>
      <c r="G16" s="29"/>
      <c r="H16" s="30" t="s">
        <v>11</v>
      </c>
      <c r="I16" s="28"/>
      <c r="J16" s="28"/>
      <c r="K16" s="31"/>
      <c r="L16" s="31"/>
      <c r="M16" s="32"/>
      <c r="N16" s="33" t="s">
        <v>12</v>
      </c>
    </row>
    <row r="17" spans="1:14" ht="14.5" x14ac:dyDescent="0.35">
      <c r="A17" s="25" t="s">
        <v>13</v>
      </c>
      <c r="B17" s="26"/>
      <c r="C17" s="26"/>
      <c r="D17" s="31"/>
      <c r="E17" s="28"/>
      <c r="F17" s="27"/>
      <c r="G17" s="29" t="s">
        <v>14</v>
      </c>
      <c r="H17" s="30" t="s">
        <v>15</v>
      </c>
      <c r="I17" s="28"/>
      <c r="J17" s="28"/>
      <c r="K17" s="31"/>
      <c r="L17" s="31"/>
      <c r="M17" s="32"/>
      <c r="N17" s="33" t="s">
        <v>16</v>
      </c>
    </row>
    <row r="18" spans="1:14" ht="14.5" x14ac:dyDescent="0.35">
      <c r="A18" s="25" t="s">
        <v>17</v>
      </c>
      <c r="B18" s="26"/>
      <c r="C18" s="26"/>
      <c r="D18" s="31"/>
      <c r="E18" s="28"/>
      <c r="F18" s="27"/>
      <c r="G18" s="34" t="s">
        <v>18</v>
      </c>
      <c r="H18" s="35" t="s">
        <v>19</v>
      </c>
      <c r="I18" s="28"/>
      <c r="J18" s="28"/>
      <c r="K18" s="31"/>
      <c r="L18" s="31"/>
      <c r="M18" s="32"/>
      <c r="N18" s="36" t="s">
        <v>62</v>
      </c>
    </row>
    <row r="19" spans="1:14" ht="15" thickBot="1" x14ac:dyDescent="0.4">
      <c r="A19" s="25" t="s">
        <v>20</v>
      </c>
      <c r="B19" s="37"/>
      <c r="C19" s="37"/>
      <c r="D19" s="38"/>
      <c r="E19" s="38"/>
      <c r="F19" s="38"/>
      <c r="G19" s="34" t="s">
        <v>21</v>
      </c>
      <c r="H19" s="35" t="s">
        <v>22</v>
      </c>
      <c r="I19" s="28"/>
      <c r="J19" s="28"/>
      <c r="K19" s="31"/>
      <c r="L19" s="31"/>
      <c r="M19" s="32"/>
      <c r="N19" s="36">
        <v>16</v>
      </c>
    </row>
    <row r="20" spans="1:14" ht="14" thickTop="1" thickBot="1" x14ac:dyDescent="0.3">
      <c r="A20" s="39"/>
      <c r="B20" s="40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/>
    </row>
    <row r="21" spans="1:14" s="43" customFormat="1" ht="27" customHeight="1" thickTop="1" x14ac:dyDescent="0.25">
      <c r="A21" s="137" t="s">
        <v>23</v>
      </c>
      <c r="B21" s="139" t="s">
        <v>24</v>
      </c>
      <c r="C21" s="139" t="s">
        <v>25</v>
      </c>
      <c r="D21" s="139" t="s">
        <v>26</v>
      </c>
      <c r="E21" s="139" t="s">
        <v>27</v>
      </c>
      <c r="F21" s="139" t="s">
        <v>28</v>
      </c>
      <c r="G21" s="141" t="s">
        <v>29</v>
      </c>
      <c r="H21" s="143" t="s">
        <v>30</v>
      </c>
      <c r="I21" s="144"/>
      <c r="J21" s="145"/>
      <c r="K21" s="141" t="s">
        <v>31</v>
      </c>
      <c r="L21" s="139" t="s">
        <v>32</v>
      </c>
      <c r="M21" s="146" t="s">
        <v>33</v>
      </c>
      <c r="N21" s="135" t="s">
        <v>34</v>
      </c>
    </row>
    <row r="22" spans="1:14" s="43" customFormat="1" ht="13.5" thickBot="1" x14ac:dyDescent="0.3">
      <c r="A22" s="138"/>
      <c r="B22" s="140"/>
      <c r="C22" s="140"/>
      <c r="D22" s="140"/>
      <c r="E22" s="140"/>
      <c r="F22" s="140"/>
      <c r="G22" s="142"/>
      <c r="H22" s="44" t="s">
        <v>63</v>
      </c>
      <c r="I22" s="44" t="s">
        <v>64</v>
      </c>
      <c r="J22" s="44" t="s">
        <v>65</v>
      </c>
      <c r="K22" s="142"/>
      <c r="L22" s="140"/>
      <c r="M22" s="147"/>
      <c r="N22" s="136"/>
    </row>
    <row r="23" spans="1:14" s="43" customFormat="1" ht="19" customHeight="1" thickTop="1" x14ac:dyDescent="0.25">
      <c r="A23" s="125">
        <v>1</v>
      </c>
      <c r="B23" s="45">
        <v>89</v>
      </c>
      <c r="C23" s="46">
        <f>VLOOKUP(B23,[2]список!_xlnm.Print_Area,3)</f>
        <v>10127774848</v>
      </c>
      <c r="D23" s="46" t="str">
        <f>VLOOKUP(B23,[2]список!_xlnm.Print_Area,2)</f>
        <v>ДЕМЕНКОВА Анастасия</v>
      </c>
      <c r="E23" s="47">
        <f>VLOOKUP(B23,[2]список!_xlnm.Print_Area,4)</f>
        <v>39967</v>
      </c>
      <c r="F23" s="48" t="str">
        <f>VLOOKUP(B23,[2]список!_xlnm.Print_Area,5)</f>
        <v>МС</v>
      </c>
      <c r="G23" s="48" t="str">
        <f>VLOOKUP(B23,[2]список!_xlnm.Print_Area,6)</f>
        <v>Санкт-Петербург</v>
      </c>
      <c r="H23" s="49">
        <v>8.2233796296296297E-4</v>
      </c>
      <c r="I23" s="49">
        <v>1.5681597222222223E-3</v>
      </c>
      <c r="J23" s="49">
        <v>2.3274074074074074E-3</v>
      </c>
      <c r="K23" s="50">
        <v>3.0897685185185182E-3</v>
      </c>
      <c r="L23" s="99">
        <f>0.166665/(K23/1)</f>
        <v>53.940934086516137</v>
      </c>
      <c r="M23" s="52"/>
      <c r="N23" s="53"/>
    </row>
    <row r="24" spans="1:14" s="43" customFormat="1" ht="19" customHeight="1" x14ac:dyDescent="0.25">
      <c r="A24" s="126"/>
      <c r="B24" s="54">
        <v>88</v>
      </c>
      <c r="C24" s="55">
        <f>VLOOKUP(B24,[2]список!_xlnm.Print_Area,3)</f>
        <v>10137271047</v>
      </c>
      <c r="D24" s="55" t="str">
        <f>VLOOKUP(B24,[2]список!_xlnm.Print_Area,2)</f>
        <v>КОСТИНА Ольга</v>
      </c>
      <c r="E24" s="56">
        <f>VLOOKUP(B24,[2]список!_xlnm.Print_Area,4)</f>
        <v>40018</v>
      </c>
      <c r="F24" s="57" t="str">
        <f>VLOOKUP(B24,[2]список!_xlnm.Print_Area,5)</f>
        <v>МС</v>
      </c>
      <c r="G24" s="57" t="str">
        <f>VLOOKUP(B24,[2]список!_xlnm.Print_Area,6)</f>
        <v>Санкт-Петербург</v>
      </c>
      <c r="H24" s="49"/>
      <c r="I24" s="58">
        <f>I23-H23</f>
        <v>7.4582175925925933E-4</v>
      </c>
      <c r="J24" s="58">
        <f>J23-I23</f>
        <v>7.5924768518518507E-4</v>
      </c>
      <c r="K24" s="58">
        <f>K23-J23</f>
        <v>7.6236111111111079E-4</v>
      </c>
      <c r="L24" s="59">
        <f>0.166665/(K23/1)</f>
        <v>53.940934086516137</v>
      </c>
      <c r="M24" s="60"/>
      <c r="N24" s="53"/>
    </row>
    <row r="25" spans="1:14" s="43" customFormat="1" ht="19" customHeight="1" x14ac:dyDescent="0.25">
      <c r="A25" s="126"/>
      <c r="B25" s="54">
        <v>93</v>
      </c>
      <c r="C25" s="55">
        <f>VLOOKUP(B25,[2]список!_xlnm.Print_Area,3)</f>
        <v>10144647693</v>
      </c>
      <c r="D25" s="55" t="str">
        <f>VLOOKUP(B25,[2]список!_xlnm.Print_Area,2)</f>
        <v>КОРОЛЕВА София</v>
      </c>
      <c r="E25" s="56">
        <f>VLOOKUP(B25,[2]список!_xlnm.Print_Area,4)</f>
        <v>40324</v>
      </c>
      <c r="F25" s="57" t="str">
        <f>VLOOKUP(B25,[2]список!_xlnm.Print_Area,5)</f>
        <v>КМС</v>
      </c>
      <c r="G25" s="57" t="str">
        <f>VLOOKUP(B25,[2]список!_xlnm.Print_Area,6)</f>
        <v>Санкт-Петербург</v>
      </c>
      <c r="H25" s="49"/>
      <c r="I25" s="58"/>
      <c r="J25" s="58"/>
      <c r="K25" s="58"/>
      <c r="L25" s="59">
        <f>0.166665/(K23/1)</f>
        <v>53.940934086516137</v>
      </c>
      <c r="M25" s="60"/>
      <c r="N25" s="53"/>
    </row>
    <row r="26" spans="1:14" s="66" customFormat="1" ht="19" customHeight="1" x14ac:dyDescent="0.25">
      <c r="A26" s="127"/>
      <c r="B26" s="45">
        <v>91</v>
      </c>
      <c r="C26" s="67">
        <f>VLOOKUP(B26,[2]список!_xlnm.Print_Area,3)</f>
        <v>10141780436</v>
      </c>
      <c r="D26" s="67" t="str">
        <f>VLOOKUP(B26,[2]список!_xlnm.Print_Area,2)</f>
        <v>ГОЛЫБИНА Валентина</v>
      </c>
      <c r="E26" s="68">
        <f>VLOOKUP(B26,[2]список!_xlnm.Print_Area,4)</f>
        <v>40463</v>
      </c>
      <c r="F26" s="69" t="str">
        <f>VLOOKUP(B26,[2]список!_xlnm.Print_Area,5)</f>
        <v>КМС</v>
      </c>
      <c r="G26" s="69" t="str">
        <f>VLOOKUP(B26,[2]список!_xlnm.Print_Area,6)</f>
        <v>Санкт-Петербург</v>
      </c>
      <c r="H26" s="61"/>
      <c r="I26" s="71"/>
      <c r="J26" s="71"/>
      <c r="K26" s="71"/>
      <c r="L26" s="64">
        <f>0.166665/(K23/1)</f>
        <v>53.940934086516137</v>
      </c>
      <c r="M26" s="70"/>
      <c r="N26" s="65"/>
    </row>
    <row r="27" spans="1:14" s="43" customFormat="1" ht="19" customHeight="1" x14ac:dyDescent="0.25">
      <c r="A27" s="126">
        <v>2</v>
      </c>
      <c r="B27" s="45">
        <v>123</v>
      </c>
      <c r="C27" s="113">
        <f>VLOOKUP(B27,[2]список!_xlnm.Print_Area,3)</f>
        <v>10094255385</v>
      </c>
      <c r="D27" s="113" t="str">
        <f>VLOOKUP(B27,[2]список!_xlnm.Print_Area,2)</f>
        <v>ИЗОТОВА Анна</v>
      </c>
      <c r="E27" s="114">
        <f>VLOOKUP(B27,[2]список!_xlnm.Print_Area,4)</f>
        <v>39316</v>
      </c>
      <c r="F27" s="115" t="str">
        <f>VLOOKUP(B27,[2]список!_xlnm.Print_Area,5)</f>
        <v>МС</v>
      </c>
      <c r="G27" s="115" t="str">
        <f>VLOOKUP(B27,[2]список!_xlnm.Print_Area,6)</f>
        <v>Тульская обл.</v>
      </c>
      <c r="H27" s="49">
        <v>8.3113425925925933E-4</v>
      </c>
      <c r="I27" s="49">
        <v>1.5981828703703705E-3</v>
      </c>
      <c r="J27" s="49">
        <v>2.4252083333333335E-3</v>
      </c>
      <c r="K27" s="50">
        <v>3.272256944444444E-3</v>
      </c>
      <c r="L27" s="51">
        <f>0.166665/(K27/1)</f>
        <v>50.932736282509744</v>
      </c>
      <c r="M27" s="60"/>
      <c r="N27" s="53"/>
    </row>
    <row r="28" spans="1:14" s="43" customFormat="1" ht="19" customHeight="1" x14ac:dyDescent="0.25">
      <c r="A28" s="126"/>
      <c r="B28" s="54">
        <v>124</v>
      </c>
      <c r="C28" s="55">
        <f>VLOOKUP(B28,[2]список!_xlnm.Print_Area,3)</f>
        <v>10116899027</v>
      </c>
      <c r="D28" s="55" t="str">
        <f>VLOOKUP(B28,[2]список!_xlnm.Print_Area,2)</f>
        <v>ЮРЧЕНКО Александра</v>
      </c>
      <c r="E28" s="56">
        <f>VLOOKUP(B28,[2]список!_xlnm.Print_Area,4)</f>
        <v>39346</v>
      </c>
      <c r="F28" s="57" t="str">
        <f>VLOOKUP(B28,[2]список!_xlnm.Print_Area,5)</f>
        <v>МС</v>
      </c>
      <c r="G28" s="57" t="str">
        <f>VLOOKUP(B28,[2]список!_xlnm.Print_Area,6)</f>
        <v>Тульская обл.</v>
      </c>
      <c r="H28" s="49"/>
      <c r="I28" s="58">
        <f>I27-H27</f>
        <v>7.6704861111111114E-4</v>
      </c>
      <c r="J28" s="58">
        <f>J27-I27</f>
        <v>8.27025462962963E-4</v>
      </c>
      <c r="K28" s="58">
        <f>K27-J27</f>
        <v>8.4704861111111049E-4</v>
      </c>
      <c r="L28" s="59">
        <f>0.166665/(K27/1)</f>
        <v>50.932736282509744</v>
      </c>
      <c r="M28" s="60"/>
      <c r="N28" s="53"/>
    </row>
    <row r="29" spans="1:14" s="43" customFormat="1" ht="19" customHeight="1" x14ac:dyDescent="0.25">
      <c r="A29" s="126"/>
      <c r="B29" s="54">
        <v>125</v>
      </c>
      <c r="C29" s="55">
        <f>VLOOKUP(B29,[2]список!_xlnm.Print_Area,3)</f>
        <v>10142595943</v>
      </c>
      <c r="D29" s="55" t="str">
        <f>VLOOKUP(B29,[2]список!_xlnm.Print_Area,2)</f>
        <v>МИШИНА Алена</v>
      </c>
      <c r="E29" s="56">
        <f>VLOOKUP(B29,[2]список!_xlnm.Print_Area,4)</f>
        <v>39871</v>
      </c>
      <c r="F29" s="57" t="str">
        <f>VLOOKUP(B29,[2]список!_xlnm.Print_Area,5)</f>
        <v>МС</v>
      </c>
      <c r="G29" s="57" t="str">
        <f>VLOOKUP(B29,[2]список!_xlnm.Print_Area,6)</f>
        <v>Тульская обл.</v>
      </c>
      <c r="H29" s="49"/>
      <c r="I29" s="58"/>
      <c r="J29" s="58"/>
      <c r="K29" s="58"/>
      <c r="L29" s="59">
        <f>0.166665/(K27/1)</f>
        <v>50.932736282509744</v>
      </c>
      <c r="M29" s="60"/>
      <c r="N29" s="53"/>
    </row>
    <row r="30" spans="1:14" s="66" customFormat="1" ht="19" customHeight="1" x14ac:dyDescent="0.25">
      <c r="A30" s="127"/>
      <c r="B30" s="45">
        <v>126</v>
      </c>
      <c r="C30" s="67">
        <f>VLOOKUP(B30,[2]список!_xlnm.Print_Area,3)</f>
        <v>10142595741</v>
      </c>
      <c r="D30" s="67" t="str">
        <f>VLOOKUP(B30,[2]список!_xlnm.Print_Area,2)</f>
        <v>МАШКОВА Полина</v>
      </c>
      <c r="E30" s="68">
        <f>VLOOKUP(B30,[2]список!_xlnm.Print_Area,4)</f>
        <v>40163</v>
      </c>
      <c r="F30" s="69" t="str">
        <f>VLOOKUP(B30,[2]список!_xlnm.Print_Area,5)</f>
        <v>КМС</v>
      </c>
      <c r="G30" s="69" t="str">
        <f>VLOOKUP(B30,[2]список!_xlnm.Print_Area,6)</f>
        <v>Тульская обл.</v>
      </c>
      <c r="H30" s="61"/>
      <c r="I30" s="62"/>
      <c r="J30" s="62"/>
      <c r="K30" s="63"/>
      <c r="L30" s="64">
        <f>0.166665/(K27/1)</f>
        <v>50.932736282509744</v>
      </c>
      <c r="M30" s="70"/>
      <c r="N30" s="65"/>
    </row>
    <row r="31" spans="1:14" s="43" customFormat="1" ht="19" customHeight="1" x14ac:dyDescent="0.25">
      <c r="A31" s="160">
        <v>3</v>
      </c>
      <c r="B31" s="45">
        <v>92</v>
      </c>
      <c r="C31" s="113">
        <f>VLOOKUP(B31,[2]список!_xlnm.Print_Area,3)</f>
        <v>10137268320</v>
      </c>
      <c r="D31" s="113" t="str">
        <f>VLOOKUP(B31,[2]список!_xlnm.Print_Area,2)</f>
        <v>ГРИБОВА Марина</v>
      </c>
      <c r="E31" s="114">
        <f>VLOOKUP(B31,[2]список!_xlnm.Print_Area,4)</f>
        <v>39488</v>
      </c>
      <c r="F31" s="115" t="str">
        <f>VLOOKUP(B31,[2]список!_xlnm.Print_Area,5)</f>
        <v>МС</v>
      </c>
      <c r="G31" s="115" t="str">
        <f>VLOOKUP(B31,[2]список!_xlnm.Print_Area,6)</f>
        <v>Санкт-Петербург</v>
      </c>
      <c r="H31" s="49">
        <v>8.4267361111111099E-4</v>
      </c>
      <c r="I31" s="49">
        <v>1.6447916666666668E-3</v>
      </c>
      <c r="J31" s="49">
        <v>2.4478356481481482E-3</v>
      </c>
      <c r="K31" s="50">
        <v>3.2571990740740742E-3</v>
      </c>
      <c r="L31" s="51">
        <f>0.166665/(K31/1)</f>
        <v>51.168195805587338</v>
      </c>
      <c r="M31" s="60"/>
      <c r="N31" s="53"/>
    </row>
    <row r="32" spans="1:14" s="43" customFormat="1" ht="19" customHeight="1" x14ac:dyDescent="0.25">
      <c r="A32" s="126"/>
      <c r="B32" s="54">
        <v>90</v>
      </c>
      <c r="C32" s="55">
        <f>VLOOKUP(B32,[2]список!_xlnm.Print_Area,3)</f>
        <v>10127617931</v>
      </c>
      <c r="D32" s="55" t="str">
        <f>VLOOKUP(B32,[2]список!_xlnm.Print_Area,2)</f>
        <v>ВАСЮКОВА Валерия</v>
      </c>
      <c r="E32" s="56">
        <f>VLOOKUP(B32,[2]список!_xlnm.Print_Area,4)</f>
        <v>39814</v>
      </c>
      <c r="F32" s="57" t="str">
        <f>VLOOKUP(B32,[2]список!_xlnm.Print_Area,5)</f>
        <v>МС</v>
      </c>
      <c r="G32" s="57" t="str">
        <f>VLOOKUP(B32,[2]список!_xlnm.Print_Area,6)</f>
        <v>Санкт-Петербург</v>
      </c>
      <c r="H32" s="49"/>
      <c r="I32" s="58">
        <f>I31-H31</f>
        <v>8.0211805555555581E-4</v>
      </c>
      <c r="J32" s="58">
        <f>J31-I31</f>
        <v>8.030439814814814E-4</v>
      </c>
      <c r="K32" s="58">
        <f>K31-J31</f>
        <v>8.0936342592592605E-4</v>
      </c>
      <c r="L32" s="59">
        <f>0.166665/(K31/1)</f>
        <v>51.168195805587338</v>
      </c>
      <c r="M32" s="60"/>
      <c r="N32" s="53"/>
    </row>
    <row r="33" spans="1:14" s="43" customFormat="1" ht="19" customHeight="1" x14ac:dyDescent="0.25">
      <c r="A33" s="126"/>
      <c r="B33" s="54">
        <v>94</v>
      </c>
      <c r="C33" s="55">
        <f>VLOOKUP(B33,[2]список!_xlnm.Print_Area,3)</f>
        <v>10144646178</v>
      </c>
      <c r="D33" s="55" t="str">
        <f>VLOOKUP(B33,[2]список!_xlnm.Print_Area,2)</f>
        <v xml:space="preserve">РЕППО Эрика </v>
      </c>
      <c r="E33" s="56">
        <f>VLOOKUP(B33,[2]список!_xlnm.Print_Area,4)</f>
        <v>40295</v>
      </c>
      <c r="F33" s="57" t="str">
        <f>VLOOKUP(B33,[2]список!_xlnm.Print_Area,5)</f>
        <v>КМС</v>
      </c>
      <c r="G33" s="57" t="str">
        <f>VLOOKUP(B33,[2]список!_xlnm.Print_Area,6)</f>
        <v>Санкт-Петербург</v>
      </c>
      <c r="H33" s="49"/>
      <c r="I33" s="58"/>
      <c r="J33" s="58"/>
      <c r="K33" s="58"/>
      <c r="L33" s="59">
        <f>0.166665/(K31/1)</f>
        <v>51.168195805587338</v>
      </c>
      <c r="M33" s="60"/>
      <c r="N33" s="53"/>
    </row>
    <row r="34" spans="1:14" s="66" customFormat="1" ht="19" customHeight="1" x14ac:dyDescent="0.25">
      <c r="A34" s="127"/>
      <c r="B34" s="54">
        <v>95</v>
      </c>
      <c r="C34" s="55">
        <f>VLOOKUP(B34,[2]список!_xlnm.Print_Area,3)</f>
        <v>10156554849</v>
      </c>
      <c r="D34" s="55" t="str">
        <f>VLOOKUP(B34,[2]список!_xlnm.Print_Area,2)</f>
        <v>ТУЧИНА Дарья</v>
      </c>
      <c r="E34" s="56">
        <f>VLOOKUP(B34,[2]список!_xlnm.Print_Area,4)</f>
        <v>40613</v>
      </c>
      <c r="F34" s="57" t="str">
        <f>VLOOKUP(B34,[2]список!_xlnm.Print_Area,5)</f>
        <v>КМС</v>
      </c>
      <c r="G34" s="57" t="str">
        <f>VLOOKUP(B34,[2]список!_xlnm.Print_Area,6)</f>
        <v>Санкт-Петербург</v>
      </c>
      <c r="H34" s="61"/>
      <c r="I34" s="71"/>
      <c r="J34" s="71"/>
      <c r="K34" s="71"/>
      <c r="L34" s="64">
        <f>0.166665/(K31/1)</f>
        <v>51.168195805587338</v>
      </c>
      <c r="M34" s="70"/>
      <c r="N34" s="65"/>
    </row>
    <row r="35" spans="1:14" s="43" customFormat="1" ht="19" customHeight="1" x14ac:dyDescent="0.25">
      <c r="A35" s="126">
        <v>4</v>
      </c>
      <c r="B35" s="45">
        <v>107</v>
      </c>
      <c r="C35" s="113">
        <f>VLOOKUP(B35,[2]список!_xlnm.Print_Area,3)</f>
        <v>10137450192</v>
      </c>
      <c r="D35" s="113" t="str">
        <f>VLOOKUP(B35,[2]список!_xlnm.Print_Area,2)</f>
        <v>ГАЛКИНА Кристина</v>
      </c>
      <c r="E35" s="114">
        <f>VLOOKUP(B35,[2]список!_xlnm.Print_Area,4)</f>
        <v>39453</v>
      </c>
      <c r="F35" s="115" t="str">
        <f>VLOOKUP(B35,[2]список!_xlnm.Print_Area,5)</f>
        <v>КМС</v>
      </c>
      <c r="G35" s="115" t="str">
        <f>VLOOKUP(B35,[2]список!_xlnm.Print_Area,6)</f>
        <v>Санкт-Петербург</v>
      </c>
      <c r="H35" s="49">
        <v>8.663425925925926E-4</v>
      </c>
      <c r="I35" s="49">
        <v>1.6644097222222223E-3</v>
      </c>
      <c r="J35" s="49">
        <v>2.4832060185185183E-3</v>
      </c>
      <c r="K35" s="50">
        <v>3.3176851851851857E-3</v>
      </c>
      <c r="L35" s="51">
        <f>0.166665/(K35/1)</f>
        <v>50.235326951522417</v>
      </c>
      <c r="M35" s="60"/>
      <c r="N35" s="53"/>
    </row>
    <row r="36" spans="1:14" s="43" customFormat="1" ht="19" customHeight="1" x14ac:dyDescent="0.25">
      <c r="A36" s="126"/>
      <c r="B36" s="54">
        <v>110</v>
      </c>
      <c r="C36" s="55">
        <f>VLOOKUP(B36,[2]список!_xlnm.Print_Area,3)</f>
        <v>10137550125</v>
      </c>
      <c r="D36" s="55" t="str">
        <f>VLOOKUP(B36,[2]список!_xlnm.Print_Area,2)</f>
        <v>ШИПИЛОВА Дарья</v>
      </c>
      <c r="E36" s="56">
        <f>VLOOKUP(B36,[2]список!_xlnm.Print_Area,4)</f>
        <v>39501</v>
      </c>
      <c r="F36" s="57" t="str">
        <f>VLOOKUP(B36,[2]список!_xlnm.Print_Area,5)</f>
        <v>КМС</v>
      </c>
      <c r="G36" s="57" t="str">
        <f>VLOOKUP(B36,[2]список!_xlnm.Print_Area,6)</f>
        <v>Санкт-Петербург</v>
      </c>
      <c r="H36" s="49"/>
      <c r="I36" s="58">
        <f>I35-H35</f>
        <v>7.9806712962962969E-4</v>
      </c>
      <c r="J36" s="58">
        <f>J35-I35</f>
        <v>8.1879629629629598E-4</v>
      </c>
      <c r="K36" s="58">
        <f>K35-J35</f>
        <v>8.344791666666674E-4</v>
      </c>
      <c r="L36" s="59">
        <f>0.166665/(K35/1)</f>
        <v>50.235326951522417</v>
      </c>
      <c r="M36" s="60"/>
      <c r="N36" s="53"/>
    </row>
    <row r="37" spans="1:14" s="43" customFormat="1" ht="19" customHeight="1" x14ac:dyDescent="0.25">
      <c r="A37" s="126"/>
      <c r="B37" s="54">
        <v>109</v>
      </c>
      <c r="C37" s="55">
        <f>VLOOKUP(B37,[2]список!_xlnm.Print_Area,3)</f>
        <v>10140572683</v>
      </c>
      <c r="D37" s="55" t="str">
        <f>VLOOKUP(B37,[2]список!_xlnm.Print_Area,2)</f>
        <v>ГОНЧАРОВА Варвара</v>
      </c>
      <c r="E37" s="56">
        <f>VLOOKUP(B37,[2]список!_xlnm.Print_Area,4)</f>
        <v>39626</v>
      </c>
      <c r="F37" s="57" t="str">
        <f>VLOOKUP(B37,[2]список!_xlnm.Print_Area,5)</f>
        <v>КМС</v>
      </c>
      <c r="G37" s="57" t="str">
        <f>VLOOKUP(B37,[2]список!_xlnm.Print_Area,6)</f>
        <v>Санкт-Петербург</v>
      </c>
      <c r="H37" s="49"/>
      <c r="I37" s="58"/>
      <c r="J37" s="58"/>
      <c r="K37" s="58"/>
      <c r="L37" s="59">
        <f>0.166665/(K35/1)</f>
        <v>50.235326951522417</v>
      </c>
      <c r="M37" s="60"/>
      <c r="N37" s="53"/>
    </row>
    <row r="38" spans="1:14" s="43" customFormat="1" ht="19" customHeight="1" x14ac:dyDescent="0.25">
      <c r="A38" s="127"/>
      <c r="B38" s="45">
        <v>112</v>
      </c>
      <c r="C38" s="67">
        <f>VLOOKUP(B38,[2]список!_xlnm.Print_Area,3)</f>
        <v>10125249313</v>
      </c>
      <c r="D38" s="67" t="str">
        <f>VLOOKUP(B38,[2]список!_xlnm.Print_Area,2)</f>
        <v>БОНДАРЕВА Екатерина</v>
      </c>
      <c r="E38" s="68">
        <f>VLOOKUP(B38,[2]список!_xlnm.Print_Area,4)</f>
        <v>39982</v>
      </c>
      <c r="F38" s="69" t="str">
        <f>VLOOKUP(B38,[2]список!_xlnm.Print_Area,5)</f>
        <v>КМС</v>
      </c>
      <c r="G38" s="69" t="str">
        <f>VLOOKUP(B38,[2]список!_xlnm.Print_Area,6)</f>
        <v>Санкт-Петербург</v>
      </c>
      <c r="H38" s="61"/>
      <c r="I38" s="62"/>
      <c r="J38" s="62"/>
      <c r="K38" s="63"/>
      <c r="L38" s="64">
        <f>0.166665/(K35/1)</f>
        <v>50.235326951522417</v>
      </c>
      <c r="M38" s="70"/>
      <c r="N38" s="65"/>
    </row>
    <row r="39" spans="1:14" s="43" customFormat="1" ht="19" customHeight="1" x14ac:dyDescent="0.25">
      <c r="A39" s="126">
        <v>5</v>
      </c>
      <c r="B39" s="45">
        <v>115</v>
      </c>
      <c r="C39" s="55">
        <f>VLOOKUP(B39,[2]список!_xlnm.Print_Area,3)</f>
        <v>10128500732</v>
      </c>
      <c r="D39" s="55" t="str">
        <f>VLOOKUP(B39,[2]список!_xlnm.Print_Area,2)</f>
        <v>БЕЛОРУКОВА Анастасия</v>
      </c>
      <c r="E39" s="56">
        <f>VLOOKUP(B39,[2]список!_xlnm.Print_Area,4)</f>
        <v>39848</v>
      </c>
      <c r="F39" s="57" t="str">
        <f>VLOOKUP(B39,[2]список!_xlnm.Print_Area,5)</f>
        <v>1 СР</v>
      </c>
      <c r="G39" s="57" t="str">
        <f>VLOOKUP(B39,[2]список!_xlnm.Print_Area,6)</f>
        <v>Санкт-Петербург</v>
      </c>
      <c r="H39" s="49"/>
      <c r="I39" s="49"/>
      <c r="J39" s="49"/>
      <c r="K39" s="50"/>
      <c r="L39" s="51"/>
      <c r="M39" s="52"/>
      <c r="N39" s="53"/>
    </row>
    <row r="40" spans="1:14" s="43" customFormat="1" ht="19" customHeight="1" x14ac:dyDescent="0.25">
      <c r="A40" s="126"/>
      <c r="B40" s="45">
        <v>114</v>
      </c>
      <c r="C40" s="55">
        <f>VLOOKUP(B40,[2]список!_xlnm.Print_Area,3)</f>
        <v>10139998767</v>
      </c>
      <c r="D40" s="55" t="str">
        <f>VLOOKUP(B40,[2]список!_xlnm.Print_Area,2)</f>
        <v>ЧЕРКАСОВА Серафима</v>
      </c>
      <c r="E40" s="56">
        <f>VLOOKUP(B40,[2]список!_xlnm.Print_Area,4)</f>
        <v>39847</v>
      </c>
      <c r="F40" s="57" t="str">
        <f>VLOOKUP(B40,[2]список!_xlnm.Print_Area,5)</f>
        <v>КМС</v>
      </c>
      <c r="G40" s="57" t="str">
        <f>VLOOKUP(B40,[2]список!_xlnm.Print_Area,6)</f>
        <v>Санкт-Петербург</v>
      </c>
      <c r="H40" s="49"/>
      <c r="I40" s="58"/>
      <c r="J40" s="58"/>
      <c r="K40" s="58"/>
      <c r="L40" s="59"/>
      <c r="M40" s="60"/>
      <c r="N40" s="53"/>
    </row>
    <row r="41" spans="1:14" s="43" customFormat="1" ht="19" customHeight="1" x14ac:dyDescent="0.25">
      <c r="A41" s="126"/>
      <c r="B41" s="45">
        <v>116</v>
      </c>
      <c r="C41" s="55">
        <f>VLOOKUP(B41,[2]список!_xlnm.Print_Area,3)</f>
        <v>10141778517</v>
      </c>
      <c r="D41" s="55" t="str">
        <f>VLOOKUP(B41,[2]список!_xlnm.Print_Area,2)</f>
        <v>ГОЛЫБИНА Ирина</v>
      </c>
      <c r="E41" s="56">
        <f>VLOOKUP(B41,[2]список!_xlnm.Print_Area,4)</f>
        <v>40065</v>
      </c>
      <c r="F41" s="57" t="str">
        <f>VLOOKUP(B41,[2]список!_xlnm.Print_Area,5)</f>
        <v>КМС</v>
      </c>
      <c r="G41" s="57" t="str">
        <f>VLOOKUP(B41,[2]список!_xlnm.Print_Area,6)</f>
        <v>Санкт-Петербург</v>
      </c>
      <c r="H41" s="49"/>
      <c r="I41" s="58"/>
      <c r="J41" s="58"/>
      <c r="K41" s="58"/>
      <c r="L41" s="59"/>
      <c r="M41" s="60"/>
      <c r="N41" s="53"/>
    </row>
    <row r="42" spans="1:14" s="43" customFormat="1" ht="19" customHeight="1" x14ac:dyDescent="0.25">
      <c r="A42" s="127"/>
      <c r="B42" s="45">
        <v>113</v>
      </c>
      <c r="C42" s="67">
        <f>VLOOKUP(B42,[2]список!_xlnm.Print_Area,3)</f>
        <v>10144057714</v>
      </c>
      <c r="D42" s="67" t="str">
        <f>VLOOKUP(B42,[2]список!_xlnm.Print_Area,2)</f>
        <v>ПЧЕЛЬНИКОВА Виктория</v>
      </c>
      <c r="E42" s="68">
        <f>VLOOKUP(B42,[2]список!_xlnm.Print_Area,4)</f>
        <v>40201</v>
      </c>
      <c r="F42" s="69" t="str">
        <f>VLOOKUP(B42,[2]список!_xlnm.Print_Area,5)</f>
        <v>1 СР</v>
      </c>
      <c r="G42" s="69" t="str">
        <f>VLOOKUP(B42,[2]список!_xlnm.Print_Area,6)</f>
        <v>Санкт-Петербург</v>
      </c>
      <c r="H42" s="61"/>
      <c r="I42" s="62"/>
      <c r="J42" s="62"/>
      <c r="K42" s="63"/>
      <c r="L42" s="64" t="e">
        <f>0.166665/(K39/1)</f>
        <v>#DIV/0!</v>
      </c>
      <c r="M42" s="116"/>
      <c r="N42" s="65"/>
    </row>
    <row r="43" spans="1:14" ht="14.5" x14ac:dyDescent="0.25">
      <c r="A43" s="128" t="s">
        <v>35</v>
      </c>
      <c r="B43" s="129"/>
      <c r="C43" s="129"/>
      <c r="D43" s="129"/>
      <c r="E43" s="129"/>
      <c r="F43" s="129"/>
      <c r="G43" s="130"/>
      <c r="H43" s="131" t="s">
        <v>36</v>
      </c>
      <c r="I43" s="129"/>
      <c r="J43" s="129"/>
      <c r="K43" s="129"/>
      <c r="L43" s="129"/>
      <c r="M43" s="129"/>
      <c r="N43" s="132"/>
    </row>
    <row r="44" spans="1:14" ht="14.5" x14ac:dyDescent="0.25">
      <c r="A44" s="72" t="s">
        <v>37</v>
      </c>
      <c r="B44" s="73"/>
      <c r="C44" s="73"/>
      <c r="D44" s="73"/>
      <c r="E44" s="73"/>
      <c r="F44" s="73"/>
      <c r="G44" s="74" t="s">
        <v>38</v>
      </c>
      <c r="H44" s="75">
        <v>2</v>
      </c>
      <c r="I44" s="76"/>
      <c r="J44" s="76"/>
      <c r="K44" s="76"/>
      <c r="L44" s="76"/>
      <c r="M44" s="77" t="s">
        <v>39</v>
      </c>
      <c r="N44" s="78">
        <f>COUNTIF(F14:F42,"ЗМС")</f>
        <v>0</v>
      </c>
    </row>
    <row r="45" spans="1:14" ht="14.5" x14ac:dyDescent="0.25">
      <c r="A45" s="72" t="s">
        <v>40</v>
      </c>
      <c r="B45" s="79"/>
      <c r="C45" s="79"/>
      <c r="D45" s="79"/>
      <c r="E45" s="79"/>
      <c r="F45" s="79"/>
      <c r="G45" s="74" t="s">
        <v>41</v>
      </c>
      <c r="H45" s="80">
        <f>H46+H50</f>
        <v>5</v>
      </c>
      <c r="I45" s="81"/>
      <c r="J45" s="81"/>
      <c r="K45" s="81"/>
      <c r="L45" s="81"/>
      <c r="M45" s="77" t="s">
        <v>42</v>
      </c>
      <c r="N45" s="78">
        <f>COUNTIF(F14:F42,"МСМК")</f>
        <v>0</v>
      </c>
    </row>
    <row r="46" spans="1:14" ht="14.5" x14ac:dyDescent="0.25">
      <c r="A46" s="72"/>
      <c r="B46" s="79"/>
      <c r="C46" s="79"/>
      <c r="D46" s="79"/>
      <c r="E46" s="79"/>
      <c r="F46" s="79"/>
      <c r="G46" s="74" t="s">
        <v>43</v>
      </c>
      <c r="H46" s="80">
        <f>COUNT(A23:A42)</f>
        <v>5</v>
      </c>
      <c r="I46" s="81"/>
      <c r="J46" s="81"/>
      <c r="K46" s="81"/>
      <c r="L46" s="81"/>
      <c r="M46" s="77" t="s">
        <v>44</v>
      </c>
      <c r="N46" s="78">
        <f>COUNTIF(F14:F42,"МС")</f>
        <v>7</v>
      </c>
    </row>
    <row r="47" spans="1:14" ht="14.5" x14ac:dyDescent="0.25">
      <c r="A47" s="72"/>
      <c r="B47" s="79"/>
      <c r="C47" s="79"/>
      <c r="D47" s="79"/>
      <c r="E47" s="79"/>
      <c r="F47" s="79"/>
      <c r="G47" s="74" t="s">
        <v>45</v>
      </c>
      <c r="H47" s="80">
        <f>COUNT(A14:A42)</f>
        <v>5</v>
      </c>
      <c r="I47" s="81"/>
      <c r="J47" s="81"/>
      <c r="K47" s="81"/>
      <c r="L47" s="81"/>
      <c r="M47" s="77" t="s">
        <v>46</v>
      </c>
      <c r="N47" s="78">
        <f>COUNTIF(F14:F42,"КМС")</f>
        <v>11</v>
      </c>
    </row>
    <row r="48" spans="1:14" ht="14.5" x14ac:dyDescent="0.25">
      <c r="A48" s="72"/>
      <c r="B48" s="79"/>
      <c r="C48" s="79"/>
      <c r="D48" s="79"/>
      <c r="E48" s="79"/>
      <c r="F48" s="79"/>
      <c r="G48" s="74" t="s">
        <v>47</v>
      </c>
      <c r="H48" s="80">
        <f>COUNTIF(A14:A42,"НФ")</f>
        <v>0</v>
      </c>
      <c r="I48" s="81"/>
      <c r="J48" s="81"/>
      <c r="K48" s="81"/>
      <c r="L48" s="81"/>
      <c r="M48" s="77" t="s">
        <v>48</v>
      </c>
      <c r="N48" s="78">
        <f>COUNTIF(F14:F42,"1 СР")</f>
        <v>2</v>
      </c>
    </row>
    <row r="49" spans="1:30" ht="14.5" x14ac:dyDescent="0.25">
      <c r="A49" s="82"/>
      <c r="B49" s="73"/>
      <c r="C49" s="73"/>
      <c r="D49" s="73"/>
      <c r="E49" s="73"/>
      <c r="F49" s="73"/>
      <c r="G49" s="74" t="s">
        <v>49</v>
      </c>
      <c r="H49" s="80">
        <f>COUNTIF(A14:A42,"ДСКВ")</f>
        <v>0</v>
      </c>
      <c r="I49" s="76"/>
      <c r="J49" s="76"/>
      <c r="K49" s="76"/>
      <c r="L49" s="76"/>
      <c r="M49" s="77" t="s">
        <v>50</v>
      </c>
      <c r="N49" s="78">
        <f>COUNTIF(F14:F42,"2 СР")</f>
        <v>0</v>
      </c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</row>
    <row r="50" spans="1:30" ht="14.5" x14ac:dyDescent="0.25">
      <c r="A50" s="82"/>
      <c r="B50" s="79"/>
      <c r="C50" s="79"/>
      <c r="D50" s="79"/>
      <c r="E50" s="79"/>
      <c r="F50" s="79"/>
      <c r="G50" s="74" t="s">
        <v>51</v>
      </c>
      <c r="H50" s="80">
        <f>COUNTIF(A14:A42,"НС")</f>
        <v>0</v>
      </c>
      <c r="I50" s="81"/>
      <c r="J50" s="81"/>
      <c r="K50" s="81"/>
      <c r="L50" s="81"/>
      <c r="M50" s="77" t="s">
        <v>52</v>
      </c>
      <c r="N50" s="78">
        <f>COUNTIF(F14:F42,"3 СР")</f>
        <v>0</v>
      </c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</row>
    <row r="51" spans="1:30" ht="7.5" customHeight="1" x14ac:dyDescent="0.25">
      <c r="A51" s="82"/>
      <c r="B51" s="79"/>
      <c r="C51" s="79"/>
      <c r="D51" s="79"/>
      <c r="E51" s="79"/>
      <c r="F51" s="79"/>
      <c r="G51" s="74"/>
      <c r="H51" s="80"/>
      <c r="I51" s="81"/>
      <c r="J51" s="81"/>
      <c r="K51" s="81"/>
      <c r="L51" s="81"/>
      <c r="M51" s="77"/>
      <c r="N51" s="78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</row>
    <row r="52" spans="1:30" ht="15.5" x14ac:dyDescent="0.25">
      <c r="A52" s="84" t="str">
        <f>A16</f>
        <v>ТЕХНИЧЕСКИЙ ДЕЛЕГАТ ФВСР:</v>
      </c>
      <c r="B52" s="85"/>
      <c r="C52" s="85"/>
      <c r="D52" s="133" t="str">
        <f>A17</f>
        <v>ГЛАВНЫЙ СУДЬЯ:</v>
      </c>
      <c r="E52" s="133"/>
      <c r="F52" s="133"/>
      <c r="G52" s="133" t="str">
        <f>A18</f>
        <v>ГЛАВНЫЙ СЕКРЕТАРЬ:</v>
      </c>
      <c r="H52" s="133"/>
      <c r="I52" s="133" t="str">
        <f>A19</f>
        <v>СУДЬЯ НА ФИНИШЕ:</v>
      </c>
      <c r="J52" s="133"/>
      <c r="K52" s="133"/>
      <c r="L52" s="133"/>
      <c r="M52" s="133"/>
      <c r="N52" s="134"/>
    </row>
    <row r="53" spans="1:30" x14ac:dyDescent="0.25">
      <c r="A53" s="119"/>
      <c r="B53" s="120"/>
      <c r="C53" s="120"/>
      <c r="D53" s="120"/>
      <c r="E53" s="120"/>
      <c r="F53" s="121"/>
      <c r="G53" s="121"/>
      <c r="H53" s="121"/>
      <c r="I53" s="121"/>
      <c r="J53" s="111"/>
      <c r="K53" s="86"/>
      <c r="L53" s="86"/>
      <c r="M53" s="86"/>
      <c r="N53" s="87"/>
    </row>
    <row r="54" spans="1:30" x14ac:dyDescent="0.25">
      <c r="A54" s="88"/>
      <c r="D54" s="89"/>
      <c r="E54" s="89"/>
      <c r="F54" s="89"/>
      <c r="G54" s="89"/>
      <c r="H54" s="89"/>
      <c r="I54" s="89"/>
      <c r="J54" s="89"/>
      <c r="N54" s="90"/>
    </row>
    <row r="55" spans="1:30" x14ac:dyDescent="0.25">
      <c r="A55" s="88"/>
      <c r="D55" s="89"/>
      <c r="E55" s="89"/>
      <c r="F55" s="89"/>
      <c r="G55" s="89"/>
      <c r="H55" s="89"/>
      <c r="I55" s="89"/>
      <c r="J55" s="89"/>
      <c r="N55" s="90"/>
    </row>
    <row r="56" spans="1:30" x14ac:dyDescent="0.25">
      <c r="A56" s="119"/>
      <c r="B56" s="120"/>
      <c r="C56" s="120"/>
      <c r="D56" s="120"/>
      <c r="E56" s="120"/>
      <c r="F56" s="120"/>
      <c r="G56" s="120"/>
      <c r="H56" s="120"/>
      <c r="I56" s="120"/>
      <c r="J56" s="89"/>
      <c r="N56" s="90"/>
    </row>
    <row r="57" spans="1:30" x14ac:dyDescent="0.25">
      <c r="A57" s="122"/>
      <c r="B57" s="123"/>
      <c r="C57" s="123"/>
      <c r="D57" s="123"/>
      <c r="E57" s="123"/>
      <c r="F57" s="124"/>
      <c r="G57" s="124"/>
      <c r="H57" s="124"/>
      <c r="I57" s="124"/>
      <c r="J57" s="112"/>
      <c r="K57" s="91"/>
      <c r="L57" s="91"/>
      <c r="M57" s="91"/>
      <c r="N57" s="92"/>
    </row>
    <row r="58" spans="1:30" ht="16" thickBot="1" x14ac:dyDescent="0.3">
      <c r="A58" s="93"/>
      <c r="B58" s="94"/>
      <c r="C58" s="94"/>
      <c r="D58" s="117" t="str">
        <f>G17</f>
        <v>СОЛОВЬЁВ Г.Н. (ВК,г. САНКТ-ПЕТЕРБУРГ)</v>
      </c>
      <c r="E58" s="117"/>
      <c r="F58" s="117"/>
      <c r="G58" s="117" t="str">
        <f>G18</f>
        <v xml:space="preserve">СЛАБКОВСКАЯ В.Н. (ВК, г. ОМСК) </v>
      </c>
      <c r="H58" s="117"/>
      <c r="I58" s="117" t="str">
        <f>G19</f>
        <v xml:space="preserve">ВАЛОВА А.С. (ВК,г. САНКТ-ПЕТЕРБУРГ) </v>
      </c>
      <c r="J58" s="117"/>
      <c r="K58" s="117"/>
      <c r="L58" s="117"/>
      <c r="M58" s="117"/>
      <c r="N58" s="118"/>
    </row>
    <row r="59" spans="1:30" ht="13.5" thickTop="1" x14ac:dyDescent="0.25"/>
  </sheetData>
  <mergeCells count="43">
    <mergeCell ref="A15:G15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N21:N22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L21:L22"/>
    <mergeCell ref="M21:M22"/>
    <mergeCell ref="A23:A26"/>
    <mergeCell ref="A27:A30"/>
    <mergeCell ref="A31:A34"/>
    <mergeCell ref="A35:A38"/>
    <mergeCell ref="A39:A42"/>
    <mergeCell ref="H43:N43"/>
    <mergeCell ref="D52:F52"/>
    <mergeCell ref="G52:H52"/>
    <mergeCell ref="I52:N52"/>
    <mergeCell ref="A53:E53"/>
    <mergeCell ref="F53:I53"/>
    <mergeCell ref="A43:G43"/>
    <mergeCell ref="A56:E56"/>
    <mergeCell ref="F56:I56"/>
    <mergeCell ref="A57:E57"/>
    <mergeCell ref="F57:I57"/>
    <mergeCell ref="D58:F58"/>
    <mergeCell ref="G58:H58"/>
    <mergeCell ref="I58:N58"/>
  </mergeCells>
  <pageMargins left="0.31496062992125984" right="0.31496062992125984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финКГ Ж </vt:lpstr>
      <vt:lpstr>финКГ М </vt:lpstr>
      <vt:lpstr>финКГ Ю-ры</vt:lpstr>
      <vt:lpstr>финКГ Ю-ки</vt:lpstr>
      <vt:lpstr>'финКГ Ж '!Область_печати</vt:lpstr>
      <vt:lpstr>'финКГ М '!Область_печати</vt:lpstr>
      <vt:lpstr>'финКГ Ю-ки'!Область_печати</vt:lpstr>
      <vt:lpstr>'финКГ Ю-ры'!Область_печати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2025-06-03T10:29:26Z</dcterms:created>
  <dcterms:modified xsi:type="dcterms:W3CDTF">2025-06-03T11:10:23Z</dcterms:modified>
</cp:coreProperties>
</file>