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andr\OneDrive\Рабочий стол\2025г\Протоколы 2025\8. № (Парк) 23-26.05.25, КР 3 этап, ВС, Москва\На сайт\"/>
    </mc:Choice>
  </mc:AlternateContent>
  <xr:revisionPtr revIDLastSave="0" documentId="13_ncr:1_{BC2651A7-B58C-44EE-9EBF-475B14CE7A82}" xr6:coauthVersionLast="47" xr6:coauthVersionMax="47" xr10:uidLastSave="{00000000-0000-0000-0000-000000000000}"/>
  <bookViews>
    <workbookView xWindow="-108" yWindow="-108" windowWidth="23256" windowHeight="12456" tabRatio="736" xr2:uid="{00000000-000D-0000-FFFF-FFFF00000000}"/>
  </bookViews>
  <sheets>
    <sheet name="Список участников" sheetId="3" r:id="rId1"/>
    <sheet name="КР Женщины-оф.протокол" sheetId="1" r:id="rId2"/>
    <sheet name="КР Мужчины-оф.протокол" sheetId="2" r:id="rId3"/>
  </sheets>
  <definedNames>
    <definedName name="_xlnm.Print_Titles" localSheetId="1">'КР Женщины-оф.протокол'!$20:$20</definedName>
    <definedName name="_xlnm.Print_Titles" localSheetId="2">'КР Мужчины-оф.протокол'!$20:$20</definedName>
    <definedName name="_xlnm.Print_Area" localSheetId="1">'КР Женщины-оф.протокол'!$A$1:$N$66</definedName>
    <definedName name="_xlnm.Print_Area" localSheetId="2">'КР Мужчины-оф.протокол'!$A$1:$N$80</definedName>
    <definedName name="_xlnm.Print_Area" localSheetId="0">'Список участников'!$A$1:$H$76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2" l="1"/>
  <c r="D63" i="2"/>
  <c r="N55" i="2"/>
  <c r="N54" i="2"/>
  <c r="H54" i="2"/>
  <c r="N53" i="2"/>
  <c r="H53" i="2"/>
  <c r="N52" i="2"/>
  <c r="N51" i="2"/>
  <c r="N50" i="2"/>
  <c r="N49" i="2"/>
  <c r="L33" i="2"/>
  <c r="L32" i="2"/>
  <c r="L31" i="2"/>
  <c r="L30" i="2"/>
  <c r="L29" i="2"/>
  <c r="L28" i="2"/>
  <c r="L27" i="2"/>
  <c r="L26" i="2"/>
  <c r="L25" i="2"/>
  <c r="L24" i="2"/>
  <c r="L23" i="2"/>
  <c r="L22" i="2"/>
  <c r="G48" i="1"/>
  <c r="D48" i="1"/>
  <c r="N40" i="1"/>
  <c r="N39" i="1"/>
  <c r="H39" i="1"/>
  <c r="N38" i="1"/>
  <c r="H38" i="1"/>
  <c r="N37" i="1"/>
  <c r="N36" i="1"/>
  <c r="N35" i="1"/>
  <c r="N34" i="1"/>
  <c r="L29" i="1"/>
  <c r="L28" i="1"/>
  <c r="L27" i="1"/>
  <c r="L26" i="1"/>
  <c r="L25" i="1"/>
  <c r="L24" i="1"/>
  <c r="L23" i="1"/>
  <c r="L22" i="1"/>
</calcChain>
</file>

<file path=xl/sharedStrings.xml><?xml version="1.0" encoding="utf-8"?>
<sst xmlns="http://schemas.openxmlformats.org/spreadsheetml/2006/main" count="541" uniqueCount="192">
  <si>
    <t>Министерство спорта Российской Федерации</t>
  </si>
  <si>
    <t>Федерация велосипедного спорта России</t>
  </si>
  <si>
    <t>КУБОК РОССИИ (3 ЭТАП)</t>
  </si>
  <si>
    <t>ВЕЛОСИПЕДНЫЙ СПОРТ ВМХ - ФРИСТАЙЛ - ПАРК (или парк - смешанный)</t>
  </si>
  <si>
    <t/>
  </si>
  <si>
    <t>СПИСОК УЧАСТНИКОВ</t>
  </si>
  <si>
    <t>МУЖЧИНЫ, ЖЕНЩИНЫ</t>
  </si>
  <si>
    <t>МЕСТО ПРОВЕДЕНИЯ: г. Москва</t>
  </si>
  <si>
    <t>Номер-код ВРВС - 0080061612Я</t>
  </si>
  <si>
    <t>ДАТА ПРОВЕДЕНИЯ:  23-26 мая 2025 года</t>
  </si>
  <si>
    <t>ЕКП 2025 № - 2008770020030380</t>
  </si>
  <si>
    <t>№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</si>
  <si>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</si>
  <si>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</si>
  <si>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</si>
  <si>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</si>
  <si>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</si>
  <si>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</si>
  <si>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</si>
  <si>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Москва</t>
  </si>
  <si>
    <t>101 376 025 64</t>
  </si>
  <si>
    <t>ПАВЛЕНКО Пётр Дмитриевич</t>
  </si>
  <si>
    <t>11.01.2006</t>
  </si>
  <si>
    <t>КМС</t>
  </si>
  <si>
    <t>ГБУ ДО "Московская академия велосипедного спорта"</t>
  </si>
  <si>
    <t>101 376 293 41</t>
  </si>
  <si>
    <t>КОЛДАЕВ Юрий Константинович</t>
  </si>
  <si>
    <t>101 197 775 03</t>
  </si>
  <si>
    <t>ЧЕРНЯВСКАЯ Софья Алексеевна</t>
  </si>
  <si>
    <t>101 318 626 89</t>
  </si>
  <si>
    <t>БЛИНОВА Анастасия Дмитриевна</t>
  </si>
  <si>
    <t>101 376 034 73</t>
  </si>
  <si>
    <t>ГАДРШИНА Айлин Рустемовна</t>
  </si>
  <si>
    <t>101 299 678 56</t>
  </si>
  <si>
    <t>СОСНОВИКОВ Семён Ильич</t>
  </si>
  <si>
    <t>100 661 986 42</t>
  </si>
  <si>
    <t>НОВОСЕЛОВ Максим Михайлович</t>
  </si>
  <si>
    <t>Санкт-Петербург</t>
  </si>
  <si>
    <t>101 397 007 94</t>
  </si>
  <si>
    <t>ЧАЩИН Никита Исмоилович</t>
  </si>
  <si>
    <t>ГБУ ДО СШ "Локомотив" Выборгского района</t>
  </si>
  <si>
    <t>101 299 024 81</t>
  </si>
  <si>
    <t>ЕГОРОВ Артём Эдуардович</t>
  </si>
  <si>
    <t>03.03.2006</t>
  </si>
  <si>
    <t>101 298 380 19</t>
  </si>
  <si>
    <t>СОРОКО Роман Максимович</t>
  </si>
  <si>
    <t>15.06.2005</t>
  </si>
  <si>
    <t>ГБУ ДО СШОР №2 Калиниского района</t>
  </si>
  <si>
    <t>101 407 128 30</t>
  </si>
  <si>
    <t>ДОЛБИЛОВ Александр Сергеевич</t>
  </si>
  <si>
    <t>15.12.2005</t>
  </si>
  <si>
    <t>ГБУ ДО СШ "Локомотив" Ввыборгского района</t>
  </si>
  <si>
    <t>101 524 897 41</t>
  </si>
  <si>
    <t>КОНЮХОВА Александра Евгеньевна</t>
  </si>
  <si>
    <t>101 195 824 89</t>
  </si>
  <si>
    <t>СИГАРЁВА Мария Сергеевна</t>
  </si>
  <si>
    <t>17.12.2003</t>
  </si>
  <si>
    <t>МС</t>
  </si>
  <si>
    <t>101 299 603 78</t>
  </si>
  <si>
    <t>БАЕВ Кирилл Владимирович</t>
  </si>
  <si>
    <t>Ростовская область</t>
  </si>
  <si>
    <t>101 200 396 05</t>
  </si>
  <si>
    <t>СЛЫШКИН Арсений Олегович</t>
  </si>
  <si>
    <t>МБУ ДО Гребной канал "Дон"</t>
  </si>
  <si>
    <t>100 661 980 36</t>
  </si>
  <si>
    <t>ГИЛИМЗЯНОВ Роман Маратович</t>
  </si>
  <si>
    <t>101 517 973 04</t>
  </si>
  <si>
    <t>МИЩЕРСКИЙ Руслан Васильевич</t>
  </si>
  <si>
    <t>12.02.2006</t>
  </si>
  <si>
    <t>1 сп.р.</t>
  </si>
  <si>
    <t>101 300 827 41</t>
  </si>
  <si>
    <t>ПУЗЬ Данил Ростиславович</t>
  </si>
  <si>
    <t>16.06.2006</t>
  </si>
  <si>
    <t>Красноярский край</t>
  </si>
  <si>
    <t>100 846 821 92</t>
  </si>
  <si>
    <t>ИСАКОВ Никита Викторович</t>
  </si>
  <si>
    <t>08.06.1998</t>
  </si>
  <si>
    <t>РОО "Федерация велосипедного спорта Красноярского края"</t>
  </si>
  <si>
    <t>101 307 789 19</t>
  </si>
  <si>
    <t>РУДАКОВ Артём Тимофеевич</t>
  </si>
  <si>
    <t>19.03.2004</t>
  </si>
  <si>
    <t>101 415 687 53</t>
  </si>
  <si>
    <t>ШАВАНОВ Роман Дмитриевич</t>
  </si>
  <si>
    <t>08.09.2005</t>
  </si>
  <si>
    <t xml:space="preserve">Красноярский край </t>
  </si>
  <si>
    <t>101 510 737 43</t>
  </si>
  <si>
    <t>БАЗДЫЛЕВА Алина Сергеевна</t>
  </si>
  <si>
    <t>23.06.2006</t>
  </si>
  <si>
    <t>Челябинская область</t>
  </si>
  <si>
    <t>101 203 731 42</t>
  </si>
  <si>
    <t>ЦЫРЕНЩИКОВ Матвей Александрович</t>
  </si>
  <si>
    <t>МБУ ДО "СШОР №2" Копейск</t>
  </si>
  <si>
    <t>Омская область</t>
  </si>
  <si>
    <t>101 300 409 11</t>
  </si>
  <si>
    <t>МИЗИН Дмитрий Сергееви</t>
  </si>
  <si>
    <t>"СШОР" Академия велоспорта"</t>
  </si>
  <si>
    <t>Московская область</t>
  </si>
  <si>
    <t>101 400 393 85</t>
  </si>
  <si>
    <t>СОКОЛОВ Игорь Сергеевич</t>
  </si>
  <si>
    <t>30.01.2004</t>
  </si>
  <si>
    <t>УОР № 1</t>
  </si>
  <si>
    <t>101 194 961 02</t>
  </si>
  <si>
    <t>ГРАМАШОВА Алина Владимировна</t>
  </si>
  <si>
    <t>22.03.2003</t>
  </si>
  <si>
    <t>ЦСП ОВС, УОР № 1</t>
  </si>
  <si>
    <t>101 443 401 25</t>
  </si>
  <si>
    <t>КОРАБЕЛЬЩИКОВА Татьяна Сергеевна</t>
  </si>
  <si>
    <t>100 663 994 13</t>
  </si>
  <si>
    <t>МАЛЫШЕВА Елена Александровна</t>
  </si>
  <si>
    <t>21.11.1999</t>
  </si>
  <si>
    <t>100 846 498 60</t>
  </si>
  <si>
    <t>СЕМИН Илья Игоревич</t>
  </si>
  <si>
    <t>30.03.1999</t>
  </si>
  <si>
    <t>Республика Татарстан</t>
  </si>
  <si>
    <t>100 972 230 80</t>
  </si>
  <si>
    <t>ШАРАФИЕВ Амир Ленарович</t>
  </si>
  <si>
    <t>05.11.2003</t>
  </si>
  <si>
    <t>ГАУ ЦСП РТ</t>
  </si>
  <si>
    <t>101 163 706 78</t>
  </si>
  <si>
    <t>ЯКИМОВ Николай Дмитриевич</t>
  </si>
  <si>
    <t>15.10.2006</t>
  </si>
  <si>
    <t>Оренбургкая область</t>
  </si>
  <si>
    <t>101 298 360 96</t>
  </si>
  <si>
    <t>СТРИЖАК Александр Владимирович</t>
  </si>
  <si>
    <t>08.02.2006</t>
  </si>
  <si>
    <t>Оренбургская область</t>
  </si>
  <si>
    <t>РОО "ФВСОО"</t>
  </si>
  <si>
    <t>Пензенская область</t>
  </si>
  <si>
    <t>100 360 153 73</t>
  </si>
  <si>
    <t>БЕЛАВКИНА Юлия Сергеевна</t>
  </si>
  <si>
    <t>ГБУ ДО ПО КСШОР</t>
  </si>
  <si>
    <t>Самарская область</t>
  </si>
  <si>
    <t>100 663 516 20</t>
  </si>
  <si>
    <t>КРУГЛОВА Екатерина Сергеевна</t>
  </si>
  <si>
    <t>03.07.1994</t>
  </si>
  <si>
    <t>ГАУ ДО СО СШОР №7</t>
  </si>
  <si>
    <t>Кировская область</t>
  </si>
  <si>
    <t>101 617 458 64</t>
  </si>
  <si>
    <t>КОРСАКОВ Максим Сергеевич</t>
  </si>
  <si>
    <t>РОО ФВСКО</t>
  </si>
  <si>
    <t>Севастополь</t>
  </si>
  <si>
    <t>100 975 850 14</t>
  </si>
  <si>
    <t>РОЩИН Дмитрий Михайлович</t>
  </si>
  <si>
    <t>РОО "СФВС"</t>
  </si>
  <si>
    <t>КУБОК РОССИИ</t>
  </si>
  <si>
    <t>3 ЭТАП</t>
  </si>
  <si>
    <t>по велосипедному спорту</t>
  </si>
  <si>
    <t>ИТОГОВЫЙ ПРОТОКОЛ</t>
  </si>
  <si>
    <t>ВМХ - фристайл - парк (или парк - смешанный)</t>
  </si>
  <si>
    <t>ЖЕНЩИНЫ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</si>
  <si>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</si>
  <si>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</si>
  <si>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</si>
  <si>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РЕГ.НОМЕР: </t>
  </si>
  <si>
    <t>ГЛАВНЫЙ СУДЬЯ:</t>
  </si>
  <si>
    <t>АНДРИЯНОВ А.С. (ВК, г. МОСКВА)</t>
  </si>
  <si>
    <t>ВЫСОТА СТАРТОВОЙ ГОРЫ (HD)(м):</t>
  </si>
  <si>
    <t>ГЛАВНЫЙ СЕКРЕТАРЬ:</t>
  </si>
  <si>
    <t>ВЫСОЦКИЙ С.М. ( 1К, г. МОСКВА)</t>
  </si>
  <si>
    <t>КОНТРОЛЬНОЕ ВРЕМЯ (МИН):</t>
  </si>
  <si>
    <t>МЕСТО</t>
  </si>
  <si>
    <t>РЕЗУЛЬТАТ И МЕСТО В КВАЛИФИКАЦИИ</t>
  </si>
  <si>
    <t>РЕЗУЛЬТАТ В ФИНАЛЕ</t>
  </si>
  <si>
    <t>РЕЗУЛЬТАТ ОЧКИ</t>
  </si>
  <si>
    <t>ВЫПОЛНЕНИЕ НТУ ЕВСК</t>
  </si>
  <si>
    <t>ПРИМЕЧАНИЕ</t>
  </si>
  <si>
    <t>1 ПОПЫТКА</t>
  </si>
  <si>
    <t>2 ПОПЫТКА</t>
  </si>
  <si>
    <t>Финал</t>
  </si>
  <si>
    <t>Квалификация</t>
  </si>
  <si>
    <t>НС</t>
  </si>
  <si>
    <t>ПОГОДНЫЕ УСЛОВИЯ</t>
  </si>
  <si>
    <t>СТАТИСТИКА ГОНКИ</t>
  </si>
  <si>
    <t>Температура:</t>
  </si>
  <si>
    <t>Субъектов РФ</t>
  </si>
  <si>
    <t>ЗМС</t>
  </si>
  <si>
    <t>Влажность:</t>
  </si>
  <si>
    <t>Заявлено</t>
  </si>
  <si>
    <t>МСМК</t>
  </si>
  <si>
    <t>Осадки:</t>
  </si>
  <si>
    <t>Стартовало</t>
  </si>
  <si>
    <t>Ветер: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</si>
  <si>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</si>
  <si>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</si>
  <si>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</si>
  <si>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</si>
  <si>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</si>
  <si>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</si>
  <si>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</si>
  <si>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</si>
  <si>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</si>
  <si>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МУЖЧИНЫ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</si>
</sst>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yyyy"/>
    <numFmt numFmtId="166" formatCode="0.00_ "/>
  </numFmts>
  <fonts count="28">
    <font>
      <sz val="10"/>
      <name val="Arial"/>
      <charset val="1"/>
    </font>
    <font>
      <sz val="10"/>
      <name val="Arial"/>
      <charset val="204"/>
    </font>
    <font>
      <sz val="16"/>
      <name val="Calibri"/>
      <charset val="204"/>
      <scheme val="minor"/>
    </font>
    <font>
      <sz val="10"/>
      <name val="Calibri"/>
      <charset val="204"/>
      <scheme val="minor"/>
    </font>
    <font>
      <b/>
      <sz val="9"/>
      <name val="Calibri"/>
      <charset val="204"/>
      <scheme val="minor"/>
    </font>
    <font>
      <sz val="9"/>
      <name val="Calibri"/>
      <charset val="204"/>
      <scheme val="minor"/>
    </font>
    <font>
      <sz val="16"/>
      <name val="Calibri"/>
      <charset val="204"/>
    </font>
    <font>
      <b/>
      <sz val="22"/>
      <name val="Calibri"/>
      <charset val="204"/>
      <scheme val="minor"/>
    </font>
    <font>
      <b/>
      <sz val="16"/>
      <name val="Calibri"/>
      <charset val="204"/>
      <scheme val="minor"/>
    </font>
    <font>
      <b/>
      <sz val="14"/>
      <name val="Calibri"/>
      <charset val="204"/>
      <scheme val="minor"/>
    </font>
    <font>
      <b/>
      <sz val="11"/>
      <name val="Calibri"/>
      <charset val="204"/>
      <scheme val="minor"/>
    </font>
    <font>
      <sz val="1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sz val="10"/>
      <name val="Calibri"/>
      <charset val="204"/>
      <scheme val="minor"/>
    </font>
    <font>
      <sz val="12"/>
      <name val="Calibri"/>
      <charset val="134"/>
      <scheme val="minor"/>
    </font>
    <font>
      <sz val="12"/>
      <name val="Calibri"/>
      <charset val="204"/>
      <scheme val="minor"/>
    </font>
    <font>
      <b/>
      <sz val="12"/>
      <color indexed="8"/>
      <name val="Calibri"/>
      <charset val="204"/>
      <scheme val="minor"/>
    </font>
    <font>
      <sz val="10"/>
      <name val="Calibri"/>
      <charset val="204"/>
    </font>
    <font>
      <b/>
      <sz val="12"/>
      <name val="Calibri"/>
      <charset val="204"/>
      <scheme val="minor"/>
    </font>
    <font>
      <sz val="10"/>
      <color rgb="FFFF0000"/>
      <name val="Calibri"/>
      <charset val="204"/>
      <scheme val="minor"/>
    </font>
    <font>
      <sz val="12"/>
      <name val="Calibri"/>
      <charset val="204"/>
    </font>
    <font>
      <sz val="12"/>
      <color rgb="FFFF0000"/>
      <name val="Calibri"/>
      <charset val="204"/>
      <scheme val="minor"/>
    </font>
    <font>
      <sz val="11"/>
      <color rgb="FFFF0000"/>
      <name val="Calibri"/>
      <charset val="204"/>
      <scheme val="minor"/>
    </font>
    <font>
      <b/>
      <sz val="20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b/>
      <sz val="12"/>
      <name val="Calibri"/>
      <charset val="134"/>
      <scheme val="minor"/>
    </font>
    <font>
      <sz val="10"/>
      <name val="Calibri"/>
      <charset val="134"/>
      <scheme val="minor"/>
    </font>
    <font>
      <sz val="10"/>
      <color indexed="8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7" fillId="0" borderId="0"/>
    <xf numFmtId="0" fontId="27" fillId="0" borderId="0"/>
  </cellStyleXfs>
  <cellXfs count="233">
    <xf numFmtId="0" fontId="0" fillId="0" borderId="0" xfId="0"/>
    <xf numFmtId="0" fontId="1" fillId="0" borderId="0" xfId="2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 applyAlignment="1">
      <alignment vertical="center"/>
    </xf>
    <xf numFmtId="0" fontId="11" fillId="0" borderId="8" xfId="1" applyFont="1" applyBorder="1" applyAlignment="1">
      <alignment vertical="center"/>
    </xf>
    <xf numFmtId="0" fontId="10" fillId="0" borderId="8" xfId="1" applyFont="1" applyFill="1" applyBorder="1" applyAlignment="1">
      <alignment horizontal="left" vertical="center"/>
    </xf>
    <xf numFmtId="49" fontId="11" fillId="0" borderId="8" xfId="1" applyNumberFormat="1" applyFont="1" applyFill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12" fillId="0" borderId="10" xfId="1" applyFont="1" applyFill="1" applyBorder="1" applyAlignment="1">
      <alignment horizontal="left" vertical="center"/>
    </xf>
    <xf numFmtId="49" fontId="11" fillId="0" borderId="10" xfId="1" applyNumberFormat="1" applyFont="1" applyFill="1" applyBorder="1" applyAlignment="1">
      <alignment vertical="center"/>
    </xf>
    <xf numFmtId="0" fontId="10" fillId="0" borderId="11" xfId="1" applyFont="1" applyBorder="1" applyAlignment="1">
      <alignment vertical="center"/>
    </xf>
    <xf numFmtId="0" fontId="10" fillId="0" borderId="12" xfId="1" applyFont="1" applyBorder="1" applyAlignment="1">
      <alignment horizontal="center" vertical="center"/>
    </xf>
    <xf numFmtId="0" fontId="10" fillId="0" borderId="12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3" fillId="0" borderId="12" xfId="1" applyFont="1" applyBorder="1" applyAlignment="1">
      <alignment horizontal="right" vertical="center"/>
    </xf>
    <xf numFmtId="0" fontId="11" fillId="0" borderId="12" xfId="1" applyFont="1" applyBorder="1" applyAlignment="1">
      <alignment horizontal="right" vertical="center"/>
    </xf>
    <xf numFmtId="0" fontId="3" fillId="0" borderId="16" xfId="1" applyFont="1" applyBorder="1" applyAlignment="1">
      <alignment horizontal="right" vertical="center"/>
    </xf>
    <xf numFmtId="49" fontId="13" fillId="0" borderId="15" xfId="1" applyNumberFormat="1" applyFont="1" applyBorder="1" applyAlignment="1">
      <alignment vertical="center"/>
    </xf>
    <xf numFmtId="0" fontId="10" fillId="0" borderId="11" xfId="2" applyFont="1" applyBorder="1" applyAlignment="1">
      <alignment vertical="center"/>
    </xf>
    <xf numFmtId="0" fontId="10" fillId="0" borderId="11" xfId="1" applyFont="1" applyFill="1" applyBorder="1" applyAlignment="1">
      <alignment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vertical="center"/>
    </xf>
    <xf numFmtId="0" fontId="11" fillId="0" borderId="12" xfId="0" applyFont="1" applyFill="1" applyBorder="1" applyAlignment="1">
      <alignment horizontal="right"/>
    </xf>
    <xf numFmtId="49" fontId="13" fillId="0" borderId="15" xfId="1" applyNumberFormat="1" applyFont="1" applyBorder="1" applyAlignment="1">
      <alignment horizontal="left" vertical="center"/>
    </xf>
    <xf numFmtId="0" fontId="3" fillId="0" borderId="17" xfId="1" applyFont="1" applyBorder="1" applyAlignment="1">
      <alignment vertical="center"/>
    </xf>
    <xf numFmtId="0" fontId="3" fillId="0" borderId="17" xfId="1" applyFont="1" applyBorder="1" applyAlignment="1">
      <alignment horizontal="center" vertical="center"/>
    </xf>
    <xf numFmtId="49" fontId="3" fillId="0" borderId="17" xfId="1" applyNumberFormat="1" applyFont="1" applyBorder="1" applyAlignment="1">
      <alignment vertical="center"/>
    </xf>
    <xf numFmtId="0" fontId="3" fillId="0" borderId="21" xfId="2" applyFont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left" vertical="center"/>
    </xf>
    <xf numFmtId="164" fontId="14" fillId="0" borderId="22" xfId="0" applyNumberFormat="1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 wrapText="1"/>
    </xf>
    <xf numFmtId="2" fontId="15" fillId="0" borderId="22" xfId="2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22" xfId="0" applyFont="1" applyFill="1" applyBorder="1" applyAlignment="1">
      <alignment horizontal="center" vertical="center"/>
    </xf>
    <xf numFmtId="164" fontId="15" fillId="0" borderId="22" xfId="0" applyNumberFormat="1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2" xfId="1" applyFont="1" applyFill="1" applyBorder="1" applyAlignment="1">
      <alignment horizontal="center" vertical="center"/>
    </xf>
    <xf numFmtId="0" fontId="15" fillId="0" borderId="22" xfId="1" applyFont="1" applyFill="1" applyBorder="1" applyAlignment="1">
      <alignment vertical="center"/>
    </xf>
    <xf numFmtId="164" fontId="15" fillId="0" borderId="22" xfId="1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justify"/>
    </xf>
    <xf numFmtId="0" fontId="16" fillId="0" borderId="0" xfId="3" applyFont="1" applyAlignment="1">
      <alignment vertical="center" wrapText="1"/>
    </xf>
    <xf numFmtId="0" fontId="15" fillId="0" borderId="0" xfId="1" applyFont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49" fontId="15" fillId="0" borderId="0" xfId="1" applyNumberFormat="1" applyFont="1" applyAlignment="1">
      <alignment vertical="center" wrapText="1"/>
    </xf>
    <xf numFmtId="0" fontId="10" fillId="2" borderId="24" xfId="1" applyFont="1" applyFill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11" fillId="0" borderId="12" xfId="1" applyFont="1" applyBorder="1" applyAlignment="1">
      <alignment horizontal="center" vertical="center"/>
    </xf>
    <xf numFmtId="49" fontId="11" fillId="0" borderId="12" xfId="1" applyNumberFormat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49" fontId="11" fillId="0" borderId="15" xfId="1" applyNumberFormat="1" applyFont="1" applyBorder="1" applyAlignment="1">
      <alignment vertical="center"/>
    </xf>
    <xf numFmtId="0" fontId="17" fillId="4" borderId="16" xfId="1" applyFont="1" applyFill="1" applyBorder="1" applyAlignment="1">
      <alignment horizontal="right" vertical="center"/>
    </xf>
    <xf numFmtId="9" fontId="11" fillId="0" borderId="12" xfId="1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7" fillId="0" borderId="16" xfId="2" applyFont="1" applyBorder="1" applyAlignment="1">
      <alignment horizontal="right" vertical="center"/>
    </xf>
    <xf numFmtId="0" fontId="11" fillId="0" borderId="11" xfId="1" applyFont="1" applyBorder="1" applyAlignment="1">
      <alignment horizontal="left" vertical="center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12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49" fontId="11" fillId="0" borderId="12" xfId="1" applyNumberFormat="1" applyFont="1" applyBorder="1" applyAlignment="1">
      <alignment horizontal="left" vertical="center"/>
    </xf>
    <xf numFmtId="0" fontId="18" fillId="2" borderId="11" xfId="1" applyFont="1" applyFill="1" applyBorder="1" applyAlignment="1">
      <alignment vertical="center"/>
    </xf>
    <xf numFmtId="0" fontId="18" fillId="2" borderId="12" xfId="1" applyFont="1" applyFill="1" applyBorder="1" applyAlignment="1">
      <alignment vertical="center"/>
    </xf>
    <xf numFmtId="0" fontId="18" fillId="2" borderId="12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15" fillId="0" borderId="26" xfId="1" applyFont="1" applyBorder="1" applyAlignment="1">
      <alignment vertical="center"/>
    </xf>
    <xf numFmtId="0" fontId="15" fillId="0" borderId="27" xfId="1" applyFont="1" applyBorder="1" applyAlignment="1">
      <alignment vertical="center"/>
    </xf>
    <xf numFmtId="0" fontId="15" fillId="0" borderId="27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3" fillId="0" borderId="12" xfId="1" applyFont="1" applyBorder="1" applyAlignment="1">
      <alignment vertical="center"/>
    </xf>
    <xf numFmtId="49" fontId="13" fillId="0" borderId="12" xfId="1" applyNumberFormat="1" applyFont="1" applyBorder="1" applyAlignment="1">
      <alignment vertical="center"/>
    </xf>
    <xf numFmtId="0" fontId="13" fillId="0" borderId="33" xfId="1" applyFont="1" applyBorder="1" applyAlignment="1">
      <alignment vertical="center"/>
    </xf>
    <xf numFmtId="0" fontId="13" fillId="0" borderId="0" xfId="1" applyFont="1" applyAlignment="1">
      <alignment horizontal="left" vertical="center"/>
    </xf>
    <xf numFmtId="1" fontId="3" fillId="0" borderId="0" xfId="1" applyNumberFormat="1" applyFont="1" applyAlignment="1">
      <alignment vertical="center"/>
    </xf>
    <xf numFmtId="1" fontId="11" fillId="0" borderId="33" xfId="1" applyNumberFormat="1" applyFont="1" applyBorder="1" applyAlignment="1">
      <alignment horizontal="center" vertical="center"/>
    </xf>
    <xf numFmtId="49" fontId="4" fillId="3" borderId="22" xfId="1" applyNumberFormat="1" applyFont="1" applyFill="1" applyBorder="1" applyAlignment="1">
      <alignment horizontal="center" vertical="center" wrapText="1"/>
    </xf>
    <xf numFmtId="1" fontId="15" fillId="0" borderId="22" xfId="2" applyNumberFormat="1" applyFont="1" applyBorder="1" applyAlignment="1">
      <alignment horizontal="center" vertical="center"/>
    </xf>
    <xf numFmtId="0" fontId="19" fillId="0" borderId="22" xfId="4" applyFont="1" applyBorder="1" applyAlignment="1">
      <alignment horizontal="center" vertical="center" wrapText="1"/>
    </xf>
    <xf numFmtId="0" fontId="11" fillId="0" borderId="36" xfId="2" applyFont="1" applyBorder="1" applyAlignment="1">
      <alignment horizontal="center" vertical="center"/>
    </xf>
    <xf numFmtId="166" fontId="20" fillId="4" borderId="22" xfId="0" applyNumberFormat="1" applyFont="1" applyFill="1" applyBorder="1" applyAlignment="1">
      <alignment horizontal="center" vertical="center"/>
    </xf>
    <xf numFmtId="166" fontId="20" fillId="4" borderId="22" xfId="1" applyNumberFormat="1" applyFont="1" applyFill="1" applyBorder="1" applyAlignment="1">
      <alignment horizontal="center" vertical="center"/>
    </xf>
    <xf numFmtId="166" fontId="20" fillId="0" borderId="22" xfId="0" applyNumberFormat="1" applyFont="1" applyFill="1" applyBorder="1" applyAlignment="1">
      <alignment horizontal="center" vertical="center"/>
    </xf>
    <xf numFmtId="0" fontId="19" fillId="4" borderId="22" xfId="4" applyFont="1" applyFill="1" applyBorder="1" applyAlignment="1">
      <alignment horizontal="center" vertical="center" wrapText="1"/>
    </xf>
    <xf numFmtId="2" fontId="21" fillId="0" borderId="22" xfId="2" applyNumberFormat="1" applyFont="1" applyBorder="1" applyAlignment="1">
      <alignment horizontal="center" vertical="center"/>
    </xf>
    <xf numFmtId="0" fontId="15" fillId="0" borderId="0" xfId="1" applyFont="1" applyAlignment="1">
      <alignment vertical="center" wrapText="1"/>
    </xf>
    <xf numFmtId="0" fontId="3" fillId="0" borderId="38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49" fontId="3" fillId="0" borderId="39" xfId="1" applyNumberFormat="1" applyFont="1" applyBorder="1" applyAlignment="1">
      <alignment horizontal="center" vertical="center"/>
    </xf>
    <xf numFmtId="0" fontId="3" fillId="0" borderId="33" xfId="2" applyFont="1" applyBorder="1" applyAlignment="1">
      <alignment horizontal="right" vertical="center"/>
    </xf>
    <xf numFmtId="0" fontId="3" fillId="0" borderId="40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49" fontId="3" fillId="0" borderId="41" xfId="2" applyNumberFormat="1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49" fontId="3" fillId="0" borderId="13" xfId="2" applyNumberFormat="1" applyFont="1" applyBorder="1" applyAlignment="1">
      <alignment horizontal="center" vertical="center"/>
    </xf>
    <xf numFmtId="49" fontId="11" fillId="0" borderId="12" xfId="1" applyNumberFormat="1" applyFont="1" applyBorder="1" applyAlignment="1">
      <alignment vertical="center"/>
    </xf>
    <xf numFmtId="49" fontId="11" fillId="0" borderId="33" xfId="1" applyNumberFormat="1" applyFont="1" applyBorder="1" applyAlignment="1">
      <alignment vertical="center"/>
    </xf>
    <xf numFmtId="0" fontId="3" fillId="0" borderId="29" xfId="1" applyFont="1" applyBorder="1" applyAlignment="1">
      <alignment horizontal="center" vertical="center"/>
    </xf>
    <xf numFmtId="49" fontId="2" fillId="0" borderId="0" xfId="1" applyNumberFormat="1" applyFont="1" applyAlignment="1">
      <alignment vertical="center"/>
    </xf>
    <xf numFmtId="49" fontId="4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0" fontId="3" fillId="0" borderId="43" xfId="1" applyFont="1" applyBorder="1" applyAlignment="1">
      <alignment vertical="center"/>
    </xf>
    <xf numFmtId="0" fontId="11" fillId="0" borderId="21" xfId="2" applyFont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164" fontId="14" fillId="0" borderId="44" xfId="0" applyNumberFormat="1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 wrapText="1"/>
    </xf>
    <xf numFmtId="164" fontId="14" fillId="0" borderId="22" xfId="1" applyNumberFormat="1" applyFont="1" applyFill="1" applyBorder="1" applyAlignment="1">
      <alignment horizontal="center" vertical="center"/>
    </xf>
    <xf numFmtId="0" fontId="14" fillId="0" borderId="22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/>
    </xf>
    <xf numFmtId="0" fontId="3" fillId="0" borderId="45" xfId="1" applyFont="1" applyBorder="1" applyAlignment="1">
      <alignment vertical="center"/>
    </xf>
    <xf numFmtId="0" fontId="11" fillId="0" borderId="22" xfId="2" applyFont="1" applyBorder="1" applyAlignment="1">
      <alignment horizontal="center" vertical="center"/>
    </xf>
    <xf numFmtId="166" fontId="20" fillId="0" borderId="22" xfId="2" applyNumberFormat="1" applyFont="1" applyBorder="1" applyAlignment="1">
      <alignment horizontal="center" vertical="center"/>
    </xf>
    <xf numFmtId="0" fontId="22" fillId="0" borderId="22" xfId="4" applyFont="1" applyBorder="1" applyAlignment="1">
      <alignment horizontal="center" vertical="center" wrapText="1"/>
    </xf>
    <xf numFmtId="0" fontId="11" fillId="0" borderId="22" xfId="4" applyFont="1" applyBorder="1" applyAlignment="1">
      <alignment horizontal="center" vertical="center" wrapText="1"/>
    </xf>
    <xf numFmtId="0" fontId="15" fillId="0" borderId="29" xfId="1" applyFont="1" applyBorder="1" applyAlignment="1">
      <alignment vertical="center" wrapText="1"/>
    </xf>
    <xf numFmtId="0" fontId="15" fillId="0" borderId="0" xfId="1" applyFont="1" applyAlignment="1">
      <alignment horizontal="center" vertical="center"/>
    </xf>
    <xf numFmtId="0" fontId="13" fillId="0" borderId="29" xfId="1" applyFont="1" applyBorder="1" applyAlignment="1">
      <alignment horizontal="right" vertical="center"/>
    </xf>
    <xf numFmtId="0" fontId="13" fillId="0" borderId="1" xfId="1" applyFont="1" applyBorder="1" applyAlignment="1">
      <alignment vertical="center"/>
    </xf>
    <xf numFmtId="0" fontId="24" fillId="0" borderId="47" xfId="1" applyFont="1" applyBorder="1" applyAlignment="1">
      <alignment horizontal="right" vertical="center"/>
    </xf>
    <xf numFmtId="0" fontId="10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24" fillId="0" borderId="0" xfId="1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16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64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25" fillId="0" borderId="0" xfId="1" applyFont="1" applyFill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164" fontId="15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15" fillId="0" borderId="0" xfId="1" applyFont="1" applyFill="1" applyAlignment="1">
      <alignment vertical="center"/>
    </xf>
    <xf numFmtId="0" fontId="18" fillId="0" borderId="0" xfId="1" applyFont="1" applyFill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4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15" fillId="0" borderId="0" xfId="1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164" fontId="14" fillId="0" borderId="0" xfId="1" applyNumberFormat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164" fontId="15" fillId="0" borderId="0" xfId="1" applyNumberFormat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25" fillId="0" borderId="0" xfId="0" applyFont="1" applyAlignment="1">
      <alignment horizontal="left" vertical="center" wrapText="1"/>
    </xf>
    <xf numFmtId="0" fontId="4" fillId="2" borderId="22" xfId="1" applyFont="1" applyFill="1" applyBorder="1" applyAlignment="1">
      <alignment horizontal="center" vertical="center"/>
    </xf>
    <xf numFmtId="0" fontId="4" fillId="2" borderId="22" xfId="4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13" fillId="0" borderId="4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0" fillId="0" borderId="46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5" fillId="0" borderId="27" xfId="1" applyFont="1" applyBorder="1" applyAlignment="1">
      <alignment horizontal="center" vertical="center"/>
    </xf>
    <xf numFmtId="0" fontId="15" fillId="0" borderId="27" xfId="1" applyFont="1" applyFill="1" applyBorder="1" applyAlignment="1">
      <alignment horizontal="center" vertical="center"/>
    </xf>
    <xf numFmtId="0" fontId="15" fillId="0" borderId="42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19" xfId="4" applyFont="1" applyFill="1" applyBorder="1" applyAlignment="1">
      <alignment horizontal="center" vertical="center" wrapText="1"/>
    </xf>
    <xf numFmtId="49" fontId="4" fillId="2" borderId="19" xfId="4" applyNumberFormat="1" applyFont="1" applyFill="1" applyBorder="1" applyAlignment="1">
      <alignment horizontal="center" vertical="center" wrapText="1"/>
    </xf>
    <xf numFmtId="49" fontId="4" fillId="2" borderId="22" xfId="4" applyNumberFormat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35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49" fontId="4" fillId="3" borderId="20" xfId="1" applyNumberFormat="1" applyFont="1" applyFill="1" applyBorder="1" applyAlignment="1">
      <alignment horizontal="center" vertical="center" wrapText="1"/>
    </xf>
    <xf numFmtId="49" fontId="4" fillId="3" borderId="34" xfId="1" applyNumberFormat="1" applyFont="1" applyFill="1" applyBorder="1" applyAlignment="1">
      <alignment horizontal="center" vertical="center" wrapText="1"/>
    </xf>
    <xf numFmtId="49" fontId="4" fillId="3" borderId="14" xfId="1" applyNumberFormat="1" applyFont="1" applyFill="1" applyBorder="1" applyAlignment="1">
      <alignment horizontal="center" vertical="center" wrapText="1"/>
    </xf>
    <xf numFmtId="49" fontId="4" fillId="3" borderId="13" xfId="1" applyNumberFormat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/>
    </xf>
    <xf numFmtId="0" fontId="18" fillId="5" borderId="12" xfId="1" applyFont="1" applyFill="1" applyBorder="1" applyAlignment="1">
      <alignment horizontal="center" vertical="center"/>
    </xf>
    <xf numFmtId="0" fontId="18" fillId="5" borderId="33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10" fillId="2" borderId="33" xfId="1" applyFont="1" applyFill="1" applyBorder="1" applyAlignment="1">
      <alignment horizontal="center" vertical="center"/>
    </xf>
    <xf numFmtId="0" fontId="13" fillId="0" borderId="15" xfId="1" applyFont="1" applyBorder="1" applyAlignment="1">
      <alignment horizontal="left" vertical="center"/>
    </xf>
    <xf numFmtId="0" fontId="13" fillId="0" borderId="12" xfId="1" applyFont="1" applyBorder="1" applyAlignment="1">
      <alignment horizontal="left" vertical="center"/>
    </xf>
    <xf numFmtId="0" fontId="13" fillId="0" borderId="33" xfId="1" applyFont="1" applyBorder="1" applyAlignment="1">
      <alignment horizontal="left" vertical="center"/>
    </xf>
    <xf numFmtId="49" fontId="4" fillId="3" borderId="19" xfId="1" applyNumberFormat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/>
    </xf>
    <xf numFmtId="0" fontId="10" fillId="2" borderId="24" xfId="1" applyFont="1" applyFill="1" applyBorder="1" applyAlignment="1">
      <alignment horizontal="center" vertical="center"/>
    </xf>
    <xf numFmtId="0" fontId="10" fillId="2" borderId="37" xfId="1" applyFont="1" applyFill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10" fillId="0" borderId="7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10" fillId="0" borderId="8" xfId="2" applyFont="1" applyBorder="1" applyAlignment="1">
      <alignment horizontal="right" vertical="center"/>
    </xf>
    <xf numFmtId="0" fontId="10" fillId="0" borderId="31" xfId="2" applyFont="1" applyBorder="1" applyAlignment="1">
      <alignment horizontal="right" vertical="center"/>
    </xf>
    <xf numFmtId="0" fontId="10" fillId="0" borderId="9" xfId="1" applyFont="1" applyBorder="1" applyAlignment="1">
      <alignment horizontal="left" vertical="center"/>
    </xf>
    <xf numFmtId="0" fontId="10" fillId="0" borderId="10" xfId="1" applyFont="1" applyBorder="1" applyAlignment="1">
      <alignment horizontal="left" vertical="center"/>
    </xf>
    <xf numFmtId="0" fontId="10" fillId="0" borderId="10" xfId="1" applyFont="1" applyBorder="1" applyAlignment="1">
      <alignment horizontal="right" vertical="center"/>
    </xf>
    <xf numFmtId="0" fontId="10" fillId="0" borderId="32" xfId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</cellXfs>
  <cellStyles count="5">
    <cellStyle name="Обычный" xfId="0" builtinId="0"/>
    <cellStyle name="Обычный 2" xfId="1" xr:uid="{00000000-0005-0000-0000-000031000000}"/>
    <cellStyle name="Обычный 6" xfId="2" xr:uid="{00000000-0005-0000-0000-000032000000}"/>
    <cellStyle name="Обычный_ID4938_RS_1" xfId="3" xr:uid="{00000000-0005-0000-0000-000033000000}"/>
    <cellStyle name="Обычный_Стартовый протокол Смирнов_20101106_Results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683895</xdr:colOff>
      <xdr:row>0</xdr:row>
      <xdr:rowOff>635</xdr:rowOff>
    </xdr:from>
    <xdr:to>
      <xdr:col>3</xdr:col>
      <xdr:colOff>1080770</xdr:colOff>
      <xdr:row>4</xdr:row>
      <xdr:rowOff>174625</xdr:rowOff>
    </xdr:to>
    <xdr:pic>
      <xdr:nvPicPr>
        <xdr:cNvPr id="2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2661" t="6802" r="10610" b="988"/>
        <a:stretch>
          <a:fillRect/>
        </a:stretch>
      </xdr:blipFill>
      <xdr:spPr>
        <a:xfrm>
          <a:off x="1163955" y="635"/>
          <a:ext cx="1440815" cy="1233170"/>
        </a:xfrm>
        <a:prstGeom prst="rect">
          <a:avLst/>
        </a:prstGeom>
      </xdr:spPr>
    </xdr:pic>
    <xdr:clientData/>
  </xdr:twoCellAnchor>
  <xdr:twoCellAnchor editAs="oneCell">
    <xdr:from>
      <xdr:col>0</xdr:col>
      <xdr:colOff>214721</xdr:colOff>
      <xdr:row>0</xdr:row>
      <xdr:rowOff>40277</xdr:rowOff>
    </xdr:from>
    <xdr:to>
      <xdr:col>2</xdr:col>
      <xdr:colOff>757646</xdr:colOff>
      <xdr:row>4</xdr:row>
      <xdr:rowOff>126002</xdr:rowOff>
    </xdr:to>
    <xdr:pic>
      <xdr:nvPicPr>
        <xdr:cNvPr id="3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15997" t="-35" r="15390" b="-692"/>
        <a:stretch>
          <a:fillRect/>
        </a:stretch>
      </xdr:blipFill>
      <xdr:spPr>
        <a:xfrm>
          <a:off x="214721" y="40277"/>
          <a:ext cx="1021896" cy="11525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2642870</xdr:colOff>
      <xdr:row>0</xdr:row>
      <xdr:rowOff>635</xdr:rowOff>
    </xdr:from>
    <xdr:to>
      <xdr:col>7</xdr:col>
      <xdr:colOff>4027170</xdr:colOff>
      <xdr:row>4</xdr:row>
      <xdr:rowOff>215900</xdr:rowOff>
    </xdr:to>
    <xdr:pic>
      <xdr:nvPicPr>
        <xdr:cNvPr id="4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0170795" y="635"/>
          <a:ext cx="1384300" cy="12744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123190</xdr:colOff>
      <xdr:row>0</xdr:row>
      <xdr:rowOff>7620</xdr:rowOff>
    </xdr:from>
    <xdr:to>
      <xdr:col>2</xdr:col>
      <xdr:colOff>205105</xdr:colOff>
      <xdr:row>4</xdr:row>
      <xdr:rowOff>200660</xdr:rowOff>
    </xdr:to>
    <xdr:pic>
      <xdr:nvPicPr>
        <xdr:cNvPr id="7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997" t="-35" r="15390" b="-692"/>
        <a:stretch>
          <a:fillRect/>
        </a:stretch>
      </xdr:blipFill>
      <xdr:spPr>
        <a:xfrm>
          <a:off x="123190" y="7620"/>
          <a:ext cx="1097915" cy="1221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118110</xdr:colOff>
      <xdr:row>0</xdr:row>
      <xdr:rowOff>635</xdr:rowOff>
    </xdr:from>
    <xdr:to>
      <xdr:col>3</xdr:col>
      <xdr:colOff>435610</xdr:colOff>
      <xdr:row>4</xdr:row>
      <xdr:rowOff>238125</xdr:rowOff>
    </xdr:to>
    <xdr:pic>
      <xdr:nvPicPr>
        <xdr:cNvPr id="8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2661" t="6802" r="10610" b="988"/>
        <a:stretch>
          <a:fillRect/>
        </a:stretch>
      </xdr:blipFill>
      <xdr:spPr>
        <a:xfrm>
          <a:off x="1134110" y="635"/>
          <a:ext cx="1489075" cy="1266190"/>
        </a:xfrm>
        <a:prstGeom prst="rect">
          <a:avLst/>
        </a:prstGeom>
      </xdr:spPr>
    </xdr:pic>
    <xdr:clientData/>
  </xdr:twoCellAnchor>
  <xdr:twoCellAnchor editAs="oneCell">
    <xdr:from>
      <xdr:col>11</xdr:col>
      <xdr:colOff>691515</xdr:colOff>
      <xdr:row>0</xdr:row>
      <xdr:rowOff>18415</xdr:rowOff>
    </xdr:from>
    <xdr:to>
      <xdr:col>13</xdr:col>
      <xdr:colOff>517525</xdr:colOff>
      <xdr:row>4</xdr:row>
      <xdr:rowOff>132080</xdr:rowOff>
    </xdr:to>
    <xdr:pic>
      <xdr:nvPicPr>
        <xdr:cNvPr id="9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558905" y="18415"/>
          <a:ext cx="1247140" cy="11423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292735</xdr:colOff>
      <xdr:row>0</xdr:row>
      <xdr:rowOff>635</xdr:rowOff>
    </xdr:from>
    <xdr:to>
      <xdr:col>2</xdr:col>
      <xdr:colOff>374650</xdr:colOff>
      <xdr:row>5</xdr:row>
      <xdr:rowOff>3175</xdr:rowOff>
    </xdr:to>
    <xdr:pic>
      <xdr:nvPicPr>
        <xdr:cNvPr id="2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997" t="-35" r="15390" b="-692"/>
        <a:stretch>
          <a:fillRect/>
        </a:stretch>
      </xdr:blipFill>
      <xdr:spPr>
        <a:xfrm>
          <a:off x="292735" y="635"/>
          <a:ext cx="1097915" cy="1221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292735</xdr:colOff>
      <xdr:row>0</xdr:row>
      <xdr:rowOff>635</xdr:rowOff>
    </xdr:from>
    <xdr:to>
      <xdr:col>3</xdr:col>
      <xdr:colOff>657860</xdr:colOff>
      <xdr:row>5</xdr:row>
      <xdr:rowOff>47625</xdr:rowOff>
    </xdr:to>
    <xdr:pic>
      <xdr:nvPicPr>
        <xdr:cNvPr id="9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2661" t="6802" r="10610" b="988"/>
        <a:stretch>
          <a:fillRect/>
        </a:stretch>
      </xdr:blipFill>
      <xdr:spPr>
        <a:xfrm>
          <a:off x="1308735" y="635"/>
          <a:ext cx="1489075" cy="1266190"/>
        </a:xfrm>
        <a:prstGeom prst="rect">
          <a:avLst/>
        </a:prstGeom>
      </xdr:spPr>
    </xdr:pic>
    <xdr:clientData/>
  </xdr:twoCellAnchor>
  <xdr:twoCellAnchor editAs="oneCell">
    <xdr:from>
      <xdr:col>12</xdr:col>
      <xdr:colOff>13335</xdr:colOff>
      <xdr:row>0</xdr:row>
      <xdr:rowOff>13970</xdr:rowOff>
    </xdr:from>
    <xdr:to>
      <xdr:col>13</xdr:col>
      <xdr:colOff>431165</xdr:colOff>
      <xdr:row>4</xdr:row>
      <xdr:rowOff>197485</xdr:rowOff>
    </xdr:to>
    <xdr:pic>
      <xdr:nvPicPr>
        <xdr:cNvPr id="10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477625" y="13970"/>
          <a:ext cx="1247140" cy="1142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6"/>
  <sheetViews>
    <sheetView tabSelected="1" view="pageBreakPreview" topLeftCell="A58" zoomScale="60" zoomScaleNormal="70" workbookViewId="0">
      <selection sqref="A1:H80"/>
    </sheetView>
  </sheetViews>
  <sheetFormatPr defaultColWidth="8.88671875" defaultRowHeight="13.8"/>
  <cols>
    <col min="1" max="1" width="7" style="3" customWidth="1"/>
    <col min="2" max="2" width="7.6640625" style="6" hidden="1" customWidth="1"/>
    <col min="3" max="3" width="15.21875" style="6" customWidth="1"/>
    <col min="4" max="4" width="39.109375" style="3" customWidth="1"/>
    <col min="5" max="5" width="11.77734375" style="3" customWidth="1"/>
    <col min="6" max="6" width="10" style="3" customWidth="1"/>
    <col min="7" max="7" width="26.6640625" style="3" customWidth="1"/>
    <col min="8" max="8" width="60.77734375" style="3" customWidth="1"/>
  </cols>
  <sheetData>
    <row r="1" spans="1:8" ht="21">
      <c r="A1" s="177" t="s">
        <v>0</v>
      </c>
      <c r="B1" s="177"/>
      <c r="C1" s="177"/>
      <c r="D1" s="177"/>
      <c r="E1" s="177"/>
      <c r="F1" s="177"/>
      <c r="G1" s="177"/>
      <c r="H1" s="177"/>
    </row>
    <row r="2" spans="1:8" ht="21">
      <c r="A2" s="177" t="s">
        <v>1</v>
      </c>
      <c r="B2" s="177"/>
      <c r="C2" s="177"/>
      <c r="D2" s="177"/>
      <c r="E2" s="177"/>
      <c r="F2" s="177"/>
      <c r="G2" s="177"/>
      <c r="H2" s="177"/>
    </row>
    <row r="3" spans="1:8" ht="15.6">
      <c r="A3" s="124"/>
      <c r="B3" s="124"/>
      <c r="C3" s="124"/>
      <c r="D3" s="124"/>
      <c r="E3" s="124"/>
      <c r="F3" s="124"/>
      <c r="G3" s="124"/>
      <c r="H3" s="124"/>
    </row>
    <row r="4" spans="1:8" ht="25.8">
      <c r="A4" s="178" t="s">
        <v>2</v>
      </c>
      <c r="B4" s="178"/>
      <c r="C4" s="178"/>
      <c r="D4" s="178"/>
      <c r="E4" s="178"/>
      <c r="F4" s="178"/>
      <c r="G4" s="178"/>
      <c r="H4" s="178"/>
    </row>
    <row r="5" spans="1:8" ht="18">
      <c r="A5" s="179" t="s">
        <v>3</v>
      </c>
      <c r="B5" s="179"/>
      <c r="C5" s="179"/>
      <c r="D5" s="179"/>
      <c r="E5" s="179"/>
      <c r="F5" s="179"/>
      <c r="G5" s="179"/>
      <c r="H5" s="179"/>
    </row>
    <row r="6" spans="1:8" ht="18">
      <c r="A6" s="179" t="s">
        <v>4</v>
      </c>
      <c r="B6" s="179"/>
      <c r="C6" s="179"/>
      <c r="D6" s="179"/>
      <c r="E6" s="179"/>
      <c r="F6" s="179"/>
      <c r="G6" s="179"/>
      <c r="H6" s="179"/>
    </row>
    <row r="7" spans="1:8" ht="18">
      <c r="A7" s="167" t="s">
        <v>5</v>
      </c>
      <c r="B7" s="168"/>
      <c r="C7" s="168"/>
      <c r="D7" s="168"/>
      <c r="E7" s="168"/>
      <c r="F7" s="168"/>
      <c r="G7" s="168"/>
      <c r="H7" s="169"/>
    </row>
    <row r="8" spans="1:8" ht="18">
      <c r="A8" s="170" t="s">
        <v>6</v>
      </c>
      <c r="B8" s="171"/>
      <c r="C8" s="171"/>
      <c r="D8" s="171"/>
      <c r="E8" s="171"/>
      <c r="F8" s="171"/>
      <c r="G8" s="171"/>
      <c r="H8" s="172"/>
    </row>
    <row r="9" spans="1:8">
      <c r="A9" s="173" t="s">
        <v>7</v>
      </c>
      <c r="B9" s="174"/>
      <c r="C9" s="174"/>
      <c r="D9" s="174"/>
      <c r="E9" s="174"/>
      <c r="F9" s="174"/>
      <c r="G9" s="174"/>
      <c r="H9" s="125" t="s">
        <v>8</v>
      </c>
    </row>
    <row r="10" spans="1:8" ht="14.4">
      <c r="A10" s="175" t="s">
        <v>9</v>
      </c>
      <c r="B10" s="176"/>
      <c r="C10" s="176"/>
      <c r="D10" s="176"/>
      <c r="E10" s="126"/>
      <c r="F10" s="126"/>
      <c r="G10" s="126"/>
      <c r="H10" s="127" t="s">
        <v>10</v>
      </c>
    </row>
    <row r="11" spans="1:8" ht="14.4">
      <c r="A11" s="128"/>
      <c r="B11" s="128"/>
      <c r="C11" s="128"/>
      <c r="D11" s="128"/>
      <c r="E11" s="129"/>
      <c r="F11" s="129"/>
      <c r="G11" s="129"/>
      <c r="H11" s="130"/>
    </row>
    <row r="12" spans="1:8" ht="13.2">
      <c r="A12" s="165" t="s">
        <v>11</v>
      </c>
      <c r="B12" s="166" t="s">
        <v>12</v>
      </c>
      <c r="C12" s="166" t="s">
        <v>13</v>
      </c>
      <c r="D12" s="166" t="s">
        <v>14</v>
      </c>
      <c r="E12" s="166" t="s">
        <v>15</v>
      </c>
      <c r="F12" s="166" t="s">
        <v>16</v>
      </c>
      <c r="G12" s="166" t="s">
        <v>17</v>
      </c>
      <c r="H12" s="166" t="s">
        <v>18</v>
      </c>
    </row>
    <row r="13" spans="1:8" ht="13.2">
      <c r="A13" s="165"/>
      <c r="B13" s="166"/>
      <c r="C13" s="166"/>
      <c r="D13" s="166"/>
      <c r="E13" s="166"/>
      <c r="F13" s="166"/>
      <c r="G13" s="166"/>
      <c r="H13" s="166"/>
    </row>
    <row r="14" spans="1:8" ht="15.6">
      <c r="A14" s="131">
        <v>1</v>
      </c>
      <c r="B14" s="132"/>
      <c r="C14" s="133" t="s">
        <v>19</v>
      </c>
      <c r="D14" s="134"/>
      <c r="E14" s="135"/>
      <c r="F14" s="136"/>
      <c r="G14" s="136"/>
      <c r="H14" s="137"/>
    </row>
    <row r="15" spans="1:8" ht="15.6">
      <c r="A15" s="138">
        <v>1</v>
      </c>
      <c r="B15" s="139"/>
      <c r="C15" s="140" t="s">
        <v>20</v>
      </c>
      <c r="D15" s="45" t="s">
        <v>21</v>
      </c>
      <c r="E15" s="141" t="s">
        <v>22</v>
      </c>
      <c r="F15" s="140" t="s">
        <v>23</v>
      </c>
      <c r="G15" s="142" t="s">
        <v>19</v>
      </c>
      <c r="H15" s="142" t="s">
        <v>24</v>
      </c>
    </row>
    <row r="16" spans="1:8" ht="15.6">
      <c r="A16" s="138">
        <v>2</v>
      </c>
      <c r="B16" s="139"/>
      <c r="C16" s="140" t="s">
        <v>25</v>
      </c>
      <c r="D16" s="45" t="s">
        <v>26</v>
      </c>
      <c r="E16" s="141">
        <v>38873</v>
      </c>
      <c r="F16" s="140" t="s">
        <v>23</v>
      </c>
      <c r="G16" s="142" t="s">
        <v>19</v>
      </c>
      <c r="H16" s="143" t="s">
        <v>24</v>
      </c>
    </row>
    <row r="17" spans="1:8" ht="15.6">
      <c r="A17" s="138">
        <v>3</v>
      </c>
      <c r="B17" s="144"/>
      <c r="C17" s="140" t="s">
        <v>27</v>
      </c>
      <c r="D17" s="45" t="s">
        <v>28</v>
      </c>
      <c r="E17" s="141">
        <v>38237</v>
      </c>
      <c r="F17" s="140" t="s">
        <v>23</v>
      </c>
      <c r="G17" s="142" t="s">
        <v>19</v>
      </c>
      <c r="H17" s="142" t="s">
        <v>24</v>
      </c>
    </row>
    <row r="18" spans="1:8" ht="15.6">
      <c r="A18" s="138">
        <v>4</v>
      </c>
      <c r="B18" s="144"/>
      <c r="C18" s="140" t="s">
        <v>29</v>
      </c>
      <c r="D18" s="45" t="s">
        <v>30</v>
      </c>
      <c r="E18" s="141">
        <v>36981</v>
      </c>
      <c r="F18" s="140" t="s">
        <v>23</v>
      </c>
      <c r="G18" s="142" t="s">
        <v>19</v>
      </c>
      <c r="H18" s="142" t="s">
        <v>24</v>
      </c>
    </row>
    <row r="19" spans="1:8" ht="15.6">
      <c r="A19" s="138">
        <v>5</v>
      </c>
      <c r="B19" s="144"/>
      <c r="C19" s="138" t="s">
        <v>31</v>
      </c>
      <c r="D19" s="45" t="s">
        <v>32</v>
      </c>
      <c r="E19" s="141">
        <v>38750</v>
      </c>
      <c r="F19" s="138" t="s">
        <v>23</v>
      </c>
      <c r="G19" s="142" t="s">
        <v>19</v>
      </c>
      <c r="H19" s="142" t="s">
        <v>24</v>
      </c>
    </row>
    <row r="20" spans="1:8" ht="15.6">
      <c r="A20" s="138">
        <v>6</v>
      </c>
      <c r="B20" s="144"/>
      <c r="C20" s="138" t="s">
        <v>33</v>
      </c>
      <c r="D20" s="45" t="s">
        <v>34</v>
      </c>
      <c r="E20" s="141">
        <v>38833</v>
      </c>
      <c r="F20" s="138" t="s">
        <v>23</v>
      </c>
      <c r="G20" s="142" t="s">
        <v>19</v>
      </c>
      <c r="H20" s="142" t="s">
        <v>24</v>
      </c>
    </row>
    <row r="21" spans="1:8" ht="15.6">
      <c r="A21" s="138">
        <v>7</v>
      </c>
      <c r="B21" s="144"/>
      <c r="C21" s="138" t="s">
        <v>35</v>
      </c>
      <c r="D21" s="45" t="s">
        <v>36</v>
      </c>
      <c r="E21" s="141">
        <v>32810</v>
      </c>
      <c r="F21" s="138" t="s">
        <v>23</v>
      </c>
      <c r="G21" s="142" t="s">
        <v>19</v>
      </c>
      <c r="H21" s="142" t="s">
        <v>24</v>
      </c>
    </row>
    <row r="22" spans="1:8" ht="15.6">
      <c r="A22" s="131"/>
      <c r="B22" s="132"/>
      <c r="C22" s="133"/>
      <c r="D22" s="134"/>
      <c r="E22" s="135"/>
      <c r="F22" s="136"/>
      <c r="G22" s="137"/>
      <c r="H22" s="137"/>
    </row>
    <row r="23" spans="1:8" ht="15.6">
      <c r="A23" s="131">
        <v>2</v>
      </c>
      <c r="B23" s="132"/>
      <c r="C23" s="164" t="s">
        <v>37</v>
      </c>
      <c r="D23" s="164"/>
      <c r="E23" s="135"/>
      <c r="F23" s="136"/>
      <c r="G23" s="136"/>
      <c r="H23" s="137"/>
    </row>
    <row r="24" spans="1:8" ht="15.6">
      <c r="A24" s="140">
        <v>1</v>
      </c>
      <c r="B24" s="139"/>
      <c r="C24" s="140" t="s">
        <v>38</v>
      </c>
      <c r="D24" s="45" t="s">
        <v>39</v>
      </c>
      <c r="E24" s="141">
        <v>38349</v>
      </c>
      <c r="F24" s="140" t="s">
        <v>23</v>
      </c>
      <c r="G24" s="142" t="s">
        <v>37</v>
      </c>
      <c r="H24" s="142" t="s">
        <v>40</v>
      </c>
    </row>
    <row r="25" spans="1:8" ht="15.6">
      <c r="A25" s="140">
        <v>2</v>
      </c>
      <c r="B25" s="139"/>
      <c r="C25" s="140" t="s">
        <v>41</v>
      </c>
      <c r="D25" s="45" t="s">
        <v>42</v>
      </c>
      <c r="E25" s="141" t="s">
        <v>43</v>
      </c>
      <c r="F25" s="140" t="s">
        <v>23</v>
      </c>
      <c r="G25" s="142" t="s">
        <v>37</v>
      </c>
      <c r="H25" s="142" t="s">
        <v>40</v>
      </c>
    </row>
    <row r="26" spans="1:8" ht="15.6">
      <c r="A26" s="140">
        <v>3</v>
      </c>
      <c r="B26" s="139"/>
      <c r="C26" s="140" t="s">
        <v>44</v>
      </c>
      <c r="D26" s="45" t="s">
        <v>45</v>
      </c>
      <c r="E26" s="141" t="s">
        <v>46</v>
      </c>
      <c r="F26" s="140" t="s">
        <v>23</v>
      </c>
      <c r="G26" s="142" t="s">
        <v>37</v>
      </c>
      <c r="H26" s="142" t="s">
        <v>47</v>
      </c>
    </row>
    <row r="27" spans="1:8" ht="15.6">
      <c r="A27" s="140">
        <v>4</v>
      </c>
      <c r="B27" s="139"/>
      <c r="C27" s="140" t="s">
        <v>48</v>
      </c>
      <c r="D27" s="45" t="s">
        <v>49</v>
      </c>
      <c r="E27" s="141" t="s">
        <v>50</v>
      </c>
      <c r="F27" s="140" t="s">
        <v>23</v>
      </c>
      <c r="G27" s="142" t="s">
        <v>37</v>
      </c>
      <c r="H27" s="143" t="s">
        <v>51</v>
      </c>
    </row>
    <row r="28" spans="1:8" ht="15.6">
      <c r="A28" s="140">
        <v>5</v>
      </c>
      <c r="B28" s="144"/>
      <c r="C28" s="138" t="s">
        <v>52</v>
      </c>
      <c r="D28" s="45" t="s">
        <v>53</v>
      </c>
      <c r="E28" s="146">
        <v>32248</v>
      </c>
      <c r="F28" s="138" t="s">
        <v>23</v>
      </c>
      <c r="G28" s="143" t="s">
        <v>37</v>
      </c>
      <c r="H28" s="143" t="s">
        <v>51</v>
      </c>
    </row>
    <row r="29" spans="1:8" ht="15.6">
      <c r="A29" s="140">
        <v>6</v>
      </c>
      <c r="B29" s="144"/>
      <c r="C29" s="140" t="s">
        <v>54</v>
      </c>
      <c r="D29" s="45" t="s">
        <v>55</v>
      </c>
      <c r="E29" s="141" t="s">
        <v>56</v>
      </c>
      <c r="F29" s="140" t="s">
        <v>57</v>
      </c>
      <c r="G29" s="142" t="s">
        <v>37</v>
      </c>
      <c r="H29" s="143" t="s">
        <v>47</v>
      </c>
    </row>
    <row r="30" spans="1:8" ht="15.6">
      <c r="A30" s="140">
        <v>7</v>
      </c>
      <c r="B30" s="144"/>
      <c r="C30" s="138" t="s">
        <v>58</v>
      </c>
      <c r="D30" s="45" t="s">
        <v>59</v>
      </c>
      <c r="E30" s="141">
        <v>38890</v>
      </c>
      <c r="F30" s="138" t="s">
        <v>23</v>
      </c>
      <c r="G30" s="143" t="s">
        <v>37</v>
      </c>
      <c r="H30" s="142" t="s">
        <v>47</v>
      </c>
    </row>
    <row r="31" spans="1:8" ht="15.6">
      <c r="A31" s="136"/>
      <c r="B31" s="132"/>
      <c r="C31" s="145"/>
      <c r="D31" s="145"/>
      <c r="E31" s="135"/>
      <c r="F31" s="136"/>
      <c r="G31" s="137"/>
      <c r="H31" s="137"/>
    </row>
    <row r="32" spans="1:8" ht="15.6">
      <c r="A32" s="131">
        <v>3</v>
      </c>
      <c r="B32" s="132"/>
      <c r="C32" s="164" t="s">
        <v>60</v>
      </c>
      <c r="D32" s="164"/>
      <c r="E32" s="135"/>
      <c r="F32" s="136"/>
      <c r="G32" s="137"/>
      <c r="H32" s="137"/>
    </row>
    <row r="33" spans="1:8" ht="15.6">
      <c r="A33" s="140">
        <v>1</v>
      </c>
      <c r="B33" s="139"/>
      <c r="C33" s="140" t="s">
        <v>61</v>
      </c>
      <c r="D33" s="45" t="s">
        <v>62</v>
      </c>
      <c r="E33" s="141">
        <v>38529</v>
      </c>
      <c r="F33" s="140" t="s">
        <v>23</v>
      </c>
      <c r="G33" s="142" t="s">
        <v>60</v>
      </c>
      <c r="H33" s="142" t="s">
        <v>63</v>
      </c>
    </row>
    <row r="34" spans="1:8" ht="15.6">
      <c r="A34" s="140">
        <v>2</v>
      </c>
      <c r="B34" s="139"/>
      <c r="C34" s="140" t="s">
        <v>64</v>
      </c>
      <c r="D34" s="45" t="s">
        <v>65</v>
      </c>
      <c r="E34" s="141">
        <v>34818</v>
      </c>
      <c r="F34" s="140" t="s">
        <v>57</v>
      </c>
      <c r="G34" s="142" t="s">
        <v>60</v>
      </c>
      <c r="H34" s="142" t="s">
        <v>63</v>
      </c>
    </row>
    <row r="35" spans="1:8" ht="15.6">
      <c r="A35" s="140">
        <v>3</v>
      </c>
      <c r="B35" s="144"/>
      <c r="C35" s="140" t="s">
        <v>66</v>
      </c>
      <c r="D35" s="45" t="s">
        <v>67</v>
      </c>
      <c r="E35" s="141" t="s">
        <v>68</v>
      </c>
      <c r="F35" s="140" t="s">
        <v>69</v>
      </c>
      <c r="G35" s="142" t="s">
        <v>60</v>
      </c>
      <c r="H35" s="143" t="s">
        <v>63</v>
      </c>
    </row>
    <row r="36" spans="1:8" ht="15.6">
      <c r="A36" s="140">
        <v>4</v>
      </c>
      <c r="B36" s="144"/>
      <c r="C36" s="140" t="s">
        <v>70</v>
      </c>
      <c r="D36" s="45" t="s">
        <v>71</v>
      </c>
      <c r="E36" s="141" t="s">
        <v>72</v>
      </c>
      <c r="F36" s="140" t="s">
        <v>69</v>
      </c>
      <c r="G36" s="142" t="s">
        <v>60</v>
      </c>
      <c r="H36" s="143" t="s">
        <v>63</v>
      </c>
    </row>
    <row r="37" spans="1:8" ht="15.6">
      <c r="A37" s="131"/>
      <c r="B37" s="132"/>
      <c r="C37" s="145"/>
      <c r="D37" s="145"/>
      <c r="E37" s="135"/>
      <c r="F37" s="136"/>
      <c r="G37" s="137"/>
      <c r="H37" s="137"/>
    </row>
    <row r="38" spans="1:8" ht="15.6">
      <c r="A38" s="131">
        <v>4</v>
      </c>
      <c r="B38" s="132"/>
      <c r="C38" s="164" t="s">
        <v>73</v>
      </c>
      <c r="D38" s="164"/>
      <c r="E38" s="135"/>
      <c r="F38" s="136"/>
      <c r="G38" s="137"/>
      <c r="H38" s="137"/>
    </row>
    <row r="39" spans="1:8" ht="15.6">
      <c r="A39" s="140">
        <v>1</v>
      </c>
      <c r="B39" s="139"/>
      <c r="C39" s="140" t="s">
        <v>74</v>
      </c>
      <c r="D39" s="45" t="s">
        <v>75</v>
      </c>
      <c r="E39" s="141" t="s">
        <v>76</v>
      </c>
      <c r="F39" s="140" t="s">
        <v>23</v>
      </c>
      <c r="G39" s="140" t="s">
        <v>73</v>
      </c>
      <c r="H39" s="147" t="s">
        <v>77</v>
      </c>
    </row>
    <row r="40" spans="1:8" ht="15.6">
      <c r="A40" s="140">
        <v>2</v>
      </c>
      <c r="B40" s="148"/>
      <c r="C40" s="140" t="s">
        <v>78</v>
      </c>
      <c r="D40" s="45" t="s">
        <v>79</v>
      </c>
      <c r="E40" s="141" t="s">
        <v>80</v>
      </c>
      <c r="F40" s="140" t="s">
        <v>57</v>
      </c>
      <c r="G40" s="140" t="s">
        <v>73</v>
      </c>
      <c r="H40" s="149" t="s">
        <v>77</v>
      </c>
    </row>
    <row r="41" spans="1:8" ht="15.6">
      <c r="A41" s="140">
        <v>3</v>
      </c>
      <c r="B41" s="144"/>
      <c r="C41" s="140" t="s">
        <v>81</v>
      </c>
      <c r="D41" s="45" t="s">
        <v>82</v>
      </c>
      <c r="E41" s="141" t="s">
        <v>83</v>
      </c>
      <c r="F41" s="140" t="s">
        <v>23</v>
      </c>
      <c r="G41" s="142" t="s">
        <v>84</v>
      </c>
      <c r="H41" s="149" t="s">
        <v>77</v>
      </c>
    </row>
    <row r="42" spans="1:8" ht="15.6">
      <c r="A42" s="140">
        <v>4</v>
      </c>
      <c r="B42" s="144"/>
      <c r="C42" s="140" t="s">
        <v>85</v>
      </c>
      <c r="D42" s="150" t="s">
        <v>86</v>
      </c>
      <c r="E42" s="139" t="s">
        <v>87</v>
      </c>
      <c r="F42" s="139" t="s">
        <v>23</v>
      </c>
      <c r="G42" s="140" t="s">
        <v>73</v>
      </c>
      <c r="H42" s="149" t="s">
        <v>77</v>
      </c>
    </row>
    <row r="43" spans="1:8" ht="15.6">
      <c r="A43" s="131"/>
      <c r="B43" s="132"/>
      <c r="C43" s="145"/>
      <c r="D43" s="145"/>
      <c r="E43" s="135"/>
      <c r="F43" s="136"/>
      <c r="G43" s="137"/>
      <c r="H43" s="137"/>
    </row>
    <row r="44" spans="1:8" ht="15.6">
      <c r="A44" s="131">
        <v>5</v>
      </c>
      <c r="B44" s="132"/>
      <c r="C44" s="164" t="s">
        <v>88</v>
      </c>
      <c r="D44" s="164"/>
      <c r="E44" s="135"/>
      <c r="F44" s="136"/>
      <c r="G44" s="137"/>
      <c r="H44" s="137"/>
    </row>
    <row r="45" spans="1:8" ht="15.6">
      <c r="A45" s="138">
        <v>1</v>
      </c>
      <c r="B45" s="151"/>
      <c r="C45" s="138" t="s">
        <v>89</v>
      </c>
      <c r="D45" s="45" t="s">
        <v>90</v>
      </c>
      <c r="E45" s="146">
        <v>38742</v>
      </c>
      <c r="F45" s="138" t="s">
        <v>69</v>
      </c>
      <c r="G45" s="143" t="s">
        <v>88</v>
      </c>
      <c r="H45" s="143" t="s">
        <v>91</v>
      </c>
    </row>
    <row r="46" spans="1:8" ht="15.6">
      <c r="A46" s="136"/>
      <c r="B46" s="152"/>
      <c r="C46" s="136"/>
      <c r="D46" s="134"/>
      <c r="E46" s="135"/>
      <c r="F46" s="136"/>
      <c r="G46" s="137"/>
      <c r="H46" s="137"/>
    </row>
    <row r="47" spans="1:8" ht="15.6">
      <c r="A47" s="131">
        <v>6</v>
      </c>
      <c r="B47" s="132"/>
      <c r="C47" s="164" t="s">
        <v>92</v>
      </c>
      <c r="D47" s="164"/>
      <c r="E47" s="135"/>
      <c r="F47" s="136"/>
      <c r="G47" s="137"/>
      <c r="H47" s="137"/>
    </row>
    <row r="48" spans="1:8" ht="15.6">
      <c r="A48" s="140">
        <v>1</v>
      </c>
      <c r="B48" s="139"/>
      <c r="C48" s="140" t="s">
        <v>93</v>
      </c>
      <c r="D48" s="45" t="s">
        <v>94</v>
      </c>
      <c r="E48" s="141">
        <v>39020</v>
      </c>
      <c r="F48" s="140" t="s">
        <v>23</v>
      </c>
      <c r="G48" s="142" t="s">
        <v>92</v>
      </c>
      <c r="H48" s="142" t="s">
        <v>95</v>
      </c>
    </row>
    <row r="49" spans="1:8" ht="15.6">
      <c r="A49" s="140"/>
      <c r="B49" s="153"/>
      <c r="C49" s="136"/>
      <c r="D49" s="134"/>
      <c r="E49" s="135"/>
      <c r="F49" s="136"/>
      <c r="G49" s="137"/>
      <c r="H49" s="137"/>
    </row>
    <row r="50" spans="1:8" ht="15.6">
      <c r="A50" s="131">
        <v>7</v>
      </c>
      <c r="B50" s="132"/>
      <c r="C50" s="133" t="s">
        <v>96</v>
      </c>
      <c r="D50" s="134"/>
      <c r="E50" s="135"/>
      <c r="F50" s="136"/>
      <c r="G50" s="136"/>
      <c r="H50" s="137"/>
    </row>
    <row r="51" spans="1:8" ht="15.6">
      <c r="A51" s="140">
        <v>1</v>
      </c>
      <c r="B51" s="139"/>
      <c r="C51" s="140" t="s">
        <v>97</v>
      </c>
      <c r="D51" s="45" t="s">
        <v>98</v>
      </c>
      <c r="E51" s="141" t="s">
        <v>99</v>
      </c>
      <c r="F51" s="140" t="s">
        <v>23</v>
      </c>
      <c r="G51" s="142" t="s">
        <v>96</v>
      </c>
      <c r="H51" s="142" t="s">
        <v>100</v>
      </c>
    </row>
    <row r="52" spans="1:8" ht="15.6">
      <c r="A52" s="140">
        <v>2</v>
      </c>
      <c r="B52" s="139"/>
      <c r="C52" s="138" t="s">
        <v>101</v>
      </c>
      <c r="D52" s="45" t="s">
        <v>102</v>
      </c>
      <c r="E52" s="146" t="s">
        <v>103</v>
      </c>
      <c r="F52" s="138" t="s">
        <v>57</v>
      </c>
      <c r="G52" s="143" t="s">
        <v>96</v>
      </c>
      <c r="H52" s="143" t="s">
        <v>104</v>
      </c>
    </row>
    <row r="53" spans="1:8" ht="15.6">
      <c r="A53" s="140">
        <v>3</v>
      </c>
      <c r="B53" s="148"/>
      <c r="C53" s="138" t="s">
        <v>105</v>
      </c>
      <c r="D53" s="45" t="s">
        <v>106</v>
      </c>
      <c r="E53" s="146">
        <v>36347</v>
      </c>
      <c r="F53" s="138" t="s">
        <v>23</v>
      </c>
      <c r="G53" s="143" t="s">
        <v>96</v>
      </c>
      <c r="H53" s="143" t="s">
        <v>100</v>
      </c>
    </row>
    <row r="54" spans="1:8" ht="15.6">
      <c r="A54" s="140">
        <v>4</v>
      </c>
      <c r="B54" s="148"/>
      <c r="C54" s="140" t="s">
        <v>107</v>
      </c>
      <c r="D54" s="45" t="s">
        <v>108</v>
      </c>
      <c r="E54" s="141" t="s">
        <v>109</v>
      </c>
      <c r="F54" s="140" t="s">
        <v>57</v>
      </c>
      <c r="G54" s="142" t="s">
        <v>96</v>
      </c>
      <c r="H54" s="142" t="s">
        <v>104</v>
      </c>
    </row>
    <row r="55" spans="1:8" ht="15.6">
      <c r="A55" s="140">
        <v>5</v>
      </c>
      <c r="B55" s="148"/>
      <c r="C55" s="140" t="s">
        <v>110</v>
      </c>
      <c r="D55" s="45" t="s">
        <v>111</v>
      </c>
      <c r="E55" s="141" t="s">
        <v>112</v>
      </c>
      <c r="F55" s="140" t="s">
        <v>23</v>
      </c>
      <c r="G55" s="142" t="s">
        <v>96</v>
      </c>
      <c r="H55" s="142" t="s">
        <v>100</v>
      </c>
    </row>
    <row r="56" spans="1:8" ht="15.6">
      <c r="A56" s="131"/>
      <c r="B56" s="132"/>
      <c r="C56" s="133"/>
      <c r="D56" s="134"/>
      <c r="E56" s="135"/>
      <c r="F56" s="136"/>
      <c r="G56" s="136"/>
      <c r="H56" s="137"/>
    </row>
    <row r="57" spans="1:8" ht="15.6">
      <c r="A57" s="131">
        <v>8</v>
      </c>
      <c r="B57" s="132"/>
      <c r="C57" s="133" t="s">
        <v>113</v>
      </c>
      <c r="D57" s="134"/>
      <c r="E57" s="135"/>
      <c r="F57" s="136"/>
      <c r="G57" s="136"/>
      <c r="H57" s="137"/>
    </row>
    <row r="58" spans="1:8" ht="15.6">
      <c r="A58" s="140">
        <v>1</v>
      </c>
      <c r="B58" s="148"/>
      <c r="C58" s="140" t="s">
        <v>114</v>
      </c>
      <c r="D58" s="45" t="s">
        <v>115</v>
      </c>
      <c r="E58" s="141" t="s">
        <v>116</v>
      </c>
      <c r="F58" s="140" t="s">
        <v>23</v>
      </c>
      <c r="G58" s="142" t="s">
        <v>113</v>
      </c>
      <c r="H58" s="143" t="s">
        <v>117</v>
      </c>
    </row>
    <row r="59" spans="1:8" ht="15.6">
      <c r="A59" s="140">
        <v>2</v>
      </c>
      <c r="B59" s="148"/>
      <c r="C59" s="140" t="s">
        <v>118</v>
      </c>
      <c r="D59" s="45" t="s">
        <v>119</v>
      </c>
      <c r="E59" s="141" t="s">
        <v>120</v>
      </c>
      <c r="F59" s="140" t="s">
        <v>57</v>
      </c>
      <c r="G59" s="142" t="s">
        <v>113</v>
      </c>
      <c r="H59" s="143" t="s">
        <v>117</v>
      </c>
    </row>
    <row r="60" spans="1:8">
      <c r="A60" s="154"/>
      <c r="B60" s="148"/>
      <c r="C60" s="148"/>
      <c r="D60" s="154"/>
      <c r="E60" s="154"/>
      <c r="F60" s="154"/>
      <c r="G60" s="154"/>
      <c r="H60" s="154"/>
    </row>
    <row r="61" spans="1:8" ht="15.6">
      <c r="A61" s="131">
        <v>9</v>
      </c>
      <c r="B61" s="132"/>
      <c r="C61" s="133" t="s">
        <v>121</v>
      </c>
      <c r="D61" s="134"/>
      <c r="E61" s="135"/>
      <c r="F61" s="136"/>
      <c r="G61" s="136"/>
      <c r="H61" s="137"/>
    </row>
    <row r="62" spans="1:8" ht="15.6">
      <c r="A62" s="140">
        <v>1</v>
      </c>
      <c r="B62" s="139"/>
      <c r="C62" s="140" t="s">
        <v>122</v>
      </c>
      <c r="D62" s="45" t="s">
        <v>123</v>
      </c>
      <c r="E62" s="141" t="s">
        <v>124</v>
      </c>
      <c r="F62" s="140" t="s">
        <v>69</v>
      </c>
      <c r="G62" s="142" t="s">
        <v>125</v>
      </c>
      <c r="H62" s="143" t="s">
        <v>126</v>
      </c>
    </row>
    <row r="63" spans="1:8" ht="15.6">
      <c r="H63" s="155"/>
    </row>
    <row r="64" spans="1:8" ht="15.6">
      <c r="A64" s="131">
        <v>10</v>
      </c>
      <c r="B64" s="132"/>
      <c r="C64" s="133" t="s">
        <v>127</v>
      </c>
      <c r="D64" s="134"/>
      <c r="E64" s="135"/>
      <c r="F64" s="136"/>
      <c r="G64" s="136"/>
      <c r="H64" s="156"/>
    </row>
    <row r="65" spans="1:8" ht="15.6">
      <c r="A65" s="140">
        <v>1</v>
      </c>
      <c r="B65" s="139"/>
      <c r="C65" s="140" t="s">
        <v>128</v>
      </c>
      <c r="D65" s="150" t="s">
        <v>129</v>
      </c>
      <c r="E65" s="157">
        <v>37955</v>
      </c>
      <c r="F65" s="139" t="s">
        <v>23</v>
      </c>
      <c r="G65" s="140" t="s">
        <v>127</v>
      </c>
      <c r="H65" s="143" t="s">
        <v>130</v>
      </c>
    </row>
    <row r="67" spans="1:8" ht="15.6">
      <c r="A67" s="131">
        <v>11</v>
      </c>
      <c r="B67" s="132"/>
      <c r="C67" s="133" t="s">
        <v>131</v>
      </c>
      <c r="D67" s="134"/>
      <c r="E67" s="135"/>
      <c r="F67" s="136"/>
      <c r="G67" s="136"/>
      <c r="H67" s="137"/>
    </row>
    <row r="68" spans="1:8" ht="15.6">
      <c r="A68" s="140">
        <v>1</v>
      </c>
      <c r="B68" s="139"/>
      <c r="C68" s="140" t="s">
        <v>132</v>
      </c>
      <c r="D68" s="45" t="s">
        <v>133</v>
      </c>
      <c r="E68" s="141" t="s">
        <v>134</v>
      </c>
      <c r="F68" s="140" t="s">
        <v>57</v>
      </c>
      <c r="G68" s="142" t="s">
        <v>131</v>
      </c>
      <c r="H68" s="142" t="s">
        <v>135</v>
      </c>
    </row>
    <row r="70" spans="1:8" ht="15.6">
      <c r="A70" s="158">
        <v>12</v>
      </c>
      <c r="C70" s="159" t="s">
        <v>136</v>
      </c>
    </row>
    <row r="71" spans="1:8" ht="15.6">
      <c r="A71" s="160">
        <v>1</v>
      </c>
      <c r="B71" s="160"/>
      <c r="C71" s="160" t="s">
        <v>137</v>
      </c>
      <c r="D71" s="150" t="s">
        <v>138</v>
      </c>
      <c r="E71" s="161">
        <v>38765</v>
      </c>
      <c r="F71" s="140" t="s">
        <v>69</v>
      </c>
      <c r="G71" s="143" t="s">
        <v>136</v>
      </c>
      <c r="H71" s="143" t="s">
        <v>139</v>
      </c>
    </row>
    <row r="73" spans="1:8" ht="15.6">
      <c r="A73" s="158">
        <v>13</v>
      </c>
      <c r="C73" s="159" t="s">
        <v>140</v>
      </c>
    </row>
    <row r="74" spans="1:8" ht="15.6">
      <c r="A74" s="160">
        <v>1</v>
      </c>
      <c r="B74" s="160"/>
      <c r="C74" s="160" t="s">
        <v>141</v>
      </c>
      <c r="D74" s="150" t="s">
        <v>142</v>
      </c>
      <c r="E74" s="161">
        <v>36761</v>
      </c>
      <c r="F74" s="138" t="s">
        <v>69</v>
      </c>
      <c r="G74" s="143" t="s">
        <v>140</v>
      </c>
      <c r="H74" s="143" t="s">
        <v>143</v>
      </c>
    </row>
    <row r="75" spans="1:8">
      <c r="C75" s="162"/>
      <c r="D75" s="163"/>
      <c r="E75" s="163"/>
      <c r="F75" s="163"/>
      <c r="G75" s="163"/>
      <c r="H75" s="163"/>
    </row>
    <row r="76" spans="1:8">
      <c r="C76" s="162"/>
      <c r="D76" s="163"/>
      <c r="E76" s="163"/>
      <c r="F76" s="163"/>
      <c r="G76" s="163"/>
      <c r="H76" s="163"/>
    </row>
  </sheetData>
  <mergeCells count="22">
    <mergeCell ref="A1:H1"/>
    <mergeCell ref="A2:H2"/>
    <mergeCell ref="A4:H4"/>
    <mergeCell ref="A5:H5"/>
    <mergeCell ref="A6:H6"/>
    <mergeCell ref="A7:H7"/>
    <mergeCell ref="A8:H8"/>
    <mergeCell ref="A9:G9"/>
    <mergeCell ref="A10:D10"/>
    <mergeCell ref="C23:D23"/>
    <mergeCell ref="E12:E13"/>
    <mergeCell ref="F12:F13"/>
    <mergeCell ref="G12:G13"/>
    <mergeCell ref="H12:H13"/>
    <mergeCell ref="C32:D32"/>
    <mergeCell ref="C38:D38"/>
    <mergeCell ref="C44:D44"/>
    <mergeCell ref="C47:D47"/>
    <mergeCell ref="A12:A13"/>
    <mergeCell ref="B12:B13"/>
    <mergeCell ref="C12:C13"/>
    <mergeCell ref="D12:D13"/>
  </mergeCells>
  <pageMargins left="0.75138888888888899" right="0.75138888888888899" top="1" bottom="1" header="0.5" footer="0.5"/>
  <pageSetup paperSize="9" scale="51" fitToHeight="0" orientation="portrait" r:id="rId1"/>
  <headerFooter>
    <oddHeader>&amp;LРЕЗУЛЬТАТЫ НА САЙТЕ WWW.FVSR&amp;RФЕДЕРАЦИЯ ВЕЛОСИПЕДНОГО СПОРТА РОССИИ - WWW.FVSR.RU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U48"/>
  <sheetViews>
    <sheetView view="pageBreakPreview" topLeftCell="A16" zoomScale="50" zoomScaleNormal="50" zoomScaleSheetLayoutView="50" workbookViewId="0">
      <selection activeCell="L30" sqref="L30"/>
    </sheetView>
  </sheetViews>
  <sheetFormatPr defaultColWidth="9.109375" defaultRowHeight="13.8"/>
  <cols>
    <col min="1" max="1" width="7" style="3" customWidth="1"/>
    <col min="2" max="2" width="7.77734375" style="6" customWidth="1"/>
    <col min="3" max="3" width="17.109375" style="6" customWidth="1"/>
    <col min="4" max="4" width="39.33203125" style="3" customWidth="1"/>
    <col min="5" max="5" width="11.77734375" style="3" customWidth="1"/>
    <col min="6" max="6" width="8.77734375" style="3" customWidth="1"/>
    <col min="7" max="7" width="27" style="3" customWidth="1"/>
    <col min="8" max="8" width="9.88671875" style="7" customWidth="1"/>
    <col min="9" max="11" width="9.88671875" style="3" customWidth="1"/>
    <col min="12" max="12" width="10.109375" style="7" customWidth="1"/>
    <col min="13" max="13" width="10.6640625" style="3" customWidth="1"/>
    <col min="14" max="14" width="14.5546875" style="3" customWidth="1"/>
    <col min="15" max="15" width="9.109375" style="3"/>
    <col min="16" max="16" width="9.109375" style="3" customWidth="1"/>
    <col min="17" max="18" width="9.109375" style="3"/>
    <col min="19" max="21" width="9.109375" style="7"/>
    <col min="22" max="16384" width="9.109375" style="3"/>
  </cols>
  <sheetData>
    <row r="1" spans="1:21" s="1" customFormat="1" ht="19.95" customHeight="1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77"/>
    </row>
    <row r="2" spans="1:21" s="1" customFormat="1" ht="19.95" customHeight="1">
      <c r="A2" s="230" t="s">
        <v>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77"/>
    </row>
    <row r="3" spans="1:21" ht="19.5" customHeight="1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</row>
    <row r="4" spans="1:21" ht="21.45" customHeight="1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Q4" s="1"/>
    </row>
    <row r="5" spans="1:21" s="2" customFormat="1" ht="22.05" customHeight="1">
      <c r="A5" s="232" t="s">
        <v>144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S5" s="107"/>
      <c r="T5" s="107"/>
      <c r="U5" s="107"/>
    </row>
    <row r="6" spans="1:21" s="2" customFormat="1" ht="17.55" customHeight="1">
      <c r="A6" s="226" t="s">
        <v>145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S6" s="107"/>
      <c r="T6" s="107"/>
      <c r="U6" s="107"/>
    </row>
    <row r="7" spans="1:21" s="2" customFormat="1" ht="21.45" customHeight="1">
      <c r="A7" s="227" t="s">
        <v>146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S7" s="107"/>
      <c r="T7" s="107"/>
      <c r="U7" s="107"/>
    </row>
    <row r="8" spans="1:21" ht="19.95" customHeight="1">
      <c r="A8" s="167" t="s">
        <v>147</v>
      </c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9"/>
    </row>
    <row r="9" spans="1:21" ht="19.95" customHeight="1">
      <c r="A9" s="228" t="s">
        <v>148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229"/>
    </row>
    <row r="10" spans="1:21" ht="19.95" customHeight="1">
      <c r="A10" s="228" t="s">
        <v>149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229"/>
    </row>
    <row r="11" spans="1:21" ht="7.5" customHeight="1">
      <c r="A11" s="215"/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7"/>
    </row>
    <row r="12" spans="1:21" ht="14.4">
      <c r="A12" s="218" t="s">
        <v>7</v>
      </c>
      <c r="B12" s="219"/>
      <c r="C12" s="219"/>
      <c r="D12" s="219"/>
      <c r="E12" s="8"/>
      <c r="F12" s="8"/>
      <c r="G12" s="9"/>
      <c r="H12" s="10"/>
      <c r="I12" s="8"/>
      <c r="J12" s="8"/>
      <c r="K12" s="220" t="s">
        <v>8</v>
      </c>
      <c r="L12" s="220"/>
      <c r="M12" s="220"/>
      <c r="N12" s="221"/>
    </row>
    <row r="13" spans="1:21" ht="14.4">
      <c r="A13" s="222" t="s">
        <v>9</v>
      </c>
      <c r="B13" s="223"/>
      <c r="C13" s="223"/>
      <c r="D13" s="223"/>
      <c r="E13" s="11"/>
      <c r="F13" s="11"/>
      <c r="G13" s="12"/>
      <c r="H13" s="13"/>
      <c r="I13" s="11"/>
      <c r="J13" s="11"/>
      <c r="K13" s="224" t="s">
        <v>10</v>
      </c>
      <c r="L13" s="224"/>
      <c r="M13" s="224"/>
      <c r="N13" s="225"/>
    </row>
    <row r="14" spans="1:21" ht="14.4">
      <c r="A14" s="202" t="s">
        <v>150</v>
      </c>
      <c r="B14" s="203"/>
      <c r="C14" s="203"/>
      <c r="D14" s="203"/>
      <c r="E14" s="204"/>
      <c r="F14" s="204"/>
      <c r="G14" s="205"/>
      <c r="H14" s="206" t="s">
        <v>151</v>
      </c>
      <c r="I14" s="204"/>
      <c r="J14" s="204"/>
      <c r="K14" s="203"/>
      <c r="L14" s="203"/>
      <c r="M14" s="203"/>
      <c r="N14" s="207"/>
    </row>
    <row r="15" spans="1:21" ht="14.4">
      <c r="A15" s="14" t="s">
        <v>152</v>
      </c>
      <c r="B15" s="15"/>
      <c r="C15" s="15"/>
      <c r="D15" s="16"/>
      <c r="E15" s="17"/>
      <c r="F15" s="16"/>
      <c r="G15" s="18"/>
      <c r="H15" s="208" t="s">
        <v>153</v>
      </c>
      <c r="I15" s="209"/>
      <c r="J15" s="209"/>
      <c r="K15" s="209"/>
      <c r="L15" s="209"/>
      <c r="M15" s="209"/>
      <c r="N15" s="210"/>
    </row>
    <row r="16" spans="1:21" ht="14.4">
      <c r="A16" s="14" t="s">
        <v>154</v>
      </c>
      <c r="B16" s="15"/>
      <c r="C16" s="15"/>
      <c r="D16" s="19"/>
      <c r="E16" s="17"/>
      <c r="F16" s="16"/>
      <c r="G16" s="20" t="s">
        <v>155</v>
      </c>
      <c r="H16" s="21" t="s">
        <v>156</v>
      </c>
      <c r="I16" s="78"/>
      <c r="J16" s="78"/>
      <c r="K16" s="78"/>
      <c r="L16" s="79"/>
      <c r="M16" s="78"/>
      <c r="N16" s="80"/>
    </row>
    <row r="17" spans="1:21" ht="14.4">
      <c r="A17" s="22" t="s">
        <v>157</v>
      </c>
      <c r="B17" s="15"/>
      <c r="C17" s="15"/>
      <c r="D17" s="19"/>
      <c r="E17" s="17"/>
      <c r="F17" s="16"/>
      <c r="G17" s="20" t="s">
        <v>158</v>
      </c>
      <c r="H17" s="21" t="s">
        <v>159</v>
      </c>
      <c r="I17" s="78"/>
      <c r="J17" s="78"/>
      <c r="K17" s="78"/>
      <c r="L17" s="79"/>
      <c r="M17" s="78"/>
      <c r="N17" s="80"/>
    </row>
    <row r="18" spans="1:21" ht="14.4">
      <c r="A18" s="23"/>
      <c r="B18" s="24"/>
      <c r="C18" s="24"/>
      <c r="D18" s="25"/>
      <c r="E18" s="25"/>
      <c r="F18" s="25"/>
      <c r="G18" s="26"/>
      <c r="H18" s="27"/>
      <c r="I18" s="81"/>
      <c r="J18" s="81"/>
      <c r="K18" s="81"/>
      <c r="L18" s="73"/>
      <c r="M18" s="82"/>
      <c r="N18" s="83"/>
    </row>
    <row r="19" spans="1:21" ht="7.5" customHeight="1">
      <c r="A19" s="110"/>
      <c r="B19" s="29"/>
      <c r="C19" s="29"/>
      <c r="D19" s="28"/>
      <c r="E19" s="28"/>
      <c r="F19" s="28"/>
      <c r="G19" s="28"/>
      <c r="H19" s="30"/>
      <c r="I19" s="28"/>
      <c r="J19" s="28"/>
      <c r="K19" s="28"/>
      <c r="L19" s="30"/>
      <c r="M19" s="28"/>
      <c r="N19" s="118"/>
    </row>
    <row r="20" spans="1:21" s="4" customFormat="1" ht="20.25" customHeight="1">
      <c r="A20" s="183" t="s">
        <v>160</v>
      </c>
      <c r="B20" s="185" t="s">
        <v>12</v>
      </c>
      <c r="C20" s="185" t="s">
        <v>13</v>
      </c>
      <c r="D20" s="185" t="s">
        <v>14</v>
      </c>
      <c r="E20" s="185" t="s">
        <v>15</v>
      </c>
      <c r="F20" s="185" t="s">
        <v>16</v>
      </c>
      <c r="G20" s="185" t="s">
        <v>17</v>
      </c>
      <c r="H20" s="192" t="s">
        <v>161</v>
      </c>
      <c r="I20" s="193"/>
      <c r="J20" s="211" t="s">
        <v>162</v>
      </c>
      <c r="K20" s="211"/>
      <c r="L20" s="186" t="s">
        <v>163</v>
      </c>
      <c r="M20" s="188" t="s">
        <v>164</v>
      </c>
      <c r="N20" s="190" t="s">
        <v>165</v>
      </c>
      <c r="P20" s="5"/>
      <c r="S20" s="108"/>
      <c r="T20" s="108"/>
      <c r="U20" s="108"/>
    </row>
    <row r="21" spans="1:21" s="4" customFormat="1" ht="17.25" customHeight="1">
      <c r="A21" s="184"/>
      <c r="B21" s="166"/>
      <c r="C21" s="166"/>
      <c r="D21" s="166"/>
      <c r="E21" s="166"/>
      <c r="F21" s="166"/>
      <c r="G21" s="166"/>
      <c r="H21" s="194"/>
      <c r="I21" s="195"/>
      <c r="J21" s="84" t="s">
        <v>166</v>
      </c>
      <c r="K21" s="84" t="s">
        <v>167</v>
      </c>
      <c r="L21" s="187"/>
      <c r="M21" s="189"/>
      <c r="N21" s="191"/>
      <c r="P21" s="5"/>
      <c r="S21" s="108"/>
      <c r="T21" s="108"/>
      <c r="U21" s="108"/>
    </row>
    <row r="22" spans="1:21" ht="16.8" customHeight="1">
      <c r="A22" s="111">
        <v>1</v>
      </c>
      <c r="B22" s="32"/>
      <c r="C22" s="33" t="s">
        <v>54</v>
      </c>
      <c r="D22" s="34" t="s">
        <v>55</v>
      </c>
      <c r="E22" s="35" t="s">
        <v>56</v>
      </c>
      <c r="F22" s="33" t="s">
        <v>57</v>
      </c>
      <c r="G22" s="36" t="s">
        <v>37</v>
      </c>
      <c r="H22" s="37">
        <v>50.67</v>
      </c>
      <c r="I22" s="119">
        <v>2</v>
      </c>
      <c r="J22" s="120">
        <v>47.8</v>
      </c>
      <c r="K22" s="120">
        <v>54</v>
      </c>
      <c r="L22" s="120">
        <f t="shared" ref="L22:L29" si="0">MAX(J22:K22)</f>
        <v>54</v>
      </c>
      <c r="M22" s="121"/>
      <c r="N22" s="87" t="s">
        <v>168</v>
      </c>
      <c r="P22" s="5"/>
      <c r="Q22" s="4"/>
      <c r="R22" s="4"/>
      <c r="S22" s="108"/>
      <c r="T22" s="108"/>
      <c r="U22" s="108"/>
    </row>
    <row r="23" spans="1:21" ht="16.8" customHeight="1">
      <c r="A23" s="111">
        <v>2</v>
      </c>
      <c r="B23" s="32"/>
      <c r="C23" s="112" t="s">
        <v>107</v>
      </c>
      <c r="D23" s="38" t="s">
        <v>108</v>
      </c>
      <c r="E23" s="113" t="s">
        <v>109</v>
      </c>
      <c r="F23" s="112" t="s">
        <v>57</v>
      </c>
      <c r="G23" s="114" t="s">
        <v>96</v>
      </c>
      <c r="H23" s="37">
        <v>49.75</v>
      </c>
      <c r="I23" s="119">
        <v>3</v>
      </c>
      <c r="J23" s="120">
        <v>50.67</v>
      </c>
      <c r="K23" s="120">
        <v>53</v>
      </c>
      <c r="L23" s="120">
        <f t="shared" si="0"/>
        <v>53</v>
      </c>
      <c r="M23" s="122"/>
      <c r="N23" s="87" t="s">
        <v>168</v>
      </c>
      <c r="P23" s="5"/>
      <c r="Q23" s="4"/>
      <c r="R23" s="4"/>
      <c r="S23" s="108"/>
      <c r="T23" s="108"/>
      <c r="U23" s="108"/>
    </row>
    <row r="24" spans="1:21" ht="16.8" customHeight="1">
      <c r="A24" s="111">
        <v>3</v>
      </c>
      <c r="B24" s="32"/>
      <c r="C24" s="33" t="s">
        <v>132</v>
      </c>
      <c r="D24" s="34" t="s">
        <v>133</v>
      </c>
      <c r="E24" s="35" t="s">
        <v>134</v>
      </c>
      <c r="F24" s="33" t="s">
        <v>57</v>
      </c>
      <c r="G24" s="36" t="s">
        <v>131</v>
      </c>
      <c r="H24" s="37">
        <v>60.5</v>
      </c>
      <c r="I24" s="119">
        <v>1</v>
      </c>
      <c r="J24" s="120">
        <v>43.4</v>
      </c>
      <c r="K24" s="120">
        <v>52.5</v>
      </c>
      <c r="L24" s="120">
        <f t="shared" si="0"/>
        <v>52.5</v>
      </c>
      <c r="M24" s="121"/>
      <c r="N24" s="87" t="s">
        <v>168</v>
      </c>
      <c r="P24" s="5"/>
      <c r="Q24" s="4"/>
      <c r="R24" s="4"/>
      <c r="S24" s="108"/>
      <c r="T24" s="108"/>
      <c r="U24" s="108"/>
    </row>
    <row r="25" spans="1:21" ht="16.8" customHeight="1">
      <c r="A25" s="111">
        <v>4</v>
      </c>
      <c r="B25" s="32"/>
      <c r="C25" s="33" t="s">
        <v>27</v>
      </c>
      <c r="D25" s="34" t="s">
        <v>28</v>
      </c>
      <c r="E25" s="35">
        <v>38237</v>
      </c>
      <c r="F25" s="33" t="s">
        <v>23</v>
      </c>
      <c r="G25" s="36" t="s">
        <v>19</v>
      </c>
      <c r="H25" s="37">
        <v>39.67</v>
      </c>
      <c r="I25" s="119">
        <v>4</v>
      </c>
      <c r="J25" s="120">
        <v>43</v>
      </c>
      <c r="K25" s="120">
        <v>45.67</v>
      </c>
      <c r="L25" s="120">
        <f t="shared" si="0"/>
        <v>45.67</v>
      </c>
      <c r="M25" s="121"/>
      <c r="N25" s="87" t="s">
        <v>168</v>
      </c>
      <c r="P25" s="5"/>
      <c r="Q25" s="4"/>
      <c r="R25" s="4"/>
      <c r="S25" s="108"/>
      <c r="T25" s="108"/>
      <c r="U25" s="108"/>
    </row>
    <row r="26" spans="1:21" ht="16.8" customHeight="1">
      <c r="A26" s="111">
        <v>5</v>
      </c>
      <c r="B26" s="32"/>
      <c r="C26" s="39" t="s">
        <v>105</v>
      </c>
      <c r="D26" s="34" t="s">
        <v>106</v>
      </c>
      <c r="E26" s="40">
        <v>36347</v>
      </c>
      <c r="F26" s="39" t="s">
        <v>23</v>
      </c>
      <c r="G26" s="41" t="s">
        <v>96</v>
      </c>
      <c r="H26" s="37">
        <v>39.17</v>
      </c>
      <c r="I26" s="119">
        <v>5</v>
      </c>
      <c r="J26" s="120">
        <v>40</v>
      </c>
      <c r="K26" s="120">
        <v>24.33</v>
      </c>
      <c r="L26" s="120">
        <f t="shared" si="0"/>
        <v>40</v>
      </c>
      <c r="M26" s="121"/>
      <c r="N26" s="87" t="s">
        <v>168</v>
      </c>
      <c r="P26" s="5"/>
      <c r="Q26" s="4"/>
      <c r="R26" s="4"/>
      <c r="S26" s="108"/>
      <c r="T26" s="108"/>
      <c r="U26" s="108"/>
    </row>
    <row r="27" spans="1:21" ht="16.8" customHeight="1">
      <c r="A27" s="111">
        <v>6</v>
      </c>
      <c r="B27" s="32"/>
      <c r="C27" s="33" t="s">
        <v>128</v>
      </c>
      <c r="D27" s="43" t="s">
        <v>129</v>
      </c>
      <c r="E27" s="115">
        <v>37955</v>
      </c>
      <c r="F27" s="116" t="s">
        <v>23</v>
      </c>
      <c r="G27" s="33" t="s">
        <v>127</v>
      </c>
      <c r="H27" s="37">
        <v>26</v>
      </c>
      <c r="I27" s="119">
        <v>7</v>
      </c>
      <c r="J27" s="120">
        <v>25</v>
      </c>
      <c r="K27" s="120">
        <v>26.33</v>
      </c>
      <c r="L27" s="120">
        <f t="shared" si="0"/>
        <v>26.33</v>
      </c>
      <c r="M27" s="121"/>
      <c r="N27" s="87" t="s">
        <v>168</v>
      </c>
      <c r="P27" s="5"/>
      <c r="Q27" s="4"/>
      <c r="R27" s="4"/>
      <c r="S27" s="108"/>
      <c r="T27" s="108"/>
      <c r="U27" s="108"/>
    </row>
    <row r="28" spans="1:21" ht="16.8" customHeight="1">
      <c r="A28" s="111">
        <v>7</v>
      </c>
      <c r="B28" s="32"/>
      <c r="C28" s="39" t="s">
        <v>101</v>
      </c>
      <c r="D28" s="34" t="s">
        <v>102</v>
      </c>
      <c r="E28" s="40" t="s">
        <v>103</v>
      </c>
      <c r="F28" s="39" t="s">
        <v>57</v>
      </c>
      <c r="G28" s="41" t="s">
        <v>96</v>
      </c>
      <c r="H28" s="37">
        <v>22.33</v>
      </c>
      <c r="I28" s="119">
        <v>8</v>
      </c>
      <c r="J28" s="120">
        <v>20</v>
      </c>
      <c r="K28" s="120">
        <v>5</v>
      </c>
      <c r="L28" s="120">
        <f t="shared" si="0"/>
        <v>20</v>
      </c>
      <c r="M28" s="121"/>
      <c r="N28" s="87" t="s">
        <v>168</v>
      </c>
      <c r="P28" s="5"/>
      <c r="Q28" s="4"/>
      <c r="R28" s="4"/>
      <c r="S28" s="108"/>
      <c r="T28" s="108"/>
      <c r="U28" s="108"/>
    </row>
    <row r="29" spans="1:21" ht="16.8" customHeight="1">
      <c r="A29" s="111">
        <v>8</v>
      </c>
      <c r="B29" s="32"/>
      <c r="C29" s="39" t="s">
        <v>52</v>
      </c>
      <c r="D29" s="34" t="s">
        <v>53</v>
      </c>
      <c r="E29" s="40">
        <v>32248</v>
      </c>
      <c r="F29" s="39" t="s">
        <v>23</v>
      </c>
      <c r="G29" s="41" t="s">
        <v>37</v>
      </c>
      <c r="H29" s="37">
        <v>31.67</v>
      </c>
      <c r="I29" s="119">
        <v>6</v>
      </c>
      <c r="J29" s="120">
        <v>10</v>
      </c>
      <c r="K29" s="120">
        <v>13.33</v>
      </c>
      <c r="L29" s="120">
        <f t="shared" si="0"/>
        <v>13.33</v>
      </c>
      <c r="M29" s="121"/>
      <c r="N29" s="87" t="s">
        <v>168</v>
      </c>
      <c r="P29" s="5"/>
      <c r="Q29" s="4"/>
      <c r="R29" s="4"/>
      <c r="S29" s="108"/>
      <c r="T29" s="108"/>
      <c r="U29" s="108"/>
    </row>
    <row r="30" spans="1:21" ht="16.8" customHeight="1">
      <c r="A30" s="111">
        <v>9</v>
      </c>
      <c r="B30" s="32"/>
      <c r="C30" s="33" t="s">
        <v>29</v>
      </c>
      <c r="D30" s="34" t="s">
        <v>30</v>
      </c>
      <c r="E30" s="35">
        <v>36981</v>
      </c>
      <c r="F30" s="33" t="s">
        <v>23</v>
      </c>
      <c r="G30" s="36" t="s">
        <v>19</v>
      </c>
      <c r="H30" s="37">
        <v>7.5</v>
      </c>
      <c r="I30" s="119">
        <v>9</v>
      </c>
      <c r="J30" s="120"/>
      <c r="K30" s="120"/>
      <c r="L30" s="120"/>
      <c r="M30" s="121"/>
      <c r="N30" s="87" t="s">
        <v>169</v>
      </c>
      <c r="P30" s="5"/>
      <c r="Q30" s="4"/>
      <c r="R30" s="4"/>
      <c r="S30" s="108"/>
      <c r="T30" s="108"/>
      <c r="U30" s="108"/>
    </row>
    <row r="31" spans="1:21" ht="16.8" customHeight="1">
      <c r="A31" s="111" t="s">
        <v>170</v>
      </c>
      <c r="B31" s="32"/>
      <c r="C31" s="33" t="s">
        <v>85</v>
      </c>
      <c r="D31" s="43" t="s">
        <v>86</v>
      </c>
      <c r="E31" s="116" t="s">
        <v>87</v>
      </c>
      <c r="F31" s="116" t="s">
        <v>23</v>
      </c>
      <c r="G31" s="33" t="s">
        <v>73</v>
      </c>
      <c r="H31" s="37"/>
      <c r="I31" s="119"/>
      <c r="J31" s="92"/>
      <c r="K31" s="92"/>
      <c r="L31" s="37"/>
      <c r="M31" s="121"/>
      <c r="N31" s="87"/>
      <c r="P31" s="5"/>
      <c r="Q31" s="4"/>
      <c r="R31" s="4"/>
      <c r="S31" s="108"/>
      <c r="T31" s="108"/>
      <c r="U31" s="108"/>
    </row>
    <row r="32" spans="1:21" ht="7.5" customHeight="1">
      <c r="A32" s="117"/>
      <c r="B32" s="47"/>
      <c r="C32" s="46"/>
      <c r="D32" s="48"/>
      <c r="E32" s="49"/>
      <c r="F32" s="50"/>
      <c r="G32" s="49"/>
      <c r="H32" s="51"/>
      <c r="I32" s="93"/>
      <c r="J32" s="93"/>
      <c r="K32" s="93"/>
      <c r="L32" s="51"/>
      <c r="M32" s="93"/>
      <c r="N32" s="123"/>
      <c r="P32" s="5"/>
      <c r="Q32" s="4"/>
      <c r="R32" s="4"/>
      <c r="S32" s="108"/>
      <c r="T32" s="108"/>
      <c r="U32" s="108"/>
    </row>
    <row r="33" spans="1:21" ht="14.4">
      <c r="A33" s="212" t="s">
        <v>171</v>
      </c>
      <c r="B33" s="213"/>
      <c r="C33" s="213"/>
      <c r="D33" s="213"/>
      <c r="E33" s="52"/>
      <c r="F33" s="52"/>
      <c r="G33" s="213" t="s">
        <v>172</v>
      </c>
      <c r="H33" s="213"/>
      <c r="I33" s="213"/>
      <c r="J33" s="213"/>
      <c r="K33" s="213"/>
      <c r="L33" s="213"/>
      <c r="M33" s="213"/>
      <c r="N33" s="214"/>
      <c r="P33" s="5"/>
      <c r="Q33" s="4"/>
      <c r="R33" s="4"/>
      <c r="S33" s="108"/>
      <c r="T33" s="108"/>
      <c r="U33" s="108"/>
    </row>
    <row r="34" spans="1:21" ht="14.4">
      <c r="A34" s="53" t="s">
        <v>173</v>
      </c>
      <c r="B34" s="54"/>
      <c r="C34" s="55"/>
      <c r="D34" s="56"/>
      <c r="E34" s="57"/>
      <c r="F34" s="57"/>
      <c r="G34" s="58" t="s">
        <v>174</v>
      </c>
      <c r="H34" s="59">
        <v>6</v>
      </c>
      <c r="I34" s="94"/>
      <c r="J34" s="95"/>
      <c r="K34" s="95"/>
      <c r="L34" s="96"/>
      <c r="M34" s="58" t="s">
        <v>175</v>
      </c>
      <c r="N34" s="97">
        <f>COUNTIF(F$20:F129,"ЗМС")</f>
        <v>0</v>
      </c>
      <c r="P34" s="5"/>
      <c r="Q34" s="4"/>
      <c r="R34" s="4"/>
      <c r="S34" s="108"/>
      <c r="T34" s="108"/>
      <c r="U34" s="108"/>
    </row>
    <row r="35" spans="1:21" ht="14.4">
      <c r="A35" s="53" t="s">
        <v>176</v>
      </c>
      <c r="B35" s="54"/>
      <c r="C35" s="60"/>
      <c r="D35" s="56"/>
      <c r="E35" s="61"/>
      <c r="F35" s="61"/>
      <c r="G35" s="58" t="s">
        <v>177</v>
      </c>
      <c r="H35" s="62">
        <v>10</v>
      </c>
      <c r="I35" s="98"/>
      <c r="J35" s="99"/>
      <c r="K35" s="99"/>
      <c r="L35" s="100"/>
      <c r="M35" s="58" t="s">
        <v>178</v>
      </c>
      <c r="N35" s="97">
        <f>COUNTIF(F$20:F129,"МСМК")</f>
        <v>0</v>
      </c>
      <c r="P35" s="5"/>
      <c r="Q35" s="4"/>
      <c r="R35" s="4"/>
      <c r="S35" s="108"/>
      <c r="T35" s="108"/>
      <c r="U35" s="108"/>
    </row>
    <row r="36" spans="1:21" ht="14.4">
      <c r="A36" s="53" t="s">
        <v>179</v>
      </c>
      <c r="B36" s="54"/>
      <c r="C36" s="54"/>
      <c r="D36" s="56"/>
      <c r="E36" s="61"/>
      <c r="F36" s="61"/>
      <c r="G36" s="58" t="s">
        <v>180</v>
      </c>
      <c r="H36" s="62">
        <v>9</v>
      </c>
      <c r="I36" s="98"/>
      <c r="J36" s="99"/>
      <c r="K36" s="99"/>
      <c r="L36" s="100"/>
      <c r="M36" s="58" t="s">
        <v>57</v>
      </c>
      <c r="N36" s="97">
        <f>COUNTIF(F$20:F49,"МС")</f>
        <v>4</v>
      </c>
      <c r="P36" s="5"/>
      <c r="Q36" s="4"/>
      <c r="R36" s="4"/>
      <c r="S36" s="108"/>
      <c r="T36" s="108"/>
      <c r="U36" s="108"/>
    </row>
    <row r="37" spans="1:21" ht="14.4">
      <c r="A37" s="53" t="s">
        <v>181</v>
      </c>
      <c r="B37" s="54"/>
      <c r="C37" s="54"/>
      <c r="D37" s="56"/>
      <c r="E37" s="61"/>
      <c r="F37" s="61"/>
      <c r="G37" s="58" t="s">
        <v>182</v>
      </c>
      <c r="H37" s="62">
        <v>9</v>
      </c>
      <c r="I37" s="98"/>
      <c r="J37" s="99"/>
      <c r="K37" s="99"/>
      <c r="L37" s="100"/>
      <c r="M37" s="58" t="s">
        <v>23</v>
      </c>
      <c r="N37" s="97">
        <f>COUNTIF(F$19:F49,"КМС")</f>
        <v>6</v>
      </c>
      <c r="P37" s="5"/>
      <c r="Q37" s="4"/>
      <c r="R37" s="4"/>
      <c r="S37" s="108"/>
      <c r="T37" s="108"/>
      <c r="U37" s="108"/>
    </row>
    <row r="38" spans="1:21" ht="14.4">
      <c r="A38" s="63"/>
      <c r="B38" s="54"/>
      <c r="C38" s="54"/>
      <c r="D38" s="56"/>
      <c r="G38" s="58" t="s">
        <v>183</v>
      </c>
      <c r="H38" s="62">
        <f>COUNTIF(A22:A30,"НФ")</f>
        <v>0</v>
      </c>
      <c r="I38" s="98"/>
      <c r="J38" s="99"/>
      <c r="K38" s="99"/>
      <c r="L38" s="100"/>
      <c r="M38" s="58" t="s">
        <v>184</v>
      </c>
      <c r="N38" s="97">
        <f>COUNTIF(F$22:F128,"1 СР")</f>
        <v>0</v>
      </c>
      <c r="P38" s="5"/>
      <c r="Q38" s="4"/>
      <c r="R38" s="4"/>
      <c r="S38" s="108"/>
      <c r="T38" s="108"/>
      <c r="U38" s="108"/>
    </row>
    <row r="39" spans="1:21" ht="14.4">
      <c r="A39" s="64"/>
      <c r="B39" s="65"/>
      <c r="C39" s="66"/>
      <c r="D39" s="56"/>
      <c r="G39" s="58" t="s">
        <v>185</v>
      </c>
      <c r="H39" s="62">
        <f>COUNTIF(A22:A30,"ДСКВ")</f>
        <v>0</v>
      </c>
      <c r="I39" s="98"/>
      <c r="J39" s="99"/>
      <c r="K39" s="99"/>
      <c r="L39" s="100"/>
      <c r="M39" s="58" t="s">
        <v>186</v>
      </c>
      <c r="N39" s="97">
        <f>COUNTIF(F$22:F128,"2 СР")</f>
        <v>0</v>
      </c>
    </row>
    <row r="40" spans="1:21" ht="14.4">
      <c r="A40" s="67"/>
      <c r="B40" s="54"/>
      <c r="C40" s="54"/>
      <c r="D40" s="56"/>
      <c r="E40" s="61"/>
      <c r="F40" s="61"/>
      <c r="G40" s="58" t="s">
        <v>187</v>
      </c>
      <c r="H40" s="62">
        <v>1</v>
      </c>
      <c r="I40" s="101"/>
      <c r="J40" s="102"/>
      <c r="K40" s="102"/>
      <c r="L40" s="103"/>
      <c r="M40" s="58" t="s">
        <v>188</v>
      </c>
      <c r="N40" s="97">
        <f>COUNTIF(F$22:F128,"3 СР")</f>
        <v>0</v>
      </c>
    </row>
    <row r="41" spans="1:21" ht="5.25" customHeight="1">
      <c r="A41" s="67"/>
      <c r="B41" s="54"/>
      <c r="C41" s="54"/>
      <c r="D41" s="54"/>
      <c r="E41" s="54"/>
      <c r="F41" s="54"/>
      <c r="G41" s="65"/>
      <c r="H41" s="68"/>
      <c r="I41" s="68"/>
      <c r="J41" s="68"/>
      <c r="K41" s="68"/>
      <c r="L41" s="68"/>
      <c r="M41" s="104"/>
      <c r="N41" s="105"/>
    </row>
    <row r="42" spans="1:21" ht="15.6">
      <c r="A42" s="69"/>
      <c r="B42" s="70"/>
      <c r="C42" s="70"/>
      <c r="D42" s="196" t="s">
        <v>189</v>
      </c>
      <c r="E42" s="196"/>
      <c r="F42" s="196"/>
      <c r="G42" s="196" t="s">
        <v>190</v>
      </c>
      <c r="H42" s="196"/>
      <c r="I42" s="196"/>
      <c r="J42" s="71"/>
      <c r="K42" s="71"/>
      <c r="L42" s="197"/>
      <c r="M42" s="197"/>
      <c r="N42" s="198"/>
    </row>
    <row r="43" spans="1:21">
      <c r="A43" s="199"/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1"/>
    </row>
    <row r="44" spans="1:21">
      <c r="A44" s="72"/>
      <c r="D44" s="6"/>
      <c r="E44" s="6"/>
      <c r="F44" s="6"/>
      <c r="G44" s="6"/>
      <c r="H44" s="73"/>
      <c r="I44" s="6"/>
      <c r="J44" s="6"/>
      <c r="K44" s="6"/>
      <c r="L44" s="73"/>
      <c r="M44" s="6"/>
      <c r="N44" s="106"/>
    </row>
    <row r="45" spans="1:21">
      <c r="A45" s="72"/>
      <c r="D45" s="6"/>
      <c r="E45" s="6"/>
      <c r="F45" s="6"/>
      <c r="G45" s="6"/>
      <c r="H45" s="73"/>
      <c r="I45" s="6"/>
      <c r="J45" s="6"/>
      <c r="K45" s="6"/>
      <c r="L45" s="73"/>
      <c r="M45" s="6"/>
      <c r="N45" s="106"/>
    </row>
    <row r="46" spans="1:21">
      <c r="A46" s="72"/>
      <c r="D46" s="6"/>
      <c r="E46" s="6"/>
      <c r="F46" s="6"/>
      <c r="G46" s="6"/>
      <c r="H46" s="73"/>
      <c r="I46" s="6"/>
      <c r="J46" s="6"/>
      <c r="K46" s="6"/>
      <c r="L46" s="73"/>
      <c r="M46" s="6"/>
      <c r="N46" s="106"/>
    </row>
    <row r="47" spans="1:21">
      <c r="A47" s="72"/>
      <c r="D47" s="6"/>
      <c r="E47" s="6"/>
      <c r="F47" s="6"/>
      <c r="G47" s="6"/>
      <c r="H47" s="73"/>
      <c r="I47" s="6"/>
      <c r="J47" s="6"/>
      <c r="K47" s="6"/>
      <c r="L47" s="73"/>
      <c r="M47" s="6"/>
      <c r="N47" s="106"/>
    </row>
    <row r="48" spans="1:21" s="5" customFormat="1" ht="13.8" customHeight="1">
      <c r="A48" s="74"/>
      <c r="B48" s="75"/>
      <c r="C48" s="75"/>
      <c r="D48" s="180" t="str">
        <f>G16</f>
        <v>АНДРИЯНОВ А.С. (ВК, г. МОСКВА)</v>
      </c>
      <c r="E48" s="180"/>
      <c r="F48" s="180"/>
      <c r="G48" s="180" t="str">
        <f>G17</f>
        <v>ВЫСОЦКИЙ С.М. ( 1К, г. МОСКВА)</v>
      </c>
      <c r="H48" s="180"/>
      <c r="I48" s="180"/>
      <c r="J48" s="76"/>
      <c r="K48" s="76"/>
      <c r="L48" s="181"/>
      <c r="M48" s="181"/>
      <c r="N48" s="182"/>
      <c r="S48" s="109"/>
      <c r="T48" s="109"/>
      <c r="U48" s="109"/>
    </row>
  </sheetData>
  <sortState xmlns:xlrd2="http://schemas.microsoft.com/office/spreadsheetml/2017/richdata2" ref="A22:N29">
    <sortCondition descending="1" ref="L22:L29"/>
  </sortState>
  <mergeCells count="40"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  <mergeCell ref="A12:D12"/>
    <mergeCell ref="K12:N12"/>
    <mergeCell ref="A13:D13"/>
    <mergeCell ref="K13:N13"/>
    <mergeCell ref="L42:N42"/>
    <mergeCell ref="A43:E43"/>
    <mergeCell ref="F43:N43"/>
    <mergeCell ref="A14:G14"/>
    <mergeCell ref="H14:N14"/>
    <mergeCell ref="H15:N15"/>
    <mergeCell ref="J20:K20"/>
    <mergeCell ref="A33:D33"/>
    <mergeCell ref="G33:N33"/>
    <mergeCell ref="D48:F48"/>
    <mergeCell ref="G48:I48"/>
    <mergeCell ref="L48:N48"/>
    <mergeCell ref="A20:A21"/>
    <mergeCell ref="B20:B21"/>
    <mergeCell ref="C20:C21"/>
    <mergeCell ref="D20:D21"/>
    <mergeCell ref="E20:E21"/>
    <mergeCell ref="F20:F21"/>
    <mergeCell ref="G20:G21"/>
    <mergeCell ref="L20:L21"/>
    <mergeCell ref="M20:M21"/>
    <mergeCell ref="N20:N21"/>
    <mergeCell ref="H20:I21"/>
    <mergeCell ref="D42:F42"/>
    <mergeCell ref="G42:I42"/>
  </mergeCells>
  <printOptions horizontalCentered="1"/>
  <pageMargins left="0.196527777777778" right="0.196527777777778" top="0.59027777777777801" bottom="0.59027777777777801" header="0.156944444444444" footer="0.118055555555556"/>
  <pageSetup paperSize="9" scale="52" orientation="portrait" r:id="rId1"/>
  <headerFooter alignWithMargins="0">
    <oddHeader>&amp;L&amp;"Calibri"&amp;UРЕЗУЛЬТАТЫ НА САЙТЕ WWW.FVSR
&amp;R&amp;"Calibri"&amp;UФЕДЕРАЦИЯ ВЕЛОСИПЕДНОГО СПОРТА РОССИИ - WWW.FVSR.RU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U63"/>
  <sheetViews>
    <sheetView view="pageBreakPreview" topLeftCell="A32" zoomScale="75" zoomScaleNormal="75" zoomScaleSheetLayoutView="75" workbookViewId="0">
      <selection activeCell="L34" sqref="L34"/>
    </sheetView>
  </sheetViews>
  <sheetFormatPr defaultColWidth="9.109375" defaultRowHeight="13.8"/>
  <cols>
    <col min="1" max="1" width="7" style="3" customWidth="1"/>
    <col min="2" max="2" width="7.77734375" style="6" customWidth="1"/>
    <col min="3" max="3" width="16.33203125" style="6" customWidth="1"/>
    <col min="4" max="4" width="38.5546875" style="3" customWidth="1"/>
    <col min="5" max="5" width="11.77734375" style="3" customWidth="1"/>
    <col min="6" max="6" width="8.77734375" style="3" customWidth="1"/>
    <col min="7" max="7" width="27" style="3" customWidth="1"/>
    <col min="8" max="8" width="9.88671875" style="7" customWidth="1"/>
    <col min="9" max="11" width="9.88671875" style="3" customWidth="1"/>
    <col min="12" max="12" width="10.109375" style="7" customWidth="1"/>
    <col min="13" max="13" width="12.109375" style="3" customWidth="1"/>
    <col min="14" max="14" width="14.21875" style="3" customWidth="1"/>
    <col min="15" max="15" width="9.109375" style="3"/>
    <col min="16" max="16" width="9.109375" style="3" customWidth="1"/>
    <col min="17" max="18" width="9.109375" style="3"/>
    <col min="19" max="21" width="9.109375" style="7"/>
    <col min="22" max="16384" width="9.109375" style="3"/>
  </cols>
  <sheetData>
    <row r="1" spans="1:21" s="1" customFormat="1" ht="19.95" customHeight="1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77"/>
    </row>
    <row r="2" spans="1:21" s="1" customFormat="1" ht="19.95" customHeight="1">
      <c r="A2" s="230" t="s">
        <v>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77"/>
    </row>
    <row r="3" spans="1:21" ht="18.45" customHeight="1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</row>
    <row r="4" spans="1:21" ht="16.95" customHeight="1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Q4" s="1"/>
    </row>
    <row r="5" spans="1:21" s="2" customFormat="1" ht="20.55" customHeight="1">
      <c r="A5" s="232" t="s">
        <v>144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S5" s="107"/>
      <c r="T5" s="107"/>
      <c r="U5" s="107"/>
    </row>
    <row r="6" spans="1:21" s="2" customFormat="1" ht="16.05" customHeight="1">
      <c r="A6" s="226" t="s">
        <v>145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S6" s="107"/>
      <c r="T6" s="107"/>
      <c r="U6" s="107"/>
    </row>
    <row r="7" spans="1:21" s="2" customFormat="1" ht="22.95" customHeight="1">
      <c r="A7" s="227" t="s">
        <v>146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S7" s="107"/>
      <c r="T7" s="107"/>
      <c r="U7" s="107"/>
    </row>
    <row r="8" spans="1:21" ht="19.95" customHeight="1">
      <c r="A8" s="167" t="s">
        <v>147</v>
      </c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9"/>
    </row>
    <row r="9" spans="1:21" ht="19.95" customHeight="1">
      <c r="A9" s="228" t="s">
        <v>148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229"/>
    </row>
    <row r="10" spans="1:21" ht="19.95" customHeight="1">
      <c r="A10" s="228" t="s">
        <v>191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229"/>
    </row>
    <row r="11" spans="1:21" ht="7.5" customHeight="1">
      <c r="A11" s="215"/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7"/>
    </row>
    <row r="12" spans="1:21" ht="14.4">
      <c r="A12" s="218" t="s">
        <v>7</v>
      </c>
      <c r="B12" s="219"/>
      <c r="C12" s="219"/>
      <c r="D12" s="219"/>
      <c r="E12" s="8"/>
      <c r="F12" s="8"/>
      <c r="G12" s="9"/>
      <c r="H12" s="10"/>
      <c r="I12" s="8"/>
      <c r="J12" s="8"/>
      <c r="K12" s="220" t="s">
        <v>8</v>
      </c>
      <c r="L12" s="220"/>
      <c r="M12" s="220"/>
      <c r="N12" s="221"/>
    </row>
    <row r="13" spans="1:21" ht="14.4">
      <c r="A13" s="222" t="s">
        <v>9</v>
      </c>
      <c r="B13" s="223"/>
      <c r="C13" s="223"/>
      <c r="D13" s="223"/>
      <c r="E13" s="11"/>
      <c r="F13" s="11"/>
      <c r="G13" s="12"/>
      <c r="H13" s="13"/>
      <c r="I13" s="11"/>
      <c r="J13" s="11"/>
      <c r="K13" s="224" t="s">
        <v>10</v>
      </c>
      <c r="L13" s="224"/>
      <c r="M13" s="224"/>
      <c r="N13" s="225"/>
    </row>
    <row r="14" spans="1:21" ht="14.4">
      <c r="A14" s="202" t="s">
        <v>150</v>
      </c>
      <c r="B14" s="203"/>
      <c r="C14" s="203"/>
      <c r="D14" s="203"/>
      <c r="E14" s="204"/>
      <c r="F14" s="204"/>
      <c r="G14" s="205"/>
      <c r="H14" s="206" t="s">
        <v>151</v>
      </c>
      <c r="I14" s="204"/>
      <c r="J14" s="204"/>
      <c r="K14" s="203"/>
      <c r="L14" s="203"/>
      <c r="M14" s="203"/>
      <c r="N14" s="207"/>
    </row>
    <row r="15" spans="1:21" ht="14.4">
      <c r="A15" s="14" t="s">
        <v>152</v>
      </c>
      <c r="B15" s="15"/>
      <c r="C15" s="15"/>
      <c r="D15" s="16"/>
      <c r="E15" s="17"/>
      <c r="F15" s="16"/>
      <c r="G15" s="18"/>
      <c r="H15" s="208" t="s">
        <v>153</v>
      </c>
      <c r="I15" s="209"/>
      <c r="J15" s="209"/>
      <c r="K15" s="209"/>
      <c r="L15" s="209"/>
      <c r="M15" s="209"/>
      <c r="N15" s="210"/>
    </row>
    <row r="16" spans="1:21" ht="14.4">
      <c r="A16" s="14" t="s">
        <v>154</v>
      </c>
      <c r="B16" s="15"/>
      <c r="C16" s="15"/>
      <c r="D16" s="19"/>
      <c r="E16" s="17"/>
      <c r="F16" s="16"/>
      <c r="G16" s="20" t="s">
        <v>155</v>
      </c>
      <c r="H16" s="21" t="s">
        <v>156</v>
      </c>
      <c r="I16" s="78"/>
      <c r="J16" s="78"/>
      <c r="K16" s="78"/>
      <c r="L16" s="79"/>
      <c r="M16" s="78"/>
      <c r="N16" s="80"/>
    </row>
    <row r="17" spans="1:21" ht="14.4">
      <c r="A17" s="22" t="s">
        <v>157</v>
      </c>
      <c r="B17" s="15"/>
      <c r="C17" s="15"/>
      <c r="D17" s="19"/>
      <c r="E17" s="17"/>
      <c r="F17" s="16"/>
      <c r="G17" s="20" t="s">
        <v>158</v>
      </c>
      <c r="H17" s="21" t="s">
        <v>159</v>
      </c>
      <c r="I17" s="78"/>
      <c r="J17" s="78"/>
      <c r="K17" s="78"/>
      <c r="L17" s="79"/>
      <c r="M17" s="78"/>
      <c r="N17" s="80"/>
    </row>
    <row r="18" spans="1:21" ht="14.4">
      <c r="A18" s="23"/>
      <c r="B18" s="24"/>
      <c r="C18" s="24"/>
      <c r="D18" s="25"/>
      <c r="E18" s="25"/>
      <c r="F18" s="25"/>
      <c r="G18" s="26"/>
      <c r="H18" s="27"/>
      <c r="I18" s="81"/>
      <c r="J18" s="81"/>
      <c r="K18" s="81"/>
      <c r="L18" s="73"/>
      <c r="M18" s="82"/>
      <c r="N18" s="83"/>
    </row>
    <row r="19" spans="1:21" ht="7.5" customHeight="1">
      <c r="A19" s="28"/>
      <c r="B19" s="29"/>
      <c r="C19" s="29"/>
      <c r="D19" s="28"/>
      <c r="E19" s="28"/>
      <c r="F19" s="28"/>
      <c r="G19" s="28"/>
      <c r="H19" s="30"/>
      <c r="I19" s="28"/>
      <c r="J19" s="28"/>
      <c r="K19" s="28"/>
      <c r="L19" s="30"/>
      <c r="M19" s="28"/>
      <c r="N19" s="28"/>
    </row>
    <row r="20" spans="1:21" s="4" customFormat="1" ht="20.25" customHeight="1">
      <c r="A20" s="183" t="s">
        <v>160</v>
      </c>
      <c r="B20" s="185" t="s">
        <v>12</v>
      </c>
      <c r="C20" s="185" t="s">
        <v>13</v>
      </c>
      <c r="D20" s="185" t="s">
        <v>14</v>
      </c>
      <c r="E20" s="185" t="s">
        <v>15</v>
      </c>
      <c r="F20" s="185" t="s">
        <v>16</v>
      </c>
      <c r="G20" s="185" t="s">
        <v>17</v>
      </c>
      <c r="H20" s="192" t="s">
        <v>161</v>
      </c>
      <c r="I20" s="193"/>
      <c r="J20" s="211" t="s">
        <v>162</v>
      </c>
      <c r="K20" s="211"/>
      <c r="L20" s="186" t="s">
        <v>163</v>
      </c>
      <c r="M20" s="188" t="s">
        <v>164</v>
      </c>
      <c r="N20" s="190" t="s">
        <v>165</v>
      </c>
      <c r="P20" s="5"/>
      <c r="S20" s="108"/>
      <c r="T20" s="108"/>
      <c r="U20" s="108"/>
    </row>
    <row r="21" spans="1:21" s="4" customFormat="1" ht="17.25" customHeight="1">
      <c r="A21" s="184"/>
      <c r="B21" s="166"/>
      <c r="C21" s="166"/>
      <c r="D21" s="166"/>
      <c r="E21" s="166"/>
      <c r="F21" s="166"/>
      <c r="G21" s="166"/>
      <c r="H21" s="194"/>
      <c r="I21" s="195"/>
      <c r="J21" s="84" t="s">
        <v>166</v>
      </c>
      <c r="K21" s="84" t="s">
        <v>167</v>
      </c>
      <c r="L21" s="187"/>
      <c r="M21" s="189"/>
      <c r="N21" s="191"/>
      <c r="P21" s="5"/>
      <c r="S21" s="108"/>
      <c r="T21" s="108"/>
      <c r="U21" s="108"/>
    </row>
    <row r="22" spans="1:21" ht="16.8" customHeight="1">
      <c r="A22" s="31">
        <v>1</v>
      </c>
      <c r="B22" s="32"/>
      <c r="C22" s="33" t="s">
        <v>114</v>
      </c>
      <c r="D22" s="34" t="s">
        <v>115</v>
      </c>
      <c r="E22" s="35" t="s">
        <v>116</v>
      </c>
      <c r="F22" s="33" t="s">
        <v>23</v>
      </c>
      <c r="G22" s="36" t="s">
        <v>113</v>
      </c>
      <c r="H22" s="37">
        <v>58.13</v>
      </c>
      <c r="I22" s="85">
        <v>5</v>
      </c>
      <c r="J22" s="37">
        <v>70.33</v>
      </c>
      <c r="K22" s="37">
        <v>83</v>
      </c>
      <c r="L22" s="37">
        <f t="shared" ref="L22:L33" si="0">MAX(J22:K22)</f>
        <v>83</v>
      </c>
      <c r="M22" s="86"/>
      <c r="N22" s="87" t="s">
        <v>168</v>
      </c>
      <c r="P22" s="5"/>
      <c r="Q22" s="4"/>
      <c r="R22" s="4"/>
      <c r="S22" s="108"/>
      <c r="T22" s="108"/>
      <c r="U22" s="108"/>
    </row>
    <row r="23" spans="1:21" ht="16.8" customHeight="1">
      <c r="A23" s="31">
        <v>2</v>
      </c>
      <c r="B23" s="32"/>
      <c r="C23" s="33" t="s">
        <v>74</v>
      </c>
      <c r="D23" s="38" t="s">
        <v>75</v>
      </c>
      <c r="E23" s="35" t="s">
        <v>76</v>
      </c>
      <c r="F23" s="33" t="s">
        <v>23</v>
      </c>
      <c r="G23" s="33" t="s">
        <v>73</v>
      </c>
      <c r="H23" s="37">
        <v>60.02</v>
      </c>
      <c r="I23" s="85">
        <v>3</v>
      </c>
      <c r="J23" s="88">
        <v>76.33</v>
      </c>
      <c r="K23" s="89">
        <v>82.77</v>
      </c>
      <c r="L23" s="37">
        <f t="shared" si="0"/>
        <v>82.77</v>
      </c>
      <c r="M23" s="86"/>
      <c r="N23" s="87" t="s">
        <v>168</v>
      </c>
      <c r="P23" s="5"/>
      <c r="Q23" s="4"/>
      <c r="R23" s="4"/>
      <c r="S23" s="108"/>
      <c r="T23" s="108"/>
      <c r="U23" s="108"/>
    </row>
    <row r="24" spans="1:21" ht="16.8" customHeight="1">
      <c r="A24" s="31">
        <v>3</v>
      </c>
      <c r="B24" s="32"/>
      <c r="C24" s="33" t="s">
        <v>61</v>
      </c>
      <c r="D24" s="34" t="s">
        <v>62</v>
      </c>
      <c r="E24" s="35">
        <v>38529</v>
      </c>
      <c r="F24" s="33" t="s">
        <v>23</v>
      </c>
      <c r="G24" s="36" t="s">
        <v>60</v>
      </c>
      <c r="H24" s="37">
        <v>59.48</v>
      </c>
      <c r="I24" s="85">
        <v>4</v>
      </c>
      <c r="J24" s="89">
        <v>81.67</v>
      </c>
      <c r="K24" s="89">
        <v>81.23</v>
      </c>
      <c r="L24" s="37">
        <f t="shared" si="0"/>
        <v>81.67</v>
      </c>
      <c r="M24" s="86"/>
      <c r="N24" s="87" t="s">
        <v>168</v>
      </c>
      <c r="P24" s="5"/>
      <c r="Q24" s="4"/>
      <c r="R24" s="4"/>
      <c r="S24" s="108"/>
      <c r="T24" s="108"/>
      <c r="U24" s="108"/>
    </row>
    <row r="25" spans="1:21" ht="16.8" customHeight="1">
      <c r="A25" s="31">
        <v>4</v>
      </c>
      <c r="B25" s="32"/>
      <c r="C25" s="33" t="s">
        <v>97</v>
      </c>
      <c r="D25" s="34" t="s">
        <v>98</v>
      </c>
      <c r="E25" s="35" t="s">
        <v>99</v>
      </c>
      <c r="F25" s="33" t="s">
        <v>23</v>
      </c>
      <c r="G25" s="36" t="s">
        <v>96</v>
      </c>
      <c r="H25" s="37">
        <v>60.17</v>
      </c>
      <c r="I25" s="85">
        <v>2</v>
      </c>
      <c r="J25" s="37">
        <v>77.67</v>
      </c>
      <c r="K25" s="37">
        <v>80.17</v>
      </c>
      <c r="L25" s="37">
        <f t="shared" si="0"/>
        <v>80.17</v>
      </c>
      <c r="M25" s="86"/>
      <c r="N25" s="87" t="s">
        <v>168</v>
      </c>
      <c r="P25" s="5"/>
      <c r="Q25" s="4"/>
      <c r="R25" s="4"/>
      <c r="S25" s="108"/>
      <c r="T25" s="108"/>
      <c r="U25" s="108"/>
    </row>
    <row r="26" spans="1:21" ht="16.8" customHeight="1">
      <c r="A26" s="31">
        <v>5</v>
      </c>
      <c r="B26" s="32"/>
      <c r="C26" s="33" t="s">
        <v>64</v>
      </c>
      <c r="D26" s="34" t="s">
        <v>65</v>
      </c>
      <c r="E26" s="35">
        <v>34818</v>
      </c>
      <c r="F26" s="33" t="s">
        <v>57</v>
      </c>
      <c r="G26" s="36" t="s">
        <v>60</v>
      </c>
      <c r="H26" s="37">
        <v>66.67</v>
      </c>
      <c r="I26" s="85">
        <v>1</v>
      </c>
      <c r="J26" s="90">
        <v>75.33</v>
      </c>
      <c r="K26" s="90">
        <v>79.17</v>
      </c>
      <c r="L26" s="37">
        <f t="shared" si="0"/>
        <v>79.17</v>
      </c>
      <c r="M26" s="86"/>
      <c r="N26" s="87" t="s">
        <v>168</v>
      </c>
      <c r="P26" s="5"/>
      <c r="Q26" s="4"/>
      <c r="R26" s="4"/>
      <c r="S26" s="108"/>
      <c r="T26" s="108"/>
      <c r="U26" s="108"/>
    </row>
    <row r="27" spans="1:21" ht="16.8" customHeight="1">
      <c r="A27" s="31">
        <v>6</v>
      </c>
      <c r="B27" s="32"/>
      <c r="C27" s="33" t="s">
        <v>93</v>
      </c>
      <c r="D27" s="34" t="s">
        <v>94</v>
      </c>
      <c r="E27" s="35">
        <v>39020</v>
      </c>
      <c r="F27" s="33" t="s">
        <v>23</v>
      </c>
      <c r="G27" s="36" t="s">
        <v>92</v>
      </c>
      <c r="H27" s="37">
        <v>56.87</v>
      </c>
      <c r="I27" s="85">
        <v>6</v>
      </c>
      <c r="J27" s="37">
        <v>74.099999999999994</v>
      </c>
      <c r="K27" s="37">
        <v>44.33</v>
      </c>
      <c r="L27" s="37">
        <f t="shared" si="0"/>
        <v>74.099999999999994</v>
      </c>
      <c r="M27" s="86"/>
      <c r="N27" s="87" t="s">
        <v>168</v>
      </c>
      <c r="P27" s="5"/>
      <c r="Q27" s="4"/>
      <c r="R27" s="4"/>
      <c r="S27" s="108"/>
      <c r="T27" s="108"/>
      <c r="U27" s="108"/>
    </row>
    <row r="28" spans="1:21" ht="16.8" customHeight="1">
      <c r="A28" s="31">
        <v>7</v>
      </c>
      <c r="B28" s="32"/>
      <c r="C28" s="33" t="s">
        <v>48</v>
      </c>
      <c r="D28" s="34" t="s">
        <v>49</v>
      </c>
      <c r="E28" s="35" t="s">
        <v>50</v>
      </c>
      <c r="F28" s="33" t="s">
        <v>23</v>
      </c>
      <c r="G28" s="36" t="s">
        <v>37</v>
      </c>
      <c r="H28" s="37">
        <v>54.67</v>
      </c>
      <c r="I28" s="85">
        <v>8</v>
      </c>
      <c r="J28" s="37">
        <v>52.67</v>
      </c>
      <c r="K28" s="37">
        <v>45.67</v>
      </c>
      <c r="L28" s="37">
        <f t="shared" si="0"/>
        <v>52.67</v>
      </c>
      <c r="M28" s="86"/>
      <c r="N28" s="87" t="s">
        <v>168</v>
      </c>
      <c r="P28" s="5"/>
      <c r="Q28" s="4"/>
      <c r="R28" s="4"/>
      <c r="S28" s="108"/>
      <c r="T28" s="108"/>
      <c r="U28" s="108"/>
    </row>
    <row r="29" spans="1:21" ht="16.8" customHeight="1">
      <c r="A29" s="31">
        <v>8</v>
      </c>
      <c r="B29" s="32"/>
      <c r="C29" s="33" t="s">
        <v>110</v>
      </c>
      <c r="D29" s="34" t="s">
        <v>111</v>
      </c>
      <c r="E29" s="35" t="s">
        <v>112</v>
      </c>
      <c r="F29" s="33" t="s">
        <v>23</v>
      </c>
      <c r="G29" s="36" t="s">
        <v>96</v>
      </c>
      <c r="H29" s="37">
        <v>56.5</v>
      </c>
      <c r="I29" s="85">
        <v>7</v>
      </c>
      <c r="J29" s="37">
        <v>47.67</v>
      </c>
      <c r="K29" s="37">
        <v>50.53</v>
      </c>
      <c r="L29" s="37">
        <f t="shared" si="0"/>
        <v>50.53</v>
      </c>
      <c r="M29" s="86"/>
      <c r="N29" s="87" t="s">
        <v>168</v>
      </c>
      <c r="P29" s="5"/>
      <c r="Q29" s="4"/>
      <c r="R29" s="4"/>
      <c r="S29" s="108"/>
      <c r="T29" s="108"/>
      <c r="U29" s="108"/>
    </row>
    <row r="30" spans="1:21" ht="16.8" customHeight="1">
      <c r="A30" s="31">
        <v>9</v>
      </c>
      <c r="B30" s="32"/>
      <c r="C30" s="39" t="s">
        <v>89</v>
      </c>
      <c r="D30" s="34" t="s">
        <v>90</v>
      </c>
      <c r="E30" s="40">
        <v>38742</v>
      </c>
      <c r="F30" s="39" t="s">
        <v>184</v>
      </c>
      <c r="G30" s="41" t="s">
        <v>88</v>
      </c>
      <c r="H30" s="37">
        <v>53.67</v>
      </c>
      <c r="I30" s="85">
        <v>11</v>
      </c>
      <c r="J30" s="37">
        <v>43.33</v>
      </c>
      <c r="K30" s="37">
        <v>5</v>
      </c>
      <c r="L30" s="37">
        <f t="shared" si="0"/>
        <v>43.33</v>
      </c>
      <c r="M30" s="86"/>
      <c r="N30" s="87" t="s">
        <v>168</v>
      </c>
      <c r="P30" s="5"/>
      <c r="Q30" s="4"/>
      <c r="R30" s="4"/>
      <c r="S30" s="108"/>
      <c r="T30" s="108"/>
      <c r="U30" s="108"/>
    </row>
    <row r="31" spans="1:21" ht="16.8" customHeight="1">
      <c r="A31" s="31">
        <v>10</v>
      </c>
      <c r="B31" s="32"/>
      <c r="C31" s="39" t="s">
        <v>35</v>
      </c>
      <c r="D31" s="34" t="s">
        <v>36</v>
      </c>
      <c r="E31" s="35">
        <v>32810</v>
      </c>
      <c r="F31" s="39" t="s">
        <v>23</v>
      </c>
      <c r="G31" s="36" t="s">
        <v>19</v>
      </c>
      <c r="H31" s="37">
        <v>54.25</v>
      </c>
      <c r="I31" s="85">
        <v>9</v>
      </c>
      <c r="J31" s="37">
        <v>37.33</v>
      </c>
      <c r="K31" s="37">
        <v>35</v>
      </c>
      <c r="L31" s="37">
        <f t="shared" si="0"/>
        <v>37.33</v>
      </c>
      <c r="M31" s="86"/>
      <c r="N31" s="87" t="s">
        <v>168</v>
      </c>
      <c r="P31" s="5"/>
      <c r="Q31" s="4"/>
      <c r="R31" s="4"/>
      <c r="S31" s="108"/>
      <c r="T31" s="108"/>
      <c r="U31" s="108"/>
    </row>
    <row r="32" spans="1:21" ht="16.8" customHeight="1">
      <c r="A32" s="31">
        <v>11</v>
      </c>
      <c r="B32" s="32"/>
      <c r="C32" s="33" t="s">
        <v>81</v>
      </c>
      <c r="D32" s="34" t="s">
        <v>82</v>
      </c>
      <c r="E32" s="35" t="s">
        <v>83</v>
      </c>
      <c r="F32" s="33" t="s">
        <v>23</v>
      </c>
      <c r="G32" s="36" t="s">
        <v>84</v>
      </c>
      <c r="H32" s="37">
        <v>53.6</v>
      </c>
      <c r="I32" s="85">
        <v>12</v>
      </c>
      <c r="J32" s="37">
        <v>25</v>
      </c>
      <c r="K32" s="37"/>
      <c r="L32" s="37">
        <f t="shared" si="0"/>
        <v>25</v>
      </c>
      <c r="M32" s="91"/>
      <c r="N32" s="87" t="s">
        <v>168</v>
      </c>
      <c r="P32" s="5"/>
      <c r="Q32" s="4"/>
      <c r="R32" s="4"/>
      <c r="S32" s="108"/>
      <c r="T32" s="108"/>
      <c r="U32" s="108"/>
    </row>
    <row r="33" spans="1:21" ht="16.8" customHeight="1">
      <c r="A33" s="31">
        <v>12</v>
      </c>
      <c r="B33" s="32"/>
      <c r="C33" s="33" t="s">
        <v>78</v>
      </c>
      <c r="D33" s="34" t="s">
        <v>79</v>
      </c>
      <c r="E33" s="35" t="s">
        <v>80</v>
      </c>
      <c r="F33" s="33" t="s">
        <v>57</v>
      </c>
      <c r="G33" s="33" t="s">
        <v>73</v>
      </c>
      <c r="H33" s="37">
        <v>54.03</v>
      </c>
      <c r="I33" s="85">
        <v>10</v>
      </c>
      <c r="J33" s="37">
        <v>22</v>
      </c>
      <c r="K33" s="37">
        <v>22</v>
      </c>
      <c r="L33" s="37">
        <f t="shared" si="0"/>
        <v>22</v>
      </c>
      <c r="M33" s="86"/>
      <c r="N33" s="87" t="s">
        <v>168</v>
      </c>
      <c r="P33" s="5"/>
      <c r="Q33" s="4"/>
      <c r="R33" s="4"/>
      <c r="S33" s="108"/>
      <c r="T33" s="108"/>
      <c r="U33" s="108"/>
    </row>
    <row r="34" spans="1:21" ht="16.8" customHeight="1">
      <c r="A34" s="31">
        <v>13</v>
      </c>
      <c r="B34" s="32"/>
      <c r="C34" s="33" t="s">
        <v>118</v>
      </c>
      <c r="D34" s="34" t="s">
        <v>119</v>
      </c>
      <c r="E34" s="35" t="s">
        <v>120</v>
      </c>
      <c r="F34" s="33" t="s">
        <v>57</v>
      </c>
      <c r="G34" s="36" t="s">
        <v>113</v>
      </c>
      <c r="H34" s="37">
        <v>53.5</v>
      </c>
      <c r="I34" s="85">
        <v>13</v>
      </c>
      <c r="J34" s="37"/>
      <c r="K34" s="37"/>
      <c r="L34" s="37"/>
      <c r="M34" s="86"/>
      <c r="N34" s="87" t="s">
        <v>169</v>
      </c>
      <c r="P34" s="5"/>
      <c r="Q34" s="4"/>
      <c r="R34" s="4"/>
      <c r="S34" s="108"/>
      <c r="T34" s="108"/>
      <c r="U34" s="108"/>
    </row>
    <row r="35" spans="1:21" ht="16.8" customHeight="1">
      <c r="A35" s="31">
        <v>14</v>
      </c>
      <c r="B35" s="32"/>
      <c r="C35" s="33" t="s">
        <v>38</v>
      </c>
      <c r="D35" s="34" t="s">
        <v>39</v>
      </c>
      <c r="E35" s="35">
        <v>38349</v>
      </c>
      <c r="F35" s="33" t="s">
        <v>23</v>
      </c>
      <c r="G35" s="36" t="s">
        <v>37</v>
      </c>
      <c r="H35" s="37">
        <v>50</v>
      </c>
      <c r="I35" s="85">
        <v>14</v>
      </c>
      <c r="J35" s="37"/>
      <c r="K35" s="37"/>
      <c r="L35" s="37"/>
      <c r="M35" s="86"/>
      <c r="N35" s="87" t="s">
        <v>169</v>
      </c>
      <c r="P35" s="5"/>
      <c r="Q35" s="4"/>
      <c r="R35" s="4"/>
      <c r="S35" s="108"/>
      <c r="T35" s="108"/>
      <c r="U35" s="108"/>
    </row>
    <row r="36" spans="1:21" ht="16.8" customHeight="1">
      <c r="A36" s="31">
        <v>15</v>
      </c>
      <c r="B36" s="32"/>
      <c r="C36" s="33" t="s">
        <v>25</v>
      </c>
      <c r="D36" s="34" t="s">
        <v>26</v>
      </c>
      <c r="E36" s="35">
        <v>38873</v>
      </c>
      <c r="F36" s="33" t="s">
        <v>23</v>
      </c>
      <c r="G36" s="36" t="s">
        <v>19</v>
      </c>
      <c r="H36" s="37">
        <v>39.67</v>
      </c>
      <c r="I36" s="85">
        <v>15</v>
      </c>
      <c r="J36" s="37"/>
      <c r="K36" s="37"/>
      <c r="L36" s="37"/>
      <c r="M36" s="91"/>
      <c r="N36" s="87" t="s">
        <v>169</v>
      </c>
      <c r="P36" s="5"/>
      <c r="Q36" s="4"/>
      <c r="R36" s="4"/>
      <c r="S36" s="108"/>
      <c r="T36" s="108"/>
      <c r="U36" s="108"/>
    </row>
    <row r="37" spans="1:21" ht="16.8" customHeight="1">
      <c r="A37" s="31">
        <v>16</v>
      </c>
      <c r="B37" s="32"/>
      <c r="C37" s="33" t="s">
        <v>41</v>
      </c>
      <c r="D37" s="38" t="s">
        <v>42</v>
      </c>
      <c r="E37" s="35" t="s">
        <v>43</v>
      </c>
      <c r="F37" s="33" t="s">
        <v>23</v>
      </c>
      <c r="G37" s="36" t="s">
        <v>37</v>
      </c>
      <c r="H37" s="37">
        <v>36.83</v>
      </c>
      <c r="I37" s="85">
        <v>16</v>
      </c>
      <c r="J37" s="37"/>
      <c r="K37" s="37"/>
      <c r="L37" s="37"/>
      <c r="M37" s="86"/>
      <c r="N37" s="87" t="s">
        <v>169</v>
      </c>
      <c r="P37" s="5"/>
      <c r="Q37" s="4"/>
      <c r="R37" s="4"/>
      <c r="S37" s="108"/>
      <c r="T37" s="108"/>
      <c r="U37" s="108"/>
    </row>
    <row r="38" spans="1:21" ht="16.8" customHeight="1">
      <c r="A38" s="31">
        <v>17</v>
      </c>
      <c r="B38" s="32"/>
      <c r="C38" s="39" t="s">
        <v>58</v>
      </c>
      <c r="D38" s="34" t="s">
        <v>59</v>
      </c>
      <c r="E38" s="35">
        <v>38890</v>
      </c>
      <c r="F38" s="39" t="s">
        <v>23</v>
      </c>
      <c r="G38" s="41" t="s">
        <v>37</v>
      </c>
      <c r="H38" s="37">
        <v>33.5</v>
      </c>
      <c r="I38" s="85">
        <v>17</v>
      </c>
      <c r="J38" s="37"/>
      <c r="K38" s="37"/>
      <c r="L38" s="37"/>
      <c r="M38" s="86"/>
      <c r="N38" s="87" t="s">
        <v>169</v>
      </c>
      <c r="P38" s="5"/>
      <c r="Q38" s="4"/>
      <c r="R38" s="4"/>
      <c r="S38" s="108"/>
      <c r="T38" s="108"/>
      <c r="U38" s="108"/>
    </row>
    <row r="39" spans="1:21" ht="16.8" customHeight="1">
      <c r="A39" s="31">
        <v>18</v>
      </c>
      <c r="B39" s="32"/>
      <c r="C39" s="42" t="s">
        <v>137</v>
      </c>
      <c r="D39" s="43" t="s">
        <v>138</v>
      </c>
      <c r="E39" s="44">
        <v>38765</v>
      </c>
      <c r="F39" s="33" t="s">
        <v>184</v>
      </c>
      <c r="G39" s="41" t="s">
        <v>136</v>
      </c>
      <c r="H39" s="37">
        <v>32</v>
      </c>
      <c r="I39" s="85">
        <v>18</v>
      </c>
      <c r="J39" s="37"/>
      <c r="K39" s="37"/>
      <c r="L39" s="37"/>
      <c r="M39" s="91"/>
      <c r="N39" s="87" t="s">
        <v>169</v>
      </c>
      <c r="P39" s="5"/>
      <c r="Q39" s="4"/>
      <c r="R39" s="4"/>
      <c r="S39" s="108"/>
      <c r="T39" s="108"/>
      <c r="U39" s="108"/>
    </row>
    <row r="40" spans="1:21" ht="16.8" customHeight="1">
      <c r="A40" s="31">
        <v>19</v>
      </c>
      <c r="B40" s="32"/>
      <c r="C40" s="33" t="s">
        <v>44</v>
      </c>
      <c r="D40" s="34" t="s">
        <v>45</v>
      </c>
      <c r="E40" s="35" t="s">
        <v>46</v>
      </c>
      <c r="F40" s="33" t="s">
        <v>23</v>
      </c>
      <c r="G40" s="36" t="s">
        <v>37</v>
      </c>
      <c r="H40" s="37">
        <v>28.83</v>
      </c>
      <c r="I40" s="85">
        <v>19</v>
      </c>
      <c r="J40" s="37"/>
      <c r="K40" s="37"/>
      <c r="L40" s="37"/>
      <c r="M40" s="86"/>
      <c r="N40" s="87" t="s">
        <v>169</v>
      </c>
      <c r="P40" s="5"/>
      <c r="Q40" s="4"/>
      <c r="R40" s="4"/>
      <c r="S40" s="108"/>
      <c r="T40" s="108"/>
      <c r="U40" s="108"/>
    </row>
    <row r="41" spans="1:21" ht="16.8" customHeight="1">
      <c r="A41" s="31">
        <v>20</v>
      </c>
      <c r="B41" s="32"/>
      <c r="C41" s="39" t="s">
        <v>33</v>
      </c>
      <c r="D41" s="34" t="s">
        <v>34</v>
      </c>
      <c r="E41" s="35">
        <v>38833</v>
      </c>
      <c r="F41" s="39" t="s">
        <v>23</v>
      </c>
      <c r="G41" s="36" t="s">
        <v>19</v>
      </c>
      <c r="H41" s="37">
        <v>26.33</v>
      </c>
      <c r="I41" s="85">
        <v>20</v>
      </c>
      <c r="J41" s="37"/>
      <c r="K41" s="37"/>
      <c r="L41" s="37"/>
      <c r="M41" s="86"/>
      <c r="N41" s="87" t="s">
        <v>169</v>
      </c>
      <c r="P41" s="5"/>
      <c r="Q41" s="4"/>
      <c r="R41" s="4"/>
      <c r="S41" s="108"/>
      <c r="T41" s="108"/>
      <c r="U41" s="108"/>
    </row>
    <row r="42" spans="1:21" ht="16.8" customHeight="1">
      <c r="A42" s="31">
        <v>21</v>
      </c>
      <c r="B42" s="32"/>
      <c r="C42" s="33" t="s">
        <v>122</v>
      </c>
      <c r="D42" s="34" t="s">
        <v>123</v>
      </c>
      <c r="E42" s="35" t="s">
        <v>124</v>
      </c>
      <c r="F42" s="33" t="s">
        <v>184</v>
      </c>
      <c r="G42" s="36" t="s">
        <v>125</v>
      </c>
      <c r="H42" s="37">
        <v>23.17</v>
      </c>
      <c r="I42" s="85">
        <v>21</v>
      </c>
      <c r="J42" s="37"/>
      <c r="K42" s="37"/>
      <c r="L42" s="37"/>
      <c r="M42" s="86"/>
      <c r="N42" s="87" t="s">
        <v>169</v>
      </c>
      <c r="P42" s="5"/>
      <c r="Q42" s="4"/>
      <c r="R42" s="4"/>
      <c r="S42" s="108"/>
      <c r="T42" s="108"/>
      <c r="U42" s="108"/>
    </row>
    <row r="43" spans="1:21" ht="16.8" customHeight="1">
      <c r="A43" s="31">
        <v>22</v>
      </c>
      <c r="B43" s="32"/>
      <c r="C43" s="42" t="s">
        <v>141</v>
      </c>
      <c r="D43" s="43" t="s">
        <v>142</v>
      </c>
      <c r="E43" s="44">
        <v>36761</v>
      </c>
      <c r="F43" s="39" t="s">
        <v>184</v>
      </c>
      <c r="G43" s="41" t="s">
        <v>140</v>
      </c>
      <c r="H43" s="37">
        <v>22.67</v>
      </c>
      <c r="I43" s="85">
        <v>22</v>
      </c>
      <c r="J43" s="92"/>
      <c r="K43" s="92"/>
      <c r="L43" s="37"/>
      <c r="M43" s="91"/>
      <c r="N43" s="87" t="s">
        <v>169</v>
      </c>
      <c r="P43" s="5"/>
      <c r="Q43" s="4"/>
      <c r="R43" s="4"/>
      <c r="S43" s="108"/>
      <c r="T43" s="108"/>
      <c r="U43" s="108"/>
    </row>
    <row r="44" spans="1:21" ht="16.8" customHeight="1">
      <c r="A44" s="31">
        <v>23</v>
      </c>
      <c r="B44" s="32"/>
      <c r="C44" s="33" t="s">
        <v>66</v>
      </c>
      <c r="D44" s="34" t="s">
        <v>67</v>
      </c>
      <c r="E44" s="35" t="s">
        <v>68</v>
      </c>
      <c r="F44" s="33" t="s">
        <v>184</v>
      </c>
      <c r="G44" s="36" t="s">
        <v>60</v>
      </c>
      <c r="H44" s="37">
        <v>12.33</v>
      </c>
      <c r="I44" s="85">
        <v>23</v>
      </c>
      <c r="J44" s="92"/>
      <c r="K44" s="92"/>
      <c r="L44" s="37"/>
      <c r="M44" s="86"/>
      <c r="N44" s="87" t="s">
        <v>169</v>
      </c>
      <c r="P44" s="5"/>
      <c r="Q44" s="4"/>
      <c r="R44" s="4"/>
      <c r="S44" s="108"/>
      <c r="T44" s="108"/>
      <c r="U44" s="108"/>
    </row>
    <row r="45" spans="1:21" ht="16.8" customHeight="1">
      <c r="A45" s="31" t="s">
        <v>170</v>
      </c>
      <c r="B45" s="32"/>
      <c r="C45" s="33" t="s">
        <v>70</v>
      </c>
      <c r="D45" s="45" t="s">
        <v>71</v>
      </c>
      <c r="E45" s="35" t="s">
        <v>72</v>
      </c>
      <c r="F45" s="33" t="s">
        <v>184</v>
      </c>
      <c r="G45" s="36" t="s">
        <v>60</v>
      </c>
      <c r="H45" s="37"/>
      <c r="I45" s="85"/>
      <c r="J45" s="92"/>
      <c r="K45" s="92"/>
      <c r="L45" s="37"/>
      <c r="M45" s="86"/>
      <c r="N45" s="87"/>
      <c r="P45" s="5"/>
      <c r="Q45" s="4"/>
      <c r="R45" s="4"/>
      <c r="S45" s="108"/>
      <c r="T45" s="108"/>
      <c r="U45" s="108"/>
    </row>
    <row r="46" spans="1:21" ht="16.8" customHeight="1">
      <c r="A46" s="31" t="s">
        <v>170</v>
      </c>
      <c r="B46" s="32"/>
      <c r="C46" s="33" t="s">
        <v>20</v>
      </c>
      <c r="D46" s="34" t="s">
        <v>21</v>
      </c>
      <c r="E46" s="35" t="s">
        <v>22</v>
      </c>
      <c r="F46" s="33" t="s">
        <v>23</v>
      </c>
      <c r="G46" s="36" t="s">
        <v>19</v>
      </c>
      <c r="H46" s="37"/>
      <c r="I46" s="85"/>
      <c r="J46" s="92"/>
      <c r="K46" s="92"/>
      <c r="L46" s="37"/>
      <c r="M46" s="86"/>
      <c r="N46" s="87"/>
      <c r="P46" s="5"/>
      <c r="Q46" s="4"/>
      <c r="R46" s="4"/>
      <c r="S46" s="108"/>
      <c r="T46" s="108"/>
      <c r="U46" s="108"/>
    </row>
    <row r="47" spans="1:21" ht="7.5" customHeight="1">
      <c r="A47" s="46"/>
      <c r="B47" s="47"/>
      <c r="C47" s="46"/>
      <c r="D47" s="48"/>
      <c r="E47" s="49"/>
      <c r="F47" s="50"/>
      <c r="G47" s="49"/>
      <c r="H47" s="51"/>
      <c r="I47" s="93"/>
      <c r="J47" s="93"/>
      <c r="K47" s="93"/>
      <c r="L47" s="51"/>
      <c r="M47" s="93"/>
      <c r="N47" s="93"/>
      <c r="P47" s="5"/>
      <c r="Q47" s="4"/>
      <c r="R47" s="4"/>
      <c r="S47" s="108"/>
      <c r="T47" s="108"/>
      <c r="U47" s="108"/>
    </row>
    <row r="48" spans="1:21" ht="14.4">
      <c r="A48" s="212" t="s">
        <v>171</v>
      </c>
      <c r="B48" s="213"/>
      <c r="C48" s="213"/>
      <c r="D48" s="213"/>
      <c r="E48" s="52"/>
      <c r="F48" s="52"/>
      <c r="G48" s="213" t="s">
        <v>172</v>
      </c>
      <c r="H48" s="213"/>
      <c r="I48" s="213"/>
      <c r="J48" s="213"/>
      <c r="K48" s="213"/>
      <c r="L48" s="213"/>
      <c r="M48" s="213"/>
      <c r="N48" s="214"/>
      <c r="P48" s="5"/>
      <c r="Q48" s="4"/>
      <c r="R48" s="4"/>
      <c r="S48" s="108"/>
      <c r="T48" s="108"/>
      <c r="U48" s="108"/>
    </row>
    <row r="49" spans="1:21" ht="14.4">
      <c r="A49" s="53" t="s">
        <v>173</v>
      </c>
      <c r="B49" s="54"/>
      <c r="C49" s="55"/>
      <c r="D49" s="56"/>
      <c r="E49" s="57"/>
      <c r="F49" s="57"/>
      <c r="G49" s="58" t="s">
        <v>174</v>
      </c>
      <c r="H49" s="59">
        <v>11</v>
      </c>
      <c r="I49" s="94"/>
      <c r="J49" s="95"/>
      <c r="K49" s="95"/>
      <c r="L49" s="96"/>
      <c r="M49" s="58" t="s">
        <v>175</v>
      </c>
      <c r="N49" s="97">
        <f>COUNTIF(F$20:F139,"ЗМС")</f>
        <v>0</v>
      </c>
      <c r="P49" s="5"/>
      <c r="Q49" s="4"/>
      <c r="R49" s="4"/>
      <c r="S49" s="108"/>
      <c r="T49" s="108"/>
      <c r="U49" s="108"/>
    </row>
    <row r="50" spans="1:21" ht="14.4">
      <c r="A50" s="53" t="s">
        <v>176</v>
      </c>
      <c r="B50" s="54"/>
      <c r="C50" s="60"/>
      <c r="D50" s="56"/>
      <c r="E50" s="61"/>
      <c r="F50" s="61"/>
      <c r="G50" s="58" t="s">
        <v>177</v>
      </c>
      <c r="H50" s="62">
        <v>25</v>
      </c>
      <c r="I50" s="98"/>
      <c r="J50" s="99"/>
      <c r="K50" s="99"/>
      <c r="L50" s="100"/>
      <c r="M50" s="58" t="s">
        <v>178</v>
      </c>
      <c r="N50" s="97">
        <f>COUNTIF(F$20:F139,"МСМК")</f>
        <v>0</v>
      </c>
      <c r="P50" s="5"/>
      <c r="Q50" s="4"/>
      <c r="R50" s="4"/>
      <c r="S50" s="108"/>
      <c r="T50" s="108"/>
      <c r="U50" s="108"/>
    </row>
    <row r="51" spans="1:21" ht="14.4">
      <c r="A51" s="53" t="s">
        <v>179</v>
      </c>
      <c r="B51" s="54"/>
      <c r="C51" s="54"/>
      <c r="D51" s="56"/>
      <c r="E51" s="61"/>
      <c r="F51" s="61"/>
      <c r="G51" s="58" t="s">
        <v>180</v>
      </c>
      <c r="H51" s="62">
        <v>23</v>
      </c>
      <c r="I51" s="98"/>
      <c r="J51" s="99"/>
      <c r="K51" s="99"/>
      <c r="L51" s="100"/>
      <c r="M51" s="58" t="s">
        <v>57</v>
      </c>
      <c r="N51" s="97">
        <f>COUNTIF(F$20:F64,"МС")</f>
        <v>3</v>
      </c>
      <c r="P51" s="5"/>
      <c r="Q51" s="4"/>
      <c r="R51" s="4"/>
      <c r="S51" s="108"/>
      <c r="T51" s="108"/>
      <c r="U51" s="108"/>
    </row>
    <row r="52" spans="1:21" ht="14.4">
      <c r="A52" s="53" t="s">
        <v>181</v>
      </c>
      <c r="B52" s="54"/>
      <c r="C52" s="54"/>
      <c r="D52" s="56"/>
      <c r="E52" s="61"/>
      <c r="F52" s="61"/>
      <c r="G52" s="58" t="s">
        <v>182</v>
      </c>
      <c r="H52" s="62">
        <v>23</v>
      </c>
      <c r="I52" s="98"/>
      <c r="J52" s="99"/>
      <c r="K52" s="99"/>
      <c r="L52" s="100"/>
      <c r="M52" s="58" t="s">
        <v>23</v>
      </c>
      <c r="N52" s="97">
        <f>COUNTIF(F$19:F64,"КМС")</f>
        <v>16</v>
      </c>
      <c r="P52" s="5"/>
      <c r="Q52" s="4"/>
      <c r="R52" s="4"/>
      <c r="S52" s="108"/>
      <c r="T52" s="108"/>
      <c r="U52" s="108"/>
    </row>
    <row r="53" spans="1:21" ht="14.4">
      <c r="A53" s="63"/>
      <c r="B53" s="54"/>
      <c r="C53" s="54"/>
      <c r="D53" s="56"/>
      <c r="G53" s="58" t="s">
        <v>183</v>
      </c>
      <c r="H53" s="62">
        <f>COUNTIF(A22:A26,"НФ")</f>
        <v>0</v>
      </c>
      <c r="I53" s="98"/>
      <c r="J53" s="99"/>
      <c r="K53" s="99"/>
      <c r="L53" s="100"/>
      <c r="M53" s="58" t="s">
        <v>184</v>
      </c>
      <c r="N53" s="97">
        <f>COUNTIF(F$22:F46,"1 СР")</f>
        <v>6</v>
      </c>
      <c r="P53" s="5"/>
      <c r="Q53" s="4"/>
      <c r="R53" s="4"/>
      <c r="S53" s="108"/>
      <c r="T53" s="108"/>
      <c r="U53" s="108"/>
    </row>
    <row r="54" spans="1:21" ht="14.4">
      <c r="A54" s="64"/>
      <c r="B54" s="65"/>
      <c r="C54" s="66"/>
      <c r="D54" s="56"/>
      <c r="G54" s="58" t="s">
        <v>185</v>
      </c>
      <c r="H54" s="62">
        <f>COUNTIF(A22:A26,"ДСКВ")</f>
        <v>0</v>
      </c>
      <c r="I54" s="98"/>
      <c r="J54" s="99"/>
      <c r="K54" s="99"/>
      <c r="L54" s="100"/>
      <c r="M54" s="58" t="s">
        <v>186</v>
      </c>
      <c r="N54" s="97">
        <f>COUNTIF(F$22:F44,"2 СР")</f>
        <v>0</v>
      </c>
    </row>
    <row r="55" spans="1:21" ht="14.4">
      <c r="A55" s="67"/>
      <c r="B55" s="54"/>
      <c r="C55" s="54"/>
      <c r="D55" s="56"/>
      <c r="E55" s="61"/>
      <c r="F55" s="61"/>
      <c r="G55" s="58" t="s">
        <v>187</v>
      </c>
      <c r="H55" s="62">
        <v>2</v>
      </c>
      <c r="I55" s="101"/>
      <c r="J55" s="102"/>
      <c r="K55" s="102"/>
      <c r="L55" s="103"/>
      <c r="M55" s="58" t="s">
        <v>188</v>
      </c>
      <c r="N55" s="97">
        <f>COUNTIF(F$22:F138,"3 СР")</f>
        <v>0</v>
      </c>
    </row>
    <row r="56" spans="1:21" ht="5.25" customHeight="1">
      <c r="A56" s="67"/>
      <c r="B56" s="54"/>
      <c r="C56" s="54"/>
      <c r="D56" s="54"/>
      <c r="E56" s="54"/>
      <c r="F56" s="54"/>
      <c r="G56" s="65"/>
      <c r="H56" s="68"/>
      <c r="I56" s="68"/>
      <c r="J56" s="68"/>
      <c r="K56" s="68"/>
      <c r="L56" s="68"/>
      <c r="M56" s="104"/>
      <c r="N56" s="105"/>
    </row>
    <row r="57" spans="1:21" ht="15.6">
      <c r="A57" s="69"/>
      <c r="B57" s="70"/>
      <c r="C57" s="70"/>
      <c r="D57" s="196" t="s">
        <v>189</v>
      </c>
      <c r="E57" s="196"/>
      <c r="F57" s="196"/>
      <c r="G57" s="196" t="s">
        <v>190</v>
      </c>
      <c r="H57" s="196"/>
      <c r="I57" s="196"/>
      <c r="J57" s="71"/>
      <c r="K57" s="71"/>
      <c r="L57" s="197"/>
      <c r="M57" s="197"/>
      <c r="N57" s="198"/>
    </row>
    <row r="58" spans="1:21">
      <c r="A58" s="199"/>
      <c r="B58" s="200"/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1"/>
    </row>
    <row r="59" spans="1:21">
      <c r="A59" s="72"/>
      <c r="D59" s="6"/>
      <c r="E59" s="6"/>
      <c r="F59" s="6"/>
      <c r="G59" s="6"/>
      <c r="H59" s="73"/>
      <c r="I59" s="6"/>
      <c r="J59" s="6"/>
      <c r="K59" s="6"/>
      <c r="L59" s="73"/>
      <c r="M59" s="6"/>
      <c r="N59" s="106"/>
    </row>
    <row r="60" spans="1:21">
      <c r="A60" s="72"/>
      <c r="D60" s="6"/>
      <c r="E60" s="6"/>
      <c r="F60" s="6"/>
      <c r="G60" s="6"/>
      <c r="H60" s="73"/>
      <c r="I60" s="6"/>
      <c r="J60" s="6"/>
      <c r="K60" s="6"/>
      <c r="L60" s="73"/>
      <c r="M60" s="6"/>
      <c r="N60" s="106"/>
    </row>
    <row r="61" spans="1:21">
      <c r="A61" s="72"/>
      <c r="D61" s="6"/>
      <c r="E61" s="6"/>
      <c r="F61" s="6"/>
      <c r="G61" s="6"/>
      <c r="H61" s="73"/>
      <c r="I61" s="6"/>
      <c r="J61" s="6"/>
      <c r="K61" s="6"/>
      <c r="L61" s="73"/>
      <c r="M61" s="6"/>
      <c r="N61" s="106"/>
    </row>
    <row r="62" spans="1:21">
      <c r="A62" s="72"/>
      <c r="D62" s="6"/>
      <c r="E62" s="6"/>
      <c r="F62" s="6"/>
      <c r="G62" s="6"/>
      <c r="H62" s="73"/>
      <c r="I62" s="6"/>
      <c r="J62" s="6"/>
      <c r="K62" s="6"/>
      <c r="L62" s="73"/>
      <c r="M62" s="6"/>
      <c r="N62" s="106"/>
    </row>
    <row r="63" spans="1:21" s="5" customFormat="1" ht="13.8" customHeight="1">
      <c r="A63" s="74"/>
      <c r="B63" s="75"/>
      <c r="C63" s="75"/>
      <c r="D63" s="180" t="str">
        <f>G16</f>
        <v>АНДРИЯНОВ А.С. (ВК, г. МОСКВА)</v>
      </c>
      <c r="E63" s="180"/>
      <c r="F63" s="180"/>
      <c r="G63" s="180" t="str">
        <f>G17</f>
        <v>ВЫСОЦКИЙ С.М. ( 1К, г. МОСКВА)</v>
      </c>
      <c r="H63" s="180"/>
      <c r="I63" s="180"/>
      <c r="J63" s="76"/>
      <c r="K63" s="76"/>
      <c r="L63" s="181"/>
      <c r="M63" s="181"/>
      <c r="N63" s="182"/>
      <c r="S63" s="109"/>
      <c r="T63" s="109"/>
      <c r="U63" s="109"/>
    </row>
  </sheetData>
  <sortState xmlns:xlrd2="http://schemas.microsoft.com/office/spreadsheetml/2017/richdata2" ref="A22:N33">
    <sortCondition descending="1" ref="L22:L33"/>
  </sortState>
  <mergeCells count="40"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  <mergeCell ref="A12:D12"/>
    <mergeCell ref="K12:N12"/>
    <mergeCell ref="A13:D13"/>
    <mergeCell ref="K13:N13"/>
    <mergeCell ref="L57:N57"/>
    <mergeCell ref="A58:E58"/>
    <mergeCell ref="F58:N58"/>
    <mergeCell ref="A14:G14"/>
    <mergeCell ref="H14:N14"/>
    <mergeCell ref="H15:N15"/>
    <mergeCell ref="J20:K20"/>
    <mergeCell ref="A48:D48"/>
    <mergeCell ref="G48:N48"/>
    <mergeCell ref="D63:F63"/>
    <mergeCell ref="G63:I63"/>
    <mergeCell ref="L63:N63"/>
    <mergeCell ref="A20:A21"/>
    <mergeCell ref="B20:B21"/>
    <mergeCell ref="C20:C21"/>
    <mergeCell ref="D20:D21"/>
    <mergeCell ref="E20:E21"/>
    <mergeCell ref="F20:F21"/>
    <mergeCell ref="G20:G21"/>
    <mergeCell ref="L20:L21"/>
    <mergeCell ref="M20:M21"/>
    <mergeCell ref="N20:N21"/>
    <mergeCell ref="H20:I21"/>
    <mergeCell ref="D57:F57"/>
    <mergeCell ref="G57:I57"/>
  </mergeCells>
  <printOptions horizontalCentered="1"/>
  <pageMargins left="0.196527777777778" right="0.196527777777778" top="0.59027777777777801" bottom="0.59027777777777801" header="0.156944444444444" footer="0.118055555555556"/>
  <pageSetup paperSize="9" scale="53" orientation="portrait" r:id="rId1"/>
  <headerFooter alignWithMargins="0">
    <oddHeader>&amp;LРЕЗУЛЬТАТЫ НА САЙТЕ WWW.FVSR&amp;R&amp;"Calibri"&amp;UФЕДЕРАЦИЯ ВЕЛОСИПЕДНОГО СПОРТА РОССИИ - WWW.FVSR.RU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Список участников</vt:lpstr>
      <vt:lpstr>КР Женщины-оф.протокол</vt:lpstr>
      <vt:lpstr>КР Мужчины-оф.протокол</vt:lpstr>
      <vt:lpstr>'КР Женщины-оф.протокол'!Заголовки_для_печати</vt:lpstr>
      <vt:lpstr>'КР Мужчины-оф.протокол'!Заголовки_для_печати</vt:lpstr>
      <vt:lpstr>'КР Женщины-оф.протокол'!Область_печати</vt:lpstr>
      <vt:lpstr>'КР Мужчины-оф.протокол'!Область_печати</vt:lpstr>
      <vt:lpstr>'Список участников'!Область_печати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Андрей Андриянов</cp:lastModifiedBy>
  <dcterms:created xsi:type="dcterms:W3CDTF">2025-03-24T13:06:00Z</dcterms:created>
  <dcterms:modified xsi:type="dcterms:W3CDTF">2025-05-27T09:24:53Z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9CB3F7E6D4354A609B30CB7E09221AF6_13</vt:lpwstr>
  </property>
  <property fmtid="{D5CDD505-2E9C-101B-9397-08002B2CF9AE}" pid="3" name="KSOProductBuildVer">
    <vt:lpwstr>1049-12.2.0.21179</vt:lpwstr>
  </property>
</Properties>
</file>