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CC390B8-6EE2-4BC8-9D7C-91275D2F693E}" xr6:coauthVersionLast="37" xr6:coauthVersionMax="37" xr10:uidLastSave="{00000000-0000-0000-0000-000000000000}"/>
  <bookViews>
    <workbookView xWindow="0" yWindow="0" windowWidth="20490" windowHeight="7755" tabRatio="789" xr2:uid="{00000000-000D-0000-FFFF-FFFF00000000}"/>
  </bookViews>
  <sheets>
    <sheet name="кейрин" sheetId="100" r:id="rId1"/>
  </sheets>
  <definedNames>
    <definedName name="_xlnm.Print_Area" localSheetId="0">кейрин!$A$1:$I$58</definedName>
  </definedNames>
  <calcPr calcId="179021" refMode="R1C1"/>
</workbook>
</file>

<file path=xl/calcChain.xml><?xml version="1.0" encoding="utf-8"?>
<calcChain xmlns="http://schemas.openxmlformats.org/spreadsheetml/2006/main">
  <c r="H58" i="100" l="1"/>
  <c r="D58" i="100"/>
  <c r="F58" i="100" l="1"/>
  <c r="G50" i="100"/>
  <c r="G49" i="100"/>
  <c r="G48" i="100"/>
  <c r="G47" i="100"/>
  <c r="I44" i="100" l="1"/>
  <c r="I46" i="100"/>
  <c r="I48" i="100"/>
  <c r="I50" i="100"/>
  <c r="I45" i="100"/>
  <c r="I47" i="100"/>
  <c r="I49" i="100"/>
  <c r="G46" i="100"/>
  <c r="G45" i="100" s="1"/>
</calcChain>
</file>

<file path=xl/sharedStrings.xml><?xml version="1.0" encoding="utf-8"?>
<sst xmlns="http://schemas.openxmlformats.org/spreadsheetml/2006/main" count="102" uniqueCount="89">
  <si>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</si>
  <si>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</si>
  <si>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</si>
  <si>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</si>
  <si>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</si>
  <si>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</si>
  <si>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</si>
  <si>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</si>
  <si>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</si>
  <si>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</si>
  <si>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</si>
  <si>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</si>
  <si>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</si>
  <si>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</si>
  <si>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</si>
  <si>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</si>
  <si>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</si>
  <si>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</si>
  <si>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</si>
  <si>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</si>
  <si>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</si>
  <si>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</si>
  <si>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</si>
  <si>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</si>
  <si>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</si>
  <si>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</si>
  <si>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</si>
  <si>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</si>
  <si>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</si>
  <si>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</si>
  <si>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</si>
  <si>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</si>
  <si>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</si>
  <si>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</si>
  <si>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</si>
  <si>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</si>
  <si>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</si>
  <si>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</si>
  <si>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</si>
  <si>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</si>
  <si>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</si>
  <si>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ПОКРЫТИЕ ТРЕКА: дерево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</si>
  <si>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</si>
  <si>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</si>
  <si>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</si>
  <si>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</si>
  <si>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</si>
  <si>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</si>
  <si>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</si>
  <si>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МЕЖДУНАРОДНЫЕ СОРЕВНОВАНИЯ</t>
  </si>
  <si>
    <t>"ГРАН ПРИ МОСКВЫ"</t>
  </si>
  <si>
    <t>Юниорки 17-18 лет</t>
  </si>
  <si>
    <t>№ ЕКП 2023: 21026</t>
  </si>
  <si>
    <t>НАЗВАНИЕ ТРАССЫ / РЕГ. НОМЕР: велотрек "Крылатское"</t>
  </si>
  <si>
    <t>Гниденко В. Н.  (ВК, Тула)</t>
  </si>
  <si>
    <t>Максимова Е. Г. (ВК, Тула)</t>
  </si>
  <si>
    <t>Батюров С. А. (МК)</t>
  </si>
  <si>
    <t>ДИСТАНЦИЯ: ДЛИНА КРУГА/КРУГОВ:  5,0    0,333/5</t>
  </si>
  <si>
    <t xml:space="preserve">Москва </t>
  </si>
  <si>
    <t xml:space="preserve">Ростовская область </t>
  </si>
  <si>
    <t>МАЙСУРАДЗЕ Лия</t>
  </si>
  <si>
    <t>ДАТА ПРОВЕДЕНИЯ: 27 мая 2023 года</t>
  </si>
  <si>
    <t>гонка с выбыванием</t>
  </si>
  <si>
    <t>МЕСТО ПРОВЕДЕНИЯ: г. Санкт-Петербург</t>
  </si>
  <si>
    <t>№ ВРВС: 0080481611Я</t>
  </si>
  <si>
    <t xml:space="preserve">Республика Беларусь </t>
  </si>
  <si>
    <t>Республика Беларусь</t>
  </si>
  <si>
    <t>Ростовская область</t>
  </si>
  <si>
    <t>Омская область</t>
  </si>
  <si>
    <t>Московская область</t>
  </si>
  <si>
    <t>КОНРАД Полина</t>
  </si>
  <si>
    <t>САКУН Аделина</t>
  </si>
  <si>
    <t>ЮРЧЕНКО Александра/Yurchenko</t>
  </si>
  <si>
    <t>ЛОВЕЙКО Диана</t>
  </si>
  <si>
    <t>СМИРНОВА Анна</t>
  </si>
  <si>
    <t>ЕРМОЛОВА Дарья</t>
  </si>
  <si>
    <t>ИЗОТОВА Анна</t>
  </si>
  <si>
    <t>ГОРОДКО Дарья</t>
  </si>
  <si>
    <t>АГАЕВА Алина</t>
  </si>
  <si>
    <t>ГЛАДКОВА Виктория</t>
  </si>
  <si>
    <t>ЛУЧНИКОВА Алина</t>
  </si>
  <si>
    <t>КОБЕЦ Александра/Kobets</t>
  </si>
  <si>
    <t>СЕМЕНЧУКОВА Екатерина</t>
  </si>
  <si>
    <t>СУДАРИКОВА Мария</t>
  </si>
  <si>
    <t>ТОЛСТИКОВА Екатерина</t>
  </si>
  <si>
    <t>МАРКИНА Ксения</t>
  </si>
  <si>
    <t>БУЛАВКИНА Анастасия</t>
  </si>
  <si>
    <t>НАБИЕВА Мария/</t>
  </si>
  <si>
    <t>ТОЛСТИКОВА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</si>
</sst>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7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14" fontId="6" fillId="2" borderId="30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65" fontId="17" fillId="0" borderId="33" xfId="0" applyNumberFormat="1" applyFont="1" applyBorder="1" applyAlignment="1">
      <alignment horizontal="left" vertical="center"/>
    </xf>
    <xf numFmtId="167" fontId="17" fillId="0" borderId="19" xfId="0" applyNumberFormat="1" applyFont="1" applyBorder="1" applyAlignment="1">
      <alignment horizontal="left" vertical="center"/>
    </xf>
    <xf numFmtId="0" fontId="16" fillId="0" borderId="0" xfId="8" applyFont="1" applyBorder="1" applyAlignment="1">
      <alignment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4" fontId="18" fillId="0" borderId="1" xfId="2" applyNumberFormat="1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31402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81BD997-5227-4116-B009-67E0667EB90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2880" cy="793597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CD8443F-3D00-4BD7-9B4C-2E6279F72F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924817" cy="782898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DD54A58-43FA-4017-915B-6534ECAB37D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83647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4B1CAEE-CA7D-4E7D-8303-864012FC97E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080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2D948E7-39BD-4014-A4A0-BB5BC0A44C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0784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B74B8E6-697D-4176-93E5-FB73C02C1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0526" y="45874"/>
          <a:ext cx="976642" cy="1155452"/>
        </a:xfrm>
        <a:prstGeom prst="rect">
          <a:avLst/>
        </a:prstGeom>
      </xdr:spPr>
    </xdr:pic>
    <xdr:clientData/>
  </xdr:twoCellAnchor>
  <xdr:twoCellAnchor editAs="oneCell">
    <xdr:from>
      <xdr:col>7</xdr:col>
      <xdr:colOff>544286</xdr:colOff>
      <xdr:row>52</xdr:row>
      <xdr:rowOff>146539</xdr:rowOff>
    </xdr:from>
    <xdr:to>
      <xdr:col>8</xdr:col>
      <xdr:colOff>642536</xdr:colOff>
      <xdr:row>56</xdr:row>
      <xdr:rowOff>30424</xdr:rowOff>
    </xdr:to>
    <xdr:pic>
      <xdr:nvPicPr>
        <xdr:cNvPr id="11" name="Рисунок 1">
          <a:extLst>
            <a:ext uri="{FF2B5EF4-FFF2-40B4-BE49-F238E27FC236}">
              <a16:creationId xmlns:a16="http://schemas.microsoft.com/office/drawing/2014/main" id="{45B1FAAB-BC14-4C0E-BF51-0CF8151D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29" y="13826951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879231</xdr:colOff>
      <xdr:row>49</xdr:row>
      <xdr:rowOff>0</xdr:rowOff>
    </xdr:from>
    <xdr:to>
      <xdr:col>6</xdr:col>
      <xdr:colOff>351191</xdr:colOff>
      <xdr:row>58</xdr:row>
      <xdr:rowOff>53088</xdr:rowOff>
    </xdr:to>
    <xdr:pic>
      <xdr:nvPicPr>
        <xdr:cNvPr id="12" name="Рисунок 11" descr="C:\Users\Judge\Desktop\Максимова.jpg">
          <a:extLst>
            <a:ext uri="{FF2B5EF4-FFF2-40B4-BE49-F238E27FC236}">
              <a16:creationId xmlns:a16="http://schemas.microsoft.com/office/drawing/2014/main" id="{C56D5645-FC7E-44D1-AF9A-40B9CEE5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3" y="13303599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408214</xdr:colOff>
      <xdr:row>52</xdr:row>
      <xdr:rowOff>0</xdr:rowOff>
    </xdr:from>
    <xdr:to>
      <xdr:col>3</xdr:col>
      <xdr:colOff>1363889</xdr:colOff>
      <xdr:row>56</xdr:row>
      <xdr:rowOff>23585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311AD26-B828-4CFF-AE7D-8CA5C0A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747" y="13680412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view="pageBreakPreview" topLeftCell="A7" zoomScale="91" zoomScaleNormal="91" zoomScaleSheetLayoutView="91" workbookViewId="0">
      <selection activeCell="K20" sqref="K20:S45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21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ht="21" x14ac:dyDescent="0.2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1" x14ac:dyDescent="0.2">
      <c r="A4" s="72"/>
      <c r="B4" s="72"/>
      <c r="C4" s="72"/>
      <c r="D4" s="72"/>
      <c r="E4" s="72"/>
      <c r="F4" s="72"/>
      <c r="G4" s="72"/>
      <c r="H4" s="72"/>
      <c r="I4" s="72"/>
    </row>
    <row r="5" spans="1:9" ht="6.75" customHeight="1" x14ac:dyDescent="0.2">
      <c r="A5" s="73" t="s">
        <v>35</v>
      </c>
      <c r="B5" s="73"/>
      <c r="C5" s="73"/>
      <c r="D5" s="73"/>
      <c r="E5" s="73"/>
      <c r="F5" s="73"/>
      <c r="G5" s="73"/>
      <c r="H5" s="73"/>
      <c r="I5" s="73"/>
    </row>
    <row r="6" spans="1:9" ht="25.5" customHeight="1" x14ac:dyDescent="0.2">
      <c r="A6" s="71" t="s">
        <v>49</v>
      </c>
      <c r="B6" s="71"/>
      <c r="C6" s="71"/>
      <c r="D6" s="71"/>
      <c r="E6" s="71"/>
      <c r="F6" s="71"/>
      <c r="G6" s="71"/>
      <c r="H6" s="71"/>
      <c r="I6" s="71"/>
    </row>
    <row r="7" spans="1:9" ht="15" customHeight="1" x14ac:dyDescent="0.2">
      <c r="A7" s="76" t="s">
        <v>50</v>
      </c>
      <c r="B7" s="76"/>
      <c r="C7" s="76"/>
      <c r="D7" s="76"/>
      <c r="E7" s="76"/>
      <c r="F7" s="76"/>
      <c r="G7" s="76"/>
      <c r="H7" s="76"/>
      <c r="I7" s="76"/>
    </row>
    <row r="8" spans="1:9" ht="8.25" customHeight="1" thickBot="1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9" ht="19.5" thickTop="1" x14ac:dyDescent="0.2">
      <c r="A9" s="78" t="s">
        <v>20</v>
      </c>
      <c r="B9" s="79"/>
      <c r="C9" s="79"/>
      <c r="D9" s="79"/>
      <c r="E9" s="79"/>
      <c r="F9" s="79"/>
      <c r="G9" s="79"/>
      <c r="H9" s="79"/>
      <c r="I9" s="80"/>
    </row>
    <row r="10" spans="1:9" ht="18.75" x14ac:dyDescent="0.2">
      <c r="A10" s="81" t="s">
        <v>62</v>
      </c>
      <c r="B10" s="110"/>
      <c r="C10" s="110"/>
      <c r="D10" s="110"/>
      <c r="E10" s="110"/>
      <c r="F10" s="110"/>
      <c r="G10" s="110"/>
      <c r="H10" s="110"/>
      <c r="I10" s="82"/>
    </row>
    <row r="11" spans="1:9" ht="15.75" customHeight="1" x14ac:dyDescent="0.2">
      <c r="A11" s="83" t="s">
        <v>51</v>
      </c>
      <c r="B11" s="111"/>
      <c r="C11" s="111"/>
      <c r="D11" s="111"/>
      <c r="E11" s="111"/>
      <c r="F11" s="111"/>
      <c r="G11" s="111"/>
      <c r="H11" s="111"/>
      <c r="I11" s="84"/>
    </row>
    <row r="12" spans="1:9" ht="8.25" customHeight="1" x14ac:dyDescent="0.2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ht="15.75" x14ac:dyDescent="0.2">
      <c r="A13" s="85" t="s">
        <v>63</v>
      </c>
      <c r="B13" s="86"/>
      <c r="C13" s="86"/>
      <c r="D13" s="86"/>
      <c r="E13" s="15"/>
      <c r="F13" s="1"/>
      <c r="G13" s="32" t="s">
        <v>43</v>
      </c>
      <c r="H13" s="28"/>
      <c r="I13" s="8" t="s">
        <v>64</v>
      </c>
    </row>
    <row r="14" spans="1:9" ht="15.75" x14ac:dyDescent="0.2">
      <c r="A14" s="87" t="s">
        <v>61</v>
      </c>
      <c r="B14" s="88"/>
      <c r="C14" s="88"/>
      <c r="D14" s="88"/>
      <c r="E14" s="16"/>
      <c r="F14" s="2"/>
      <c r="G14" s="41" t="s">
        <v>44</v>
      </c>
      <c r="H14" s="29"/>
      <c r="I14" s="9" t="s">
        <v>52</v>
      </c>
    </row>
    <row r="15" spans="1:9" ht="15" x14ac:dyDescent="0.2">
      <c r="A15" s="89" t="s">
        <v>9</v>
      </c>
      <c r="B15" s="90"/>
      <c r="C15" s="90"/>
      <c r="D15" s="90"/>
      <c r="E15" s="90"/>
      <c r="F15" s="90"/>
      <c r="G15" s="91"/>
      <c r="H15" s="92" t="s">
        <v>1</v>
      </c>
      <c r="I15" s="93"/>
    </row>
    <row r="16" spans="1:9" ht="23.25" customHeight="1" x14ac:dyDescent="0.2">
      <c r="A16" s="19" t="s">
        <v>16</v>
      </c>
      <c r="B16" s="20"/>
      <c r="C16" s="20"/>
      <c r="D16" s="21"/>
      <c r="E16" s="4" t="s">
        <v>35</v>
      </c>
      <c r="F16" s="21"/>
      <c r="G16" s="4"/>
      <c r="H16" s="94" t="s">
        <v>53</v>
      </c>
      <c r="I16" s="95"/>
    </row>
    <row r="17" spans="1:9" ht="15" x14ac:dyDescent="0.2">
      <c r="A17" s="19" t="s">
        <v>17</v>
      </c>
      <c r="B17" s="20"/>
      <c r="C17" s="20"/>
      <c r="D17" s="4"/>
      <c r="E17" s="17"/>
      <c r="F17" s="21"/>
      <c r="G17" s="42" t="s">
        <v>54</v>
      </c>
      <c r="H17" s="74" t="s">
        <v>41</v>
      </c>
      <c r="I17" s="75"/>
    </row>
    <row r="18" spans="1:9" ht="15" x14ac:dyDescent="0.2">
      <c r="A18" s="19" t="s">
        <v>18</v>
      </c>
      <c r="B18" s="20"/>
      <c r="C18" s="20"/>
      <c r="D18" s="4"/>
      <c r="E18" s="17"/>
      <c r="F18" s="21"/>
      <c r="G18" s="42" t="s">
        <v>55</v>
      </c>
      <c r="H18" s="74" t="s">
        <v>42</v>
      </c>
      <c r="I18" s="75"/>
    </row>
    <row r="19" spans="1:9" ht="15.75" thickBot="1" x14ac:dyDescent="0.25">
      <c r="A19" s="58" t="s">
        <v>15</v>
      </c>
      <c r="B19" s="61"/>
      <c r="C19" s="61"/>
      <c r="D19" s="59"/>
      <c r="E19" s="30"/>
      <c r="F19" s="59"/>
      <c r="G19" s="60" t="s">
        <v>56</v>
      </c>
      <c r="H19" s="62" t="s">
        <v>57</v>
      </c>
      <c r="I19" s="63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45" t="s">
        <v>7</v>
      </c>
      <c r="B21" s="46" t="s">
        <v>12</v>
      </c>
      <c r="C21" s="46" t="s">
        <v>33</v>
      </c>
      <c r="D21" s="46" t="s">
        <v>2</v>
      </c>
      <c r="E21" s="47" t="s">
        <v>32</v>
      </c>
      <c r="F21" s="46" t="s">
        <v>8</v>
      </c>
      <c r="G21" s="46" t="s">
        <v>13</v>
      </c>
      <c r="H21" s="48" t="s">
        <v>22</v>
      </c>
      <c r="I21" s="49" t="s">
        <v>14</v>
      </c>
    </row>
    <row r="22" spans="1:9" ht="16.5" customHeight="1" x14ac:dyDescent="0.2">
      <c r="A22" s="117">
        <v>1</v>
      </c>
      <c r="B22" s="36">
        <v>141</v>
      </c>
      <c r="C22" s="36">
        <v>10085176690</v>
      </c>
      <c r="D22" s="35" t="s">
        <v>70</v>
      </c>
      <c r="E22" s="69">
        <v>38657</v>
      </c>
      <c r="F22" s="70"/>
      <c r="G22" s="118" t="s">
        <v>65</v>
      </c>
      <c r="H22" s="44"/>
      <c r="I22" s="44"/>
    </row>
    <row r="23" spans="1:9" ht="16.5" customHeight="1" x14ac:dyDescent="0.2">
      <c r="A23" s="117">
        <v>2</v>
      </c>
      <c r="B23" s="36">
        <v>142</v>
      </c>
      <c r="C23" s="36">
        <v>10094470607</v>
      </c>
      <c r="D23" s="35" t="s">
        <v>71</v>
      </c>
      <c r="E23" s="69">
        <v>39035</v>
      </c>
      <c r="F23" s="70"/>
      <c r="G23" s="118" t="s">
        <v>65</v>
      </c>
      <c r="H23" s="44"/>
      <c r="I23" s="44"/>
    </row>
    <row r="24" spans="1:9" ht="16.5" customHeight="1" x14ac:dyDescent="0.2">
      <c r="A24" s="117">
        <v>3</v>
      </c>
      <c r="B24" s="36">
        <v>201</v>
      </c>
      <c r="C24" s="36">
        <v>10116899027</v>
      </c>
      <c r="D24" s="35" t="s">
        <v>72</v>
      </c>
      <c r="E24" s="69">
        <v>39346</v>
      </c>
      <c r="F24" s="70"/>
      <c r="G24" s="118" t="s">
        <v>48</v>
      </c>
      <c r="H24" s="44"/>
      <c r="I24" s="44"/>
    </row>
    <row r="25" spans="1:9" ht="16.5" customHeight="1" x14ac:dyDescent="0.2">
      <c r="A25" s="117">
        <v>4</v>
      </c>
      <c r="B25" s="36">
        <v>143</v>
      </c>
      <c r="C25" s="36">
        <v>10092783514</v>
      </c>
      <c r="D25" s="35" t="s">
        <v>73</v>
      </c>
      <c r="E25" s="69">
        <v>38892</v>
      </c>
      <c r="F25" s="70"/>
      <c r="G25" s="118" t="s">
        <v>65</v>
      </c>
      <c r="H25" s="44"/>
      <c r="I25" s="44"/>
    </row>
    <row r="26" spans="1:9" ht="16.5" customHeight="1" x14ac:dyDescent="0.2">
      <c r="A26" s="117">
        <v>5</v>
      </c>
      <c r="B26" s="36">
        <v>111</v>
      </c>
      <c r="C26" s="36">
        <v>10083444154</v>
      </c>
      <c r="D26" s="35" t="s">
        <v>74</v>
      </c>
      <c r="E26" s="69">
        <v>39353</v>
      </c>
      <c r="F26" s="70"/>
      <c r="G26" s="118" t="s">
        <v>47</v>
      </c>
      <c r="H26" s="44"/>
      <c r="I26" s="44"/>
    </row>
    <row r="27" spans="1:9" ht="16.5" customHeight="1" x14ac:dyDescent="0.2">
      <c r="A27" s="117">
        <v>6</v>
      </c>
      <c r="B27" s="36">
        <v>198</v>
      </c>
      <c r="C27" s="36">
        <v>10091966589</v>
      </c>
      <c r="D27" s="35" t="s">
        <v>75</v>
      </c>
      <c r="E27" s="69">
        <v>38956</v>
      </c>
      <c r="F27" s="70"/>
      <c r="G27" s="118" t="s">
        <v>48</v>
      </c>
      <c r="H27" s="44"/>
      <c r="I27" s="44"/>
    </row>
    <row r="28" spans="1:9" ht="16.5" customHeight="1" x14ac:dyDescent="0.2">
      <c r="A28" s="117">
        <v>7</v>
      </c>
      <c r="B28" s="36">
        <v>191</v>
      </c>
      <c r="C28" s="36">
        <v>10094255385</v>
      </c>
      <c r="D28" s="35" t="s">
        <v>76</v>
      </c>
      <c r="E28" s="69">
        <v>39316</v>
      </c>
      <c r="F28" s="70"/>
      <c r="G28" s="118" t="s">
        <v>48</v>
      </c>
      <c r="H28" s="44"/>
      <c r="I28" s="44"/>
    </row>
    <row r="29" spans="1:9" ht="16.5" customHeight="1" x14ac:dyDescent="0.2">
      <c r="A29" s="117">
        <v>8</v>
      </c>
      <c r="B29" s="36">
        <v>144</v>
      </c>
      <c r="C29" s="36">
        <v>10106020273</v>
      </c>
      <c r="D29" s="35" t="s">
        <v>77</v>
      </c>
      <c r="E29" s="69">
        <v>38847</v>
      </c>
      <c r="F29" s="70"/>
      <c r="G29" s="118" t="s">
        <v>66</v>
      </c>
      <c r="H29" s="44"/>
      <c r="I29" s="44"/>
    </row>
    <row r="30" spans="1:9" ht="16.5" customHeight="1" x14ac:dyDescent="0.2">
      <c r="A30" s="117">
        <v>9</v>
      </c>
      <c r="B30" s="36">
        <v>215</v>
      </c>
      <c r="C30" s="36">
        <v>10077621606</v>
      </c>
      <c r="D30" s="35" t="s">
        <v>78</v>
      </c>
      <c r="E30" s="69">
        <v>38545</v>
      </c>
      <c r="F30" s="70"/>
      <c r="G30" s="118" t="s">
        <v>67</v>
      </c>
      <c r="H30" s="44"/>
      <c r="I30" s="44"/>
    </row>
    <row r="31" spans="1:9" ht="16.5" customHeight="1" x14ac:dyDescent="0.2">
      <c r="A31" s="117">
        <v>10</v>
      </c>
      <c r="B31" s="36">
        <v>146</v>
      </c>
      <c r="C31" s="36">
        <v>10092784827</v>
      </c>
      <c r="D31" s="35" t="s">
        <v>79</v>
      </c>
      <c r="E31" s="69">
        <v>38664</v>
      </c>
      <c r="F31" s="70"/>
      <c r="G31" s="118" t="s">
        <v>65</v>
      </c>
      <c r="H31" s="44"/>
      <c r="I31" s="44"/>
    </row>
    <row r="32" spans="1:9" ht="16.5" customHeight="1" x14ac:dyDescent="0.2">
      <c r="A32" s="117">
        <v>11</v>
      </c>
      <c r="B32" s="36">
        <v>169</v>
      </c>
      <c r="C32" s="36">
        <v>10131403658</v>
      </c>
      <c r="D32" s="35" t="s">
        <v>80</v>
      </c>
      <c r="E32" s="69">
        <v>39065</v>
      </c>
      <c r="F32" s="70"/>
      <c r="G32" s="118" t="s">
        <v>68</v>
      </c>
      <c r="H32" s="44"/>
      <c r="I32" s="44"/>
    </row>
    <row r="33" spans="1:9" ht="16.5" customHeight="1" x14ac:dyDescent="0.2">
      <c r="A33" s="117">
        <v>12</v>
      </c>
      <c r="B33" s="36">
        <v>207</v>
      </c>
      <c r="C33" s="36">
        <v>10130776289</v>
      </c>
      <c r="D33" s="35" t="s">
        <v>81</v>
      </c>
      <c r="E33" s="69">
        <v>38747</v>
      </c>
      <c r="F33" s="70"/>
      <c r="G33" s="118" t="s">
        <v>69</v>
      </c>
      <c r="H33" s="44"/>
      <c r="I33" s="44"/>
    </row>
    <row r="34" spans="1:9" ht="16.5" customHeight="1" x14ac:dyDescent="0.2">
      <c r="A34" s="117">
        <v>13</v>
      </c>
      <c r="B34" s="36">
        <v>145</v>
      </c>
      <c r="C34" s="36">
        <v>10107401515</v>
      </c>
      <c r="D34" s="35" t="s">
        <v>82</v>
      </c>
      <c r="E34" s="69">
        <v>38987</v>
      </c>
      <c r="F34" s="70"/>
      <c r="G34" s="118" t="s">
        <v>66</v>
      </c>
      <c r="H34" s="44"/>
      <c r="I34" s="44"/>
    </row>
    <row r="35" spans="1:9" ht="16.5" customHeight="1" x14ac:dyDescent="0.2">
      <c r="A35" s="117">
        <v>14</v>
      </c>
      <c r="B35" s="36">
        <v>102</v>
      </c>
      <c r="C35" s="36">
        <v>10120394259</v>
      </c>
      <c r="D35" s="35" t="s">
        <v>83</v>
      </c>
      <c r="E35" s="69">
        <v>39797</v>
      </c>
      <c r="F35" s="70"/>
      <c r="G35" s="118" t="s">
        <v>58</v>
      </c>
      <c r="H35" s="44"/>
      <c r="I35" s="44"/>
    </row>
    <row r="36" spans="1:9" ht="16.5" customHeight="1" x14ac:dyDescent="0.2">
      <c r="A36" s="117">
        <v>15</v>
      </c>
      <c r="B36" s="36">
        <v>216</v>
      </c>
      <c r="C36" s="36">
        <v>10077621303</v>
      </c>
      <c r="D36" s="35" t="s">
        <v>60</v>
      </c>
      <c r="E36" s="69">
        <v>38665</v>
      </c>
      <c r="F36" s="70"/>
      <c r="G36" s="118" t="s">
        <v>59</v>
      </c>
      <c r="H36" s="44"/>
      <c r="I36" s="44"/>
    </row>
    <row r="37" spans="1:9" ht="20.25" customHeight="1" x14ac:dyDescent="0.2">
      <c r="A37" s="117">
        <v>16</v>
      </c>
      <c r="B37" s="36">
        <v>97</v>
      </c>
      <c r="C37" s="36">
        <v>10116261251</v>
      </c>
      <c r="D37" s="35" t="s">
        <v>84</v>
      </c>
      <c r="E37" s="69">
        <v>38778</v>
      </c>
      <c r="F37" s="70"/>
      <c r="G37" s="118" t="s">
        <v>58</v>
      </c>
      <c r="H37" s="44"/>
      <c r="I37" s="44"/>
    </row>
    <row r="38" spans="1:9" ht="16.5" customHeight="1" x14ac:dyDescent="0.2">
      <c r="A38" s="117">
        <v>17</v>
      </c>
      <c r="B38" s="36">
        <v>99</v>
      </c>
      <c r="C38" s="36">
        <v>10116261251</v>
      </c>
      <c r="D38" s="35" t="s">
        <v>85</v>
      </c>
      <c r="E38" s="69">
        <v>38951</v>
      </c>
      <c r="F38" s="70"/>
      <c r="G38" s="118" t="s">
        <v>58</v>
      </c>
      <c r="H38" s="44"/>
      <c r="I38" s="44"/>
    </row>
    <row r="39" spans="1:9" ht="16.5" customHeight="1" x14ac:dyDescent="0.2">
      <c r="A39" s="117">
        <v>18</v>
      </c>
      <c r="B39" s="36">
        <v>210</v>
      </c>
      <c r="C39" s="36">
        <v>10127774747</v>
      </c>
      <c r="D39" s="35" t="s">
        <v>86</v>
      </c>
      <c r="E39" s="69">
        <v>39361</v>
      </c>
      <c r="F39" s="70"/>
      <c r="G39" s="118" t="s">
        <v>69</v>
      </c>
      <c r="H39" s="44"/>
      <c r="I39" s="44"/>
    </row>
    <row r="40" spans="1:9" ht="16.5" customHeight="1" x14ac:dyDescent="0.2">
      <c r="A40" s="117">
        <v>19</v>
      </c>
      <c r="B40" s="36">
        <v>96</v>
      </c>
      <c r="C40" s="36">
        <v>10132957476</v>
      </c>
      <c r="D40" s="35" t="s">
        <v>87</v>
      </c>
      <c r="E40" s="69">
        <v>38587</v>
      </c>
      <c r="F40" s="70"/>
      <c r="G40" s="118" t="s">
        <v>58</v>
      </c>
      <c r="H40" s="44"/>
      <c r="I40" s="44"/>
    </row>
    <row r="41" spans="1:9" ht="16.5" customHeight="1" x14ac:dyDescent="0.2">
      <c r="A41" s="117">
        <v>20</v>
      </c>
      <c r="B41" s="36">
        <v>98</v>
      </c>
      <c r="C41" s="36">
        <v>10112822300</v>
      </c>
      <c r="D41" s="35" t="s">
        <v>88</v>
      </c>
      <c r="E41" s="69">
        <v>38778</v>
      </c>
      <c r="F41" s="70"/>
      <c r="G41" s="118" t="s">
        <v>58</v>
      </c>
      <c r="H41" s="44"/>
      <c r="I41" s="44"/>
    </row>
    <row r="42" spans="1:9" ht="6" customHeight="1" thickBot="1" x14ac:dyDescent="0.25">
      <c r="A42" s="115"/>
      <c r="B42" s="116"/>
      <c r="C42" s="116"/>
      <c r="D42" s="64"/>
      <c r="E42" s="65"/>
      <c r="F42" s="66"/>
      <c r="G42" s="67"/>
      <c r="H42" s="68"/>
      <c r="I42" s="68"/>
    </row>
    <row r="43" spans="1:9" ht="15.75" thickTop="1" x14ac:dyDescent="0.2">
      <c r="A43" s="99" t="s">
        <v>5</v>
      </c>
      <c r="B43" s="100"/>
      <c r="C43" s="100"/>
      <c r="D43" s="100"/>
      <c r="E43" s="31"/>
      <c r="F43" s="31"/>
      <c r="G43" s="100" t="s">
        <v>6</v>
      </c>
      <c r="H43" s="100"/>
      <c r="I43" s="101"/>
    </row>
    <row r="44" spans="1:9" x14ac:dyDescent="0.2">
      <c r="A44" s="10" t="s">
        <v>45</v>
      </c>
      <c r="B44" s="3"/>
      <c r="C44" s="22"/>
      <c r="D44" s="3"/>
      <c r="E44" s="24"/>
      <c r="F44" s="23" t="s">
        <v>30</v>
      </c>
      <c r="G44" s="50">
        <v>8</v>
      </c>
      <c r="H44" s="33" t="s">
        <v>28</v>
      </c>
      <c r="I44" s="52">
        <f>COUNTIF(F22:F59,"ЗМС")</f>
        <v>0</v>
      </c>
    </row>
    <row r="45" spans="1:9" x14ac:dyDescent="0.2">
      <c r="A45" s="10" t="s">
        <v>38</v>
      </c>
      <c r="B45" s="3"/>
      <c r="C45" s="11"/>
      <c r="D45" s="3"/>
      <c r="E45" s="25"/>
      <c r="F45" s="12" t="s">
        <v>23</v>
      </c>
      <c r="G45" s="51">
        <f>G46+G50</f>
        <v>20</v>
      </c>
      <c r="H45" s="33" t="s">
        <v>19</v>
      </c>
      <c r="I45" s="52">
        <f>COUNTIF(F22:F59,"МСМК")</f>
        <v>0</v>
      </c>
    </row>
    <row r="46" spans="1:9" x14ac:dyDescent="0.2">
      <c r="A46" s="10" t="s">
        <v>46</v>
      </c>
      <c r="B46" s="3"/>
      <c r="C46" s="13"/>
      <c r="D46" s="3"/>
      <c r="E46" s="25"/>
      <c r="F46" s="12" t="s">
        <v>24</v>
      </c>
      <c r="G46" s="51">
        <f>G47+G48+G49</f>
        <v>20</v>
      </c>
      <c r="H46" s="33" t="s">
        <v>21</v>
      </c>
      <c r="I46" s="52">
        <f>COUNTIF(F22:F59,"МС")</f>
        <v>0</v>
      </c>
    </row>
    <row r="47" spans="1:9" x14ac:dyDescent="0.2">
      <c r="A47" s="10" t="s">
        <v>39</v>
      </c>
      <c r="B47" s="3"/>
      <c r="C47" s="13"/>
      <c r="D47" s="3"/>
      <c r="E47" s="25"/>
      <c r="F47" s="12" t="s">
        <v>25</v>
      </c>
      <c r="G47" s="51">
        <f>COUNT(A22:A59)</f>
        <v>20</v>
      </c>
      <c r="H47" s="33" t="s">
        <v>29</v>
      </c>
      <c r="I47" s="52">
        <f>COUNTIF(F22:F59,"КМС")</f>
        <v>0</v>
      </c>
    </row>
    <row r="48" spans="1:9" x14ac:dyDescent="0.2">
      <c r="A48" s="10"/>
      <c r="B48" s="3"/>
      <c r="C48" s="13"/>
      <c r="D48" s="3"/>
      <c r="E48" s="25"/>
      <c r="F48" s="12" t="s">
        <v>26</v>
      </c>
      <c r="G48" s="51">
        <f>COUNTIF(A22:A59,"НФ")</f>
        <v>0</v>
      </c>
      <c r="H48" s="33" t="s">
        <v>34</v>
      </c>
      <c r="I48" s="52">
        <f>COUNTIF(F22:F59,"1 СР")</f>
        <v>0</v>
      </c>
    </row>
    <row r="49" spans="1:9" x14ac:dyDescent="0.2">
      <c r="A49" s="10"/>
      <c r="B49" s="3"/>
      <c r="C49" s="3"/>
      <c r="D49" s="34"/>
      <c r="E49" s="25"/>
      <c r="F49" s="12" t="s">
        <v>31</v>
      </c>
      <c r="G49" s="51">
        <f>COUNTIF(A22:A59,"ДСКВ")</f>
        <v>0</v>
      </c>
      <c r="H49" s="14" t="s">
        <v>36</v>
      </c>
      <c r="I49" s="53">
        <f>COUNTIF(F22:F59,"2 СР")</f>
        <v>0</v>
      </c>
    </row>
    <row r="50" spans="1:9" x14ac:dyDescent="0.2">
      <c r="A50" s="10"/>
      <c r="B50" s="3"/>
      <c r="C50" s="3"/>
      <c r="D50" s="3"/>
      <c r="E50" s="26"/>
      <c r="F50" s="12" t="s">
        <v>27</v>
      </c>
      <c r="G50" s="51">
        <f>COUNTIF(A22:A59,"НС")</f>
        <v>0</v>
      </c>
      <c r="H50" s="14" t="s">
        <v>37</v>
      </c>
      <c r="I50" s="52">
        <f>COUNTIF(F22:F59,"3 СР")</f>
        <v>0</v>
      </c>
    </row>
    <row r="51" spans="1:9" ht="5.25" customHeight="1" x14ac:dyDescent="0.2">
      <c r="A51" s="43"/>
      <c r="B51" s="57"/>
      <c r="C51" s="57"/>
      <c r="D51" s="38"/>
      <c r="E51" s="37"/>
      <c r="F51" s="38"/>
      <c r="G51" s="38"/>
      <c r="H51" s="39"/>
      <c r="I51" s="55"/>
    </row>
    <row r="52" spans="1:9" s="54" customFormat="1" x14ac:dyDescent="0.2">
      <c r="A52" s="107" t="s">
        <v>3</v>
      </c>
      <c r="B52" s="108"/>
      <c r="C52" s="108"/>
      <c r="D52" s="108" t="s">
        <v>11</v>
      </c>
      <c r="E52" s="108"/>
      <c r="F52" s="108" t="s">
        <v>4</v>
      </c>
      <c r="G52" s="108"/>
      <c r="H52" s="105" t="s">
        <v>40</v>
      </c>
      <c r="I52" s="106"/>
    </row>
    <row r="53" spans="1:9" x14ac:dyDescent="0.2">
      <c r="A53" s="102"/>
      <c r="B53" s="103"/>
      <c r="C53" s="103"/>
      <c r="D53" s="103"/>
      <c r="E53" s="103"/>
      <c r="F53" s="103"/>
      <c r="G53" s="103"/>
      <c r="H53" s="103"/>
      <c r="I53" s="104"/>
    </row>
    <row r="54" spans="1:9" x14ac:dyDescent="0.2">
      <c r="A54" s="56"/>
      <c r="B54" s="57"/>
      <c r="C54" s="57"/>
      <c r="D54" s="57"/>
      <c r="E54" s="40"/>
      <c r="F54" s="57"/>
      <c r="G54" s="57"/>
      <c r="H54" s="39"/>
      <c r="I54" s="55"/>
    </row>
    <row r="55" spans="1:9" x14ac:dyDescent="0.2">
      <c r="A55" s="56"/>
      <c r="B55" s="57"/>
      <c r="C55" s="57"/>
      <c r="D55" s="57"/>
      <c r="E55" s="40"/>
      <c r="F55" s="57"/>
      <c r="G55" s="57"/>
      <c r="H55" s="39"/>
      <c r="I55" s="55"/>
    </row>
    <row r="56" spans="1:9" x14ac:dyDescent="0.2">
      <c r="A56" s="56"/>
      <c r="B56" s="57"/>
      <c r="C56" s="57"/>
      <c r="D56" s="57"/>
      <c r="E56" s="40"/>
      <c r="F56" s="57"/>
      <c r="G56" s="57"/>
      <c r="H56" s="39"/>
      <c r="I56" s="55"/>
    </row>
    <row r="57" spans="1:9" x14ac:dyDescent="0.2">
      <c r="A57" s="56"/>
      <c r="B57" s="57"/>
      <c r="C57" s="57"/>
      <c r="D57" s="57"/>
      <c r="E57" s="40"/>
      <c r="F57" s="57"/>
      <c r="G57" s="57"/>
      <c r="H57" s="39"/>
      <c r="I57" s="55"/>
    </row>
    <row r="58" spans="1:9" s="54" customFormat="1" ht="13.5" thickBot="1" x14ac:dyDescent="0.25">
      <c r="A58" s="109" t="s">
        <v>35</v>
      </c>
      <c r="B58" s="96"/>
      <c r="C58" s="96"/>
      <c r="D58" s="96" t="str">
        <f>G17</f>
        <v>Гниденко В. Н.  (ВК, Тула)</v>
      </c>
      <c r="E58" s="96"/>
      <c r="F58" s="96" t="str">
        <f>G18</f>
        <v>Максимова Е. Г. (ВК, Тула)</v>
      </c>
      <c r="G58" s="96"/>
      <c r="H58" s="97" t="str">
        <f>G19</f>
        <v>Батюров С. А. (МК)</v>
      </c>
      <c r="I58" s="98"/>
    </row>
    <row r="59" spans="1:9" ht="13.5" thickTop="1" x14ac:dyDescent="0.2"/>
  </sheetData>
  <mergeCells count="31">
    <mergeCell ref="D58:E58"/>
    <mergeCell ref="H58:I58"/>
    <mergeCell ref="A43:D43"/>
    <mergeCell ref="G43:I43"/>
    <mergeCell ref="A53:E53"/>
    <mergeCell ref="F53:I53"/>
    <mergeCell ref="F58:G58"/>
    <mergeCell ref="H52:I52"/>
    <mergeCell ref="A52:C52"/>
    <mergeCell ref="D52:E52"/>
    <mergeCell ref="F52:G52"/>
    <mergeCell ref="A58:C58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47:F50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2023-05-29T16:03:39Z</dcterms:modified>
</cp:coreProperties>
</file>