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время'!$A$1:$K$44</definedName>
  </definedNames>
  <calcPr calcId="144525"/>
</workbook>
</file>

<file path=xl/calcChain.xml><?xml version="1.0" encoding="utf-8"?>
<calcChain xmlns="http://schemas.openxmlformats.org/spreadsheetml/2006/main">
  <c r="K36" i="106" l="1"/>
  <c r="K35" i="106"/>
  <c r="K34" i="106"/>
  <c r="K33" i="106"/>
  <c r="K32" i="106"/>
  <c r="K31" i="106"/>
  <c r="H36" i="106" l="1"/>
  <c r="H34" i="106"/>
  <c r="K30" i="106" l="1"/>
  <c r="I44" i="106" l="1"/>
  <c r="E44" i="106"/>
  <c r="A44" i="106"/>
</calcChain>
</file>

<file path=xl/sharedStrings.xml><?xml version="1.0" encoding="utf-8"?>
<sst xmlns="http://schemas.openxmlformats.org/spreadsheetml/2006/main" count="109" uniqueCount="101">
  <si>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</si>
  <si>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</si>
  <si>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</si>
  <si>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</si>
  <si>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</si>
  <si>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</si>
  <si>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</si>
  <si>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</si>
  <si>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</si>
  <si>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</si>
  <si>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</si>
  <si>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</si>
  <si>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</si>
  <si>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</si>
  <si>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</si>
  <si>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</si>
  <si>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</si>
  <si>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</si>
  <si>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</si>
  <si>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</si>
  <si>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</si>
  <si>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</si>
  <si>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</si>
  <si>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</si>
  <si>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</si>
  <si>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</si>
  <si>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</si>
  <si>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</si>
  <si>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</si>
  <si>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</si>
  <si>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</si>
  <si>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</si>
  <si>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</si>
  <si>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</si>
  <si>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</si>
  <si>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</si>
  <si>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</si>
  <si>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</si>
  <si>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</si>
  <si>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</si>
  <si>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</si>
  <si>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</si>
  <si>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</si>
  <si>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</si>
  <si>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</si>
  <si>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</si>
  <si>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</si>
  <si>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</si>
  <si>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</si>
  <si>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</si>
  <si>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</si>
  <si>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Женщины</t>
  </si>
  <si>
    <t>ЧЕРНЫШОВ М.Ю. (г.Пенза)</t>
  </si>
  <si>
    <t>БУКОВА О.Ю.(IК, г. Пенза)</t>
  </si>
  <si>
    <t>ДЫШАКОВ А.С. (ВК, г. Москва)</t>
  </si>
  <si>
    <t>2,7 м</t>
  </si>
  <si>
    <t>350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</si>
  <si>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</si>
  <si>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КУБОК РОССИИ (6 ЭТАП)</t>
  </si>
  <si>
    <t>ГАУ  "ЦЕНТР СПОРТИВНОЙ ПОДГОТОВКИ"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</si>
  <si>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</si>
  <si>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</si>
  <si>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</si>
  <si>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ДАТА ПРОВЕДЕНИЯ: 21 августа 2025г.</t>
  </si>
  <si>
    <t>№ ЕКП 2025: 2008320020034145</t>
  </si>
  <si>
    <t>СМОЛЬНИКОВ А.В. (IК, г.Москва)</t>
  </si>
  <si>
    <t>89</t>
  </si>
  <si>
    <t>10009630969</t>
  </si>
  <si>
    <t>Бондаренко Ярослава Александровна</t>
  </si>
  <si>
    <t>27.02.1997</t>
  </si>
  <si>
    <t>Москва</t>
  </si>
  <si>
    <t>0:00:33,865</t>
  </si>
  <si>
    <t>74</t>
  </si>
  <si>
    <t>10009905195</t>
  </si>
  <si>
    <t>Адмакина Светлана Сергеевна</t>
  </si>
  <si>
    <t>30.03.1998</t>
  </si>
  <si>
    <t>Мордовия</t>
  </si>
  <si>
    <t>0:00:35,937</t>
  </si>
  <si>
    <t>5</t>
  </si>
  <si>
    <t>10101157442</t>
  </si>
  <si>
    <t>Завязкина Карина Сергеевна</t>
  </si>
  <si>
    <t>16.05.2006</t>
  </si>
  <si>
    <t>Санкт-Петербург</t>
  </si>
  <si>
    <t>0:00:37,917</t>
  </si>
  <si>
    <t>328</t>
  </si>
  <si>
    <t>10036089741</t>
  </si>
  <si>
    <t>Иванова Анастасия Алексеевна</t>
  </si>
  <si>
    <t>06.04.2003</t>
  </si>
  <si>
    <t>Брянская обл.</t>
  </si>
  <si>
    <t>0:00:38,444</t>
  </si>
  <si>
    <t>916</t>
  </si>
  <si>
    <t>10036093983</t>
  </si>
  <si>
    <t>Дмитриева Ангелина Витальевна</t>
  </si>
  <si>
    <t>22.07.2005</t>
  </si>
  <si>
    <t>Московская обл.</t>
  </si>
  <si>
    <t>0:00:38,496</t>
  </si>
  <si>
    <t>363</t>
  </si>
  <si>
    <t>10140144873</t>
  </si>
  <si>
    <t>Кострова Диана Павловна</t>
  </si>
  <si>
    <t>06.06.2005</t>
  </si>
  <si>
    <t>0:00:41,680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</si>
</sst>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7" xfId="2" applyFont="1" applyFill="1" applyBorder="1" applyAlignment="1">
      <alignment horizontal="center" vertical="center"/>
    </xf>
    <xf numFmtId="14" fontId="17" fillId="2" borderId="27" xfId="8" applyNumberFormat="1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vertical="center" wrapText="1"/>
    </xf>
    <xf numFmtId="0" fontId="17" fillId="2" borderId="29" xfId="8" applyFont="1" applyFill="1" applyBorder="1" applyAlignment="1">
      <alignment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12" fillId="0" borderId="21" xfId="2" applyFont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14" fontId="9" fillId="0" borderId="12" xfId="2" applyNumberFormat="1" applyFont="1" applyBorder="1" applyAlignment="1">
      <alignment vertical="center"/>
    </xf>
    <xf numFmtId="165" fontId="15" fillId="0" borderId="30" xfId="2" applyNumberFormat="1" applyFont="1" applyBorder="1" applyAlignment="1">
      <alignment horizontal="left" vertical="center"/>
    </xf>
    <xf numFmtId="165" fontId="15" fillId="0" borderId="12" xfId="2" applyNumberFormat="1" applyFont="1" applyBorder="1" applyAlignment="1">
      <alignment horizontal="left" vertical="center"/>
    </xf>
    <xf numFmtId="0" fontId="15" fillId="0" borderId="12" xfId="2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153459</xdr:colOff>
      <xdr:row>0</xdr:row>
      <xdr:rowOff>13124</xdr:rowOff>
    </xdr:from>
    <xdr:to>
      <xdr:col>10</xdr:col>
      <xdr:colOff>793751</xdr:colOff>
      <xdr:row>3</xdr:row>
      <xdr:rowOff>223800</xdr:rowOff>
    </xdr:to>
    <xdr:pic>
      <xdr:nvPicPr>
        <xdr:cNvPr id="5" name="Рисунок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8409" y="13124"/>
          <a:ext cx="1516592" cy="101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1272540</xdr:colOff>
      <xdr:row>33</xdr:row>
      <xdr:rowOff>129540</xdr:rowOff>
    </xdr:from>
    <xdr:to>
      <xdr:col>4</xdr:col>
      <xdr:colOff>354330</xdr:colOff>
      <xdr:row>44</xdr:row>
      <xdr:rowOff>635</xdr:rowOff>
    </xdr:to>
    <xdr:pic>
      <xdr:nvPicPr>
        <xdr:cNvPr id="7" name="Рисунок 6" descr="Печать ФВС БрО.t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99460" y="8770620"/>
          <a:ext cx="1748790" cy="1844675"/>
        </a:xfrm>
        <a:prstGeom prst="rect">
          <a:avLst/>
        </a:prstGeom>
      </xdr:spPr>
    </xdr:pic>
    <xdr:clientData/>
  </xdr:twoCellAnchor>
  <xdr:twoCellAnchor>
    <xdr:from>
      <xdr:col>6</xdr:col>
      <xdr:colOff>30480</xdr:colOff>
      <xdr:row>38</xdr:row>
      <xdr:rowOff>60960</xdr:rowOff>
    </xdr:from>
    <xdr:to>
      <xdr:col>6</xdr:col>
      <xdr:colOff>572346</xdr:colOff>
      <xdr:row>42</xdr:row>
      <xdr:rowOff>78107</xdr:rowOff>
    </xdr:to>
    <xdr:pic>
      <xdr:nvPicPr>
        <xdr:cNvPr id="8" name="Рисунок 7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040" y="959358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</xdr:colOff>
      <xdr:row>39</xdr:row>
      <xdr:rowOff>22860</xdr:rowOff>
    </xdr:from>
    <xdr:to>
      <xdr:col>10</xdr:col>
      <xdr:colOff>410634</xdr:colOff>
      <xdr:row>41</xdr:row>
      <xdr:rowOff>171872</xdr:rowOff>
    </xdr:to>
    <xdr:pic>
      <xdr:nvPicPr>
        <xdr:cNvPr id="9" name="Рисунок 8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973074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762000</xdr:colOff>
      <xdr:row>4</xdr:row>
      <xdr:rowOff>106441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3810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39</xdr:row>
      <xdr:rowOff>144780</xdr:rowOff>
    </xdr:from>
    <xdr:to>
      <xdr:col>2</xdr:col>
      <xdr:colOff>746760</xdr:colOff>
      <xdr:row>43</xdr:row>
      <xdr:rowOff>0</xdr:rowOff>
    </xdr:to>
    <xdr:pic>
      <xdr:nvPicPr>
        <xdr:cNvPr id="11" name="Рисунок 10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6820" y="985266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48"/>
  <sheetViews>
    <sheetView tabSelected="1" view="pageBreakPreview" topLeftCell="A13" zoomScaleNormal="70" zoomScaleSheetLayoutView="100" zoomScalePageLayoutView="50" workbookViewId="0">
      <selection activeCell="G23" sqref="G23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8.88671875" style="1" customWidth="1"/>
    <col min="5" max="5" width="13.44140625" style="10" customWidth="1"/>
    <col min="6" max="6" width="12" style="1" customWidth="1"/>
    <col min="7" max="7" width="29.6640625" style="1" customWidth="1"/>
    <col min="8" max="8" width="12.6640625" style="21" customWidth="1"/>
    <col min="9" max="9" width="8.6640625" style="21" customWidth="1"/>
    <col min="10" max="10" width="13.109375" style="1" customWidth="1"/>
    <col min="11" max="11" width="12.33203125" style="1" customWidth="1"/>
    <col min="12" max="16384" width="9.109375" style="1"/>
  </cols>
  <sheetData>
    <row r="1" spans="1:11" customFormat="1" ht="21" x14ac:dyDescent="0.2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customFormat="1" ht="21" x14ac:dyDescent="0.25">
      <c r="A2" s="119" t="s">
        <v>26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customFormat="1" ht="21" x14ac:dyDescent="0.25">
      <c r="A3" s="119" t="s">
        <v>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customFormat="1" ht="21" x14ac:dyDescent="0.25">
      <c r="A4" s="119" t="s">
        <v>60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customFormat="1" ht="21" x14ac:dyDescent="0.25">
      <c r="A5" s="119" t="s">
        <v>59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customFormat="1" ht="28.8" x14ac:dyDescent="0.25">
      <c r="A6" s="123" t="s">
        <v>58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customFormat="1" ht="21" x14ac:dyDescent="0.25">
      <c r="A7" s="124" t="s">
        <v>10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customFormat="1" ht="21.6" thickBot="1" x14ac:dyDescent="0.3">
      <c r="A8" s="125" t="s">
        <v>23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19.5" customHeight="1" thickTop="1" x14ac:dyDescent="0.25">
      <c r="A9" s="126" t="s">
        <v>15</v>
      </c>
      <c r="B9" s="127"/>
      <c r="C9" s="127"/>
      <c r="D9" s="127"/>
      <c r="E9" s="127"/>
      <c r="F9" s="127"/>
      <c r="G9" s="127"/>
      <c r="H9" s="127"/>
      <c r="I9" s="127"/>
      <c r="J9" s="127"/>
      <c r="K9" s="128"/>
    </row>
    <row r="10" spans="1:11" ht="18" customHeight="1" x14ac:dyDescent="0.25">
      <c r="A10" s="120" t="s">
        <v>38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1:11" ht="19.5" customHeight="1" x14ac:dyDescent="0.25">
      <c r="A11" s="120" t="s">
        <v>51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21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20.100000000000001" customHeight="1" x14ac:dyDescent="0.25">
      <c r="A13" s="106" t="s">
        <v>62</v>
      </c>
      <c r="B13" s="107"/>
      <c r="C13" s="107"/>
      <c r="D13" s="107"/>
      <c r="E13" s="2"/>
      <c r="F13" s="88" t="s">
        <v>57</v>
      </c>
      <c r="G13" s="88"/>
      <c r="H13" s="11"/>
      <c r="I13" s="11"/>
      <c r="J13" s="3"/>
      <c r="K13" s="4" t="s">
        <v>43</v>
      </c>
    </row>
    <row r="14" spans="1:11" ht="20.100000000000001" customHeight="1" x14ac:dyDescent="0.25">
      <c r="A14" s="108" t="s">
        <v>63</v>
      </c>
      <c r="B14" s="109"/>
      <c r="C14" s="109"/>
      <c r="D14" s="109"/>
      <c r="E14" s="5"/>
      <c r="F14" s="30" t="s">
        <v>50</v>
      </c>
      <c r="G14" s="30"/>
      <c r="H14" s="12"/>
      <c r="I14" s="12"/>
      <c r="J14" s="6"/>
      <c r="K14" s="7" t="s">
        <v>64</v>
      </c>
    </row>
    <row r="15" spans="1:11" ht="20.100000000000001" customHeight="1" x14ac:dyDescent="0.25">
      <c r="A15" s="110" t="s">
        <v>5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0.100000000000001" customHeight="1" x14ac:dyDescent="0.25">
      <c r="A16" s="13" t="s">
        <v>11</v>
      </c>
      <c r="B16" s="8"/>
      <c r="C16" s="8"/>
      <c r="D16" s="14"/>
      <c r="E16" s="15"/>
      <c r="F16" s="14"/>
      <c r="G16" s="9" t="s">
        <v>52</v>
      </c>
      <c r="H16" s="40" t="s">
        <v>28</v>
      </c>
      <c r="I16" s="41"/>
      <c r="J16" s="41"/>
      <c r="K16" s="42"/>
    </row>
    <row r="17" spans="1:13" ht="20.100000000000001" customHeight="1" x14ac:dyDescent="0.25">
      <c r="A17" s="13" t="s">
        <v>12</v>
      </c>
      <c r="B17" s="8"/>
      <c r="C17" s="8"/>
      <c r="D17" s="9"/>
      <c r="E17" s="29"/>
      <c r="F17" s="16"/>
      <c r="G17" s="85" t="s">
        <v>54</v>
      </c>
      <c r="H17" s="40" t="s">
        <v>30</v>
      </c>
      <c r="I17" s="41"/>
      <c r="J17" s="41"/>
      <c r="K17" s="58" t="s">
        <v>55</v>
      </c>
    </row>
    <row r="18" spans="1:13" ht="20.100000000000001" customHeight="1" x14ac:dyDescent="0.25">
      <c r="A18" s="13" t="s">
        <v>13</v>
      </c>
      <c r="B18" s="8"/>
      <c r="C18" s="8"/>
      <c r="D18" s="9"/>
      <c r="E18" s="29"/>
      <c r="F18" s="16"/>
      <c r="G18" s="85" t="s">
        <v>53</v>
      </c>
      <c r="H18" s="40" t="s">
        <v>31</v>
      </c>
      <c r="I18" s="41"/>
      <c r="J18" s="41"/>
      <c r="K18" s="58" t="s">
        <v>56</v>
      </c>
    </row>
    <row r="19" spans="1:13" ht="20.100000000000001" customHeight="1" thickBot="1" x14ac:dyDescent="0.3">
      <c r="A19" s="89" t="s">
        <v>9</v>
      </c>
      <c r="B19" s="90"/>
      <c r="C19" s="90"/>
      <c r="D19" s="31"/>
      <c r="E19" s="91"/>
      <c r="F19" s="31"/>
      <c r="G19" s="86" t="s">
        <v>65</v>
      </c>
      <c r="H19" s="92" t="s">
        <v>29</v>
      </c>
      <c r="I19" s="93"/>
      <c r="J19" s="94"/>
      <c r="K19" s="59">
        <v>1</v>
      </c>
    </row>
    <row r="20" spans="1:13" ht="7.5" customHeight="1" thickTop="1" x14ac:dyDescent="0.25">
      <c r="A20" s="61"/>
      <c r="B20" s="62"/>
      <c r="C20" s="62"/>
      <c r="D20" s="61"/>
      <c r="E20" s="63"/>
      <c r="F20" s="61"/>
      <c r="G20" s="61"/>
      <c r="H20" s="64"/>
      <c r="I20" s="64"/>
      <c r="J20" s="61"/>
      <c r="K20" s="61"/>
    </row>
    <row r="21" spans="1:13" s="69" customFormat="1" ht="34.200000000000003" customHeight="1" x14ac:dyDescent="0.25">
      <c r="A21" s="81" t="s">
        <v>49</v>
      </c>
      <c r="B21" s="68" t="s">
        <v>7</v>
      </c>
      <c r="C21" s="68" t="s">
        <v>22</v>
      </c>
      <c r="D21" s="68" t="s">
        <v>1</v>
      </c>
      <c r="E21" s="82" t="s">
        <v>21</v>
      </c>
      <c r="F21" s="68" t="s">
        <v>4</v>
      </c>
      <c r="G21" s="68" t="s">
        <v>25</v>
      </c>
      <c r="H21" s="83" t="s">
        <v>37</v>
      </c>
      <c r="I21" s="84"/>
      <c r="J21" s="67" t="s">
        <v>17</v>
      </c>
      <c r="K21" s="67" t="s">
        <v>8</v>
      </c>
    </row>
    <row r="22" spans="1:13" s="70" customFormat="1" ht="24.9" customHeight="1" x14ac:dyDescent="0.3">
      <c r="A22" s="129">
        <v>1</v>
      </c>
      <c r="B22" s="129" t="s">
        <v>66</v>
      </c>
      <c r="C22" s="129" t="s">
        <v>67</v>
      </c>
      <c r="D22" s="129" t="s">
        <v>68</v>
      </c>
      <c r="E22" s="129" t="s">
        <v>69</v>
      </c>
      <c r="F22" s="129" t="s">
        <v>14</v>
      </c>
      <c r="G22" s="129" t="s">
        <v>70</v>
      </c>
      <c r="H22" s="129" t="s">
        <v>71</v>
      </c>
      <c r="I22" s="87"/>
      <c r="J22" s="71"/>
      <c r="K22" s="72"/>
    </row>
    <row r="23" spans="1:13" s="70" customFormat="1" ht="24.9" customHeight="1" x14ac:dyDescent="0.3">
      <c r="A23" s="129">
        <v>2</v>
      </c>
      <c r="B23" s="129" t="s">
        <v>72</v>
      </c>
      <c r="C23" s="129" t="s">
        <v>73</v>
      </c>
      <c r="D23" s="129" t="s">
        <v>74</v>
      </c>
      <c r="E23" s="129" t="s">
        <v>75</v>
      </c>
      <c r="F23" s="129" t="s">
        <v>16</v>
      </c>
      <c r="G23" s="129" t="s">
        <v>76</v>
      </c>
      <c r="H23" s="129" t="s">
        <v>77</v>
      </c>
      <c r="I23" s="87"/>
      <c r="J23" s="71"/>
      <c r="K23" s="72"/>
    </row>
    <row r="24" spans="1:13" s="70" customFormat="1" ht="24.9" customHeight="1" x14ac:dyDescent="0.3">
      <c r="A24" s="129">
        <v>3</v>
      </c>
      <c r="B24" s="129" t="s">
        <v>78</v>
      </c>
      <c r="C24" s="129" t="s">
        <v>79</v>
      </c>
      <c r="D24" s="129" t="s">
        <v>80</v>
      </c>
      <c r="E24" s="129" t="s">
        <v>81</v>
      </c>
      <c r="F24" s="129" t="s">
        <v>19</v>
      </c>
      <c r="G24" s="129" t="s">
        <v>82</v>
      </c>
      <c r="H24" s="129" t="s">
        <v>83</v>
      </c>
      <c r="I24" s="87"/>
      <c r="J24" s="71"/>
      <c r="K24" s="72"/>
    </row>
    <row r="25" spans="1:13" s="70" customFormat="1" ht="24.9" customHeight="1" x14ac:dyDescent="0.3">
      <c r="A25" s="129">
        <v>4</v>
      </c>
      <c r="B25" s="129" t="s">
        <v>84</v>
      </c>
      <c r="C25" s="129" t="s">
        <v>85</v>
      </c>
      <c r="D25" s="129" t="s">
        <v>86</v>
      </c>
      <c r="E25" s="129" t="s">
        <v>87</v>
      </c>
      <c r="F25" s="129" t="s">
        <v>16</v>
      </c>
      <c r="G25" s="129" t="s">
        <v>88</v>
      </c>
      <c r="H25" s="129" t="s">
        <v>89</v>
      </c>
      <c r="I25" s="87"/>
      <c r="J25" s="73"/>
      <c r="K25" s="74"/>
    </row>
    <row r="26" spans="1:13" s="70" customFormat="1" ht="24.9" customHeight="1" x14ac:dyDescent="0.3">
      <c r="A26" s="129">
        <v>5</v>
      </c>
      <c r="B26" s="129" t="s">
        <v>90</v>
      </c>
      <c r="C26" s="129" t="s">
        <v>91</v>
      </c>
      <c r="D26" s="129" t="s">
        <v>92</v>
      </c>
      <c r="E26" s="129" t="s">
        <v>93</v>
      </c>
      <c r="F26" s="129" t="s">
        <v>19</v>
      </c>
      <c r="G26" s="129" t="s">
        <v>94</v>
      </c>
      <c r="H26" s="129" t="s">
        <v>95</v>
      </c>
      <c r="I26" s="87"/>
      <c r="J26" s="73"/>
      <c r="K26" s="74"/>
      <c r="M26"/>
    </row>
    <row r="27" spans="1:13" s="70" customFormat="1" ht="24.9" customHeight="1" x14ac:dyDescent="0.3">
      <c r="A27" s="129">
        <v>6</v>
      </c>
      <c r="B27" s="129" t="s">
        <v>96</v>
      </c>
      <c r="C27" s="129" t="s">
        <v>97</v>
      </c>
      <c r="D27" s="129" t="s">
        <v>98</v>
      </c>
      <c r="E27" s="129" t="s">
        <v>99</v>
      </c>
      <c r="F27" s="129" t="s">
        <v>19</v>
      </c>
      <c r="G27" s="129" t="s">
        <v>82</v>
      </c>
      <c r="H27" s="129" t="s">
        <v>100</v>
      </c>
      <c r="I27" s="87"/>
      <c r="J27" s="73"/>
      <c r="K27" s="74"/>
    </row>
    <row r="28" spans="1:13" ht="24.9" customHeight="1" x14ac:dyDescent="0.3">
      <c r="A28" s="75"/>
      <c r="B28" s="76"/>
      <c r="C28" s="76"/>
      <c r="D28" s="77"/>
      <c r="E28" s="78"/>
      <c r="F28" s="79"/>
      <c r="G28" s="79"/>
      <c r="H28" s="80"/>
      <c r="I28" s="80"/>
      <c r="J28" s="17"/>
      <c r="K28" s="17"/>
    </row>
    <row r="29" spans="1:13" ht="14.4" x14ac:dyDescent="0.25">
      <c r="A29" s="96" t="s">
        <v>3</v>
      </c>
      <c r="B29" s="97"/>
      <c r="C29" s="97"/>
      <c r="D29" s="97"/>
      <c r="E29" s="60"/>
      <c r="F29" s="60"/>
      <c r="G29" s="97" t="s">
        <v>24</v>
      </c>
      <c r="H29" s="97"/>
      <c r="I29" s="97"/>
      <c r="J29" s="97"/>
      <c r="K29" s="98"/>
    </row>
    <row r="30" spans="1:13" ht="15" customHeight="1" x14ac:dyDescent="0.25">
      <c r="A30" s="50" t="s">
        <v>32</v>
      </c>
      <c r="B30" s="16"/>
      <c r="C30" s="16"/>
      <c r="D30" s="51"/>
      <c r="E30" s="19"/>
      <c r="F30" s="48"/>
      <c r="G30" s="18" t="s">
        <v>20</v>
      </c>
      <c r="H30" s="44">
        <v>5</v>
      </c>
      <c r="I30" s="54"/>
      <c r="J30" s="32" t="s">
        <v>18</v>
      </c>
      <c r="K30" s="57">
        <f>COUNTIF(F22:F27,"ЗМС")</f>
        <v>0</v>
      </c>
    </row>
    <row r="31" spans="1:13" ht="15" customHeight="1" x14ac:dyDescent="0.25">
      <c r="A31" s="50" t="s">
        <v>33</v>
      </c>
      <c r="B31" s="16"/>
      <c r="C31" s="16"/>
      <c r="D31" s="51"/>
      <c r="E31" s="1"/>
      <c r="F31" s="49"/>
      <c r="G31" s="20" t="s">
        <v>44</v>
      </c>
      <c r="H31" s="43">
        <v>6</v>
      </c>
      <c r="I31" s="46"/>
      <c r="J31" s="32" t="s">
        <v>14</v>
      </c>
      <c r="K31" s="57">
        <f>COUNTIF(F22:F28,"МСМК")</f>
        <v>1</v>
      </c>
    </row>
    <row r="32" spans="1:13" ht="15" customHeight="1" x14ac:dyDescent="0.25">
      <c r="A32" s="50" t="s">
        <v>34</v>
      </c>
      <c r="B32" s="16"/>
      <c r="C32" s="16"/>
      <c r="D32" s="51"/>
      <c r="E32" s="1"/>
      <c r="F32" s="49"/>
      <c r="G32" s="20" t="s">
        <v>45</v>
      </c>
      <c r="H32" s="43">
        <v>6</v>
      </c>
      <c r="I32" s="46"/>
      <c r="J32" s="32" t="s">
        <v>16</v>
      </c>
      <c r="K32" s="57">
        <f>COUNTIF(F22:F29,"МС")</f>
        <v>2</v>
      </c>
    </row>
    <row r="33" spans="1:26" ht="15" customHeight="1" x14ac:dyDescent="0.25">
      <c r="A33" s="50" t="s">
        <v>35</v>
      </c>
      <c r="B33" s="16"/>
      <c r="C33" s="16"/>
      <c r="D33" s="51"/>
      <c r="E33" s="1"/>
      <c r="F33" s="49"/>
      <c r="G33" s="20" t="s">
        <v>39</v>
      </c>
      <c r="H33" s="44">
        <v>6</v>
      </c>
      <c r="I33" s="45"/>
      <c r="J33" s="32" t="s">
        <v>19</v>
      </c>
      <c r="K33" s="57">
        <f>COUNTIF(F22:F30,"КМС")</f>
        <v>3</v>
      </c>
    </row>
    <row r="34" spans="1:26" ht="15" customHeight="1" x14ac:dyDescent="0.25">
      <c r="A34" s="50"/>
      <c r="B34" s="16"/>
      <c r="C34" s="16"/>
      <c r="D34" s="51"/>
      <c r="E34" s="1"/>
      <c r="F34" s="49"/>
      <c r="G34" s="20" t="s">
        <v>40</v>
      </c>
      <c r="H34" s="44">
        <f>COUNTIF(A22:A27,"НФ")</f>
        <v>0</v>
      </c>
      <c r="I34" s="45"/>
      <c r="J34" s="65" t="s">
        <v>46</v>
      </c>
      <c r="K34" s="57">
        <f>COUNTIF(F22:F31,"1 сп.р.")</f>
        <v>0</v>
      </c>
    </row>
    <row r="35" spans="1:26" ht="15" customHeight="1" x14ac:dyDescent="0.25">
      <c r="A35" s="50"/>
      <c r="B35" s="16"/>
      <c r="C35" s="16"/>
      <c r="D35" s="51"/>
      <c r="E35" s="1"/>
      <c r="F35" s="49"/>
      <c r="G35" s="20" t="s">
        <v>41</v>
      </c>
      <c r="H35" s="33">
        <v>0</v>
      </c>
      <c r="I35" s="47"/>
      <c r="J35" s="66" t="s">
        <v>48</v>
      </c>
      <c r="K35" s="57">
        <f>COUNTIF(F22:F32,"2 сп.р.")</f>
        <v>0</v>
      </c>
    </row>
    <row r="36" spans="1:26" ht="15" customHeight="1" x14ac:dyDescent="0.25">
      <c r="A36" s="50"/>
      <c r="B36" s="16"/>
      <c r="C36" s="16"/>
      <c r="D36" s="51"/>
      <c r="E36" s="22"/>
      <c r="F36" s="55"/>
      <c r="G36" s="20" t="s">
        <v>42</v>
      </c>
      <c r="H36" s="33">
        <f>COUNTIF(A22:A27,"ДСКВ")</f>
        <v>0</v>
      </c>
      <c r="I36" s="56"/>
      <c r="J36" s="66" t="s">
        <v>47</v>
      </c>
      <c r="K36" s="57">
        <f>COUNTIF(F22:F33,"3 сп.р.")</f>
        <v>0</v>
      </c>
    </row>
    <row r="37" spans="1:26" ht="9.75" customHeight="1" x14ac:dyDescent="0.25">
      <c r="A37" s="23"/>
      <c r="K37" s="24"/>
    </row>
    <row r="38" spans="1:26" ht="15.6" x14ac:dyDescent="0.25">
      <c r="A38" s="99" t="s">
        <v>2</v>
      </c>
      <c r="B38" s="100"/>
      <c r="C38" s="100"/>
      <c r="D38" s="100"/>
      <c r="E38" s="101" t="s">
        <v>6</v>
      </c>
      <c r="F38" s="101"/>
      <c r="G38" s="101"/>
      <c r="H38" s="101"/>
      <c r="I38" s="101" t="s">
        <v>36</v>
      </c>
      <c r="J38" s="101"/>
      <c r="K38" s="102"/>
    </row>
    <row r="39" spans="1:26" x14ac:dyDescent="0.25">
      <c r="A39" s="23"/>
      <c r="B39" s="1"/>
      <c r="C39" s="1"/>
      <c r="E39" s="1"/>
      <c r="F39" s="19"/>
      <c r="G39" s="19"/>
      <c r="H39" s="19"/>
      <c r="I39" s="19"/>
      <c r="J39" s="19"/>
      <c r="K39" s="28"/>
    </row>
    <row r="40" spans="1:26" x14ac:dyDescent="0.25">
      <c r="A40" s="25"/>
      <c r="D40" s="26"/>
      <c r="E40" s="52"/>
      <c r="F40" s="26"/>
      <c r="G40" s="26"/>
      <c r="H40" s="53"/>
      <c r="I40" s="53"/>
      <c r="J40" s="26"/>
      <c r="K40" s="27"/>
    </row>
    <row r="41" spans="1:26" x14ac:dyDescent="0.25">
      <c r="A41" s="25"/>
      <c r="D41" s="26"/>
      <c r="E41" s="52"/>
      <c r="F41" s="26"/>
      <c r="G41" s="26"/>
      <c r="H41" s="53"/>
      <c r="I41" s="53"/>
      <c r="J41" s="26"/>
      <c r="K41" s="27"/>
    </row>
    <row r="42" spans="1:26" x14ac:dyDescent="0.25">
      <c r="A42" s="25"/>
      <c r="D42" s="26"/>
      <c r="E42" s="52"/>
      <c r="F42" s="26"/>
      <c r="G42" s="26"/>
      <c r="H42" s="53"/>
      <c r="I42" s="53"/>
      <c r="J42" s="26"/>
      <c r="K42" s="27"/>
    </row>
    <row r="43" spans="1:26" x14ac:dyDescent="0.25">
      <c r="A43" s="25"/>
      <c r="D43" s="26"/>
      <c r="E43" s="52"/>
      <c r="F43" s="26"/>
      <c r="G43" s="26"/>
      <c r="H43" s="53"/>
      <c r="I43" s="53"/>
      <c r="J43" s="26"/>
      <c r="K43" s="27"/>
    </row>
    <row r="44" spans="1:26" ht="16.2" thickBot="1" x14ac:dyDescent="0.3">
      <c r="A44" s="103" t="str">
        <f>G18</f>
        <v>БУКОВА О.Ю.(IК, г. Пенза)</v>
      </c>
      <c r="B44" s="104"/>
      <c r="C44" s="104"/>
      <c r="D44" s="104"/>
      <c r="E44" s="104" t="str">
        <f>G17</f>
        <v>ДЫШАКОВ А.С. (ВК, г. Москва)</v>
      </c>
      <c r="F44" s="104"/>
      <c r="G44" s="104"/>
      <c r="H44" s="104"/>
      <c r="I44" s="104" t="str">
        <f>G19</f>
        <v>СМОЛЬНИКОВ А.В. (IК, г.Москва)</v>
      </c>
      <c r="J44" s="104"/>
      <c r="K44" s="105"/>
    </row>
    <row r="45" spans="1:26" s="10" customFormat="1" ht="14.4" thickTop="1" x14ac:dyDescent="0.25">
      <c r="A45" s="1"/>
      <c r="B45" s="26"/>
      <c r="C45" s="26"/>
      <c r="D45" s="1"/>
      <c r="F45" s="1"/>
      <c r="G45" s="1"/>
      <c r="H45" s="21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6" customFormat="1" ht="18" x14ac:dyDescent="0.25">
      <c r="B46" s="37"/>
      <c r="C46" s="37"/>
      <c r="E46" s="38"/>
      <c r="H46" s="39"/>
      <c r="I46" s="39"/>
    </row>
    <row r="47" spans="1:26" ht="21" x14ac:dyDescent="0.25">
      <c r="A47" s="34"/>
      <c r="B47" s="34"/>
      <c r="C47" s="35"/>
      <c r="D47" s="95"/>
      <c r="E47" s="95"/>
      <c r="F47" s="95"/>
      <c r="G47" s="95"/>
    </row>
    <row r="48" spans="1:26" ht="18" x14ac:dyDescent="0.25">
      <c r="D48" s="36"/>
    </row>
  </sheetData>
  <autoFilter ref="B21:H21">
    <sortState ref="B22:H30">
      <sortCondition ref="H21"/>
    </sortState>
  </autoFilter>
  <sortState ref="A22:G29">
    <sortCondition descending="1" ref="A22:A29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47:G47"/>
    <mergeCell ref="A29:D29"/>
    <mergeCell ref="G29:K29"/>
    <mergeCell ref="A38:D38"/>
    <mergeCell ref="E38:H38"/>
    <mergeCell ref="I38:K38"/>
    <mergeCell ref="A44:D44"/>
    <mergeCell ref="E44:H44"/>
    <mergeCell ref="I44:K44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56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2025-08-21T14:14:23Z</cp:lastPrinted>
  <dcterms:created xsi:type="dcterms:W3CDTF">1996-10-08T23:32:33Z</dcterms:created>
  <dcterms:modified xsi:type="dcterms:W3CDTF">2025-08-21T14:14:30Z</dcterms:modified>
</cp:coreProperties>
</file>