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F8D3A18-574F-4326-BCFC-E35785B0D42F}" xr6:coauthVersionLast="37" xr6:coauthVersionMax="4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кейрин!$A$1:$I$82</definedName>
  </definedNames>
  <calcPr calcId="179021"/>
</workbook>
</file>

<file path=xl/calcChain.xml><?xml version="1.0" encoding="utf-8"?>
<calcChain xmlns="http://schemas.openxmlformats.org/spreadsheetml/2006/main">
  <c r="H82" i="100" l="1"/>
  <c r="D82" i="100"/>
  <c r="F82" i="100" l="1"/>
  <c r="G74" i="100"/>
  <c r="G73" i="100"/>
  <c r="G72" i="100"/>
  <c r="G71" i="100"/>
  <c r="I68" i="100" l="1"/>
  <c r="I70" i="100"/>
  <c r="I72" i="100"/>
  <c r="I74" i="100"/>
  <c r="I69" i="100"/>
  <c r="I71" i="100"/>
  <c r="I73" i="100"/>
  <c r="G70" i="100"/>
  <c r="G69" i="100" s="1"/>
</calcChain>
</file>

<file path=xl/sharedStrings.xml><?xml version="1.0" encoding="utf-8"?>
<sst xmlns="http://schemas.openxmlformats.org/spreadsheetml/2006/main" count="111" uniqueCount="89">
  <si>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</si>
  <si>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</si>
  <si>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</si>
  <si>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</si>
  <si>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</si>
  <si>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</si>
  <si>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</si>
  <si>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</si>
  <si>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</si>
  <si>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</si>
  <si>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</si>
  <si>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</si>
  <si>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</si>
  <si>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</si>
  <si>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</si>
  <si>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</si>
  <si>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</si>
  <si>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</si>
  <si>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</si>
  <si>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</si>
  <si>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</si>
  <si>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</si>
  <si>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</si>
  <si>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</si>
  <si>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</si>
  <si>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</si>
  <si>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</si>
  <si>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</si>
  <si>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</si>
  <si>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</si>
  <si>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</si>
  <si>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</si>
  <si>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</si>
  <si>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</si>
  <si>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</si>
  <si>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</si>
  <si>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</si>
  <si>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</si>
  <si>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</si>
  <si>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</si>
  <si>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</si>
  <si>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</si>
  <si>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</si>
  <si>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</si>
  <si>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</si>
  <si>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</si>
  <si>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трек - спринт</t>
  </si>
  <si>
    <t>№ ВРВС: 0080431611Я</t>
  </si>
  <si>
    <t>Министерство спорта Российской Федерации</t>
  </si>
  <si>
    <t>МЕЖДУНАРОДНЫЕ СОРЕВНОВАНИЯ</t>
  </si>
  <si>
    <t>"ГРАН ПРИ МОСКВЫ"</t>
  </si>
  <si>
    <t>МЕСТО ПРОВЕДЕНИЯ: г. Москва</t>
  </si>
  <si>
    <t>Гниденко В. Н.  (ВК, Тула)</t>
  </si>
  <si>
    <t>Максимова Е. Г. (ВК, Тула)</t>
  </si>
  <si>
    <t>Батюров С. А. (МК)</t>
  </si>
  <si>
    <t>НАЗВАНИЕ ТРАССЫ / РЕГ. НОМЕР: велотрек "Крылатское"</t>
  </si>
  <si>
    <t>ПОКРЫТИЕ ТРЕКА: дерево</t>
  </si>
  <si>
    <t>№ ЕКП 2023: 21026</t>
  </si>
  <si>
    <t xml:space="preserve">Москва </t>
  </si>
  <si>
    <t>ДИСТАНЦИЯ: ДЛИНА КРУГА/КРУГОВ:  5,0    0,333/25</t>
  </si>
  <si>
    <t>Юниоры 17-18 лет</t>
  </si>
  <si>
    <t>Иран/Iran</t>
  </si>
  <si>
    <t>САМУСЕВ Иван</t>
  </si>
  <si>
    <t>ЧЕРНЯВСКИЙ Игорь</t>
  </si>
  <si>
    <t>БЫКОВСКИЙ Никита</t>
  </si>
  <si>
    <t>БИЕСЫНБАЕВ Ризван/Beisenbaev</t>
  </si>
  <si>
    <t>ЮДИН Никита</t>
  </si>
  <si>
    <t>СТОРОЖЕВ Александр</t>
  </si>
  <si>
    <t>АФАНАСЬЕВ Никита</t>
  </si>
  <si>
    <t>МУХТАР Рамазан</t>
  </si>
  <si>
    <t>ГРИГОРЬЕВ Платон</t>
  </si>
  <si>
    <t>МЕРЕМЕРЕНКО Дмитрий</t>
  </si>
  <si>
    <t>ВАСИЛЬЕВ Тимофей</t>
  </si>
  <si>
    <t>ЭШАНКУЛОВ Асанбек/</t>
  </si>
  <si>
    <t>АМЕЛИН Даниил</t>
  </si>
  <si>
    <t>ШЕШЕНИН Андрей</t>
  </si>
  <si>
    <t>ЗЛОТКО Иван</t>
  </si>
  <si>
    <t>ШАКМЕТОВ Диньяр</t>
  </si>
  <si>
    <t>ГРИГОРЬЕВ Сократ</t>
  </si>
  <si>
    <t>КОРОЛЬКОВ Павел</t>
  </si>
  <si>
    <t>КИМ Денис/Kim</t>
  </si>
  <si>
    <t>Али Абтахи</t>
  </si>
  <si>
    <t>БУСЛАЕВ Артем</t>
  </si>
  <si>
    <t>Амирреза Сарвин</t>
  </si>
  <si>
    <t>НАГОРНОВ Богдан</t>
  </si>
  <si>
    <t>ОСЕЧКИН Александр</t>
  </si>
  <si>
    <t>Узбекистан</t>
  </si>
  <si>
    <t xml:space="preserve">Казахстан </t>
  </si>
  <si>
    <t>ДАТА ПРОВЕДЕНИЯ: 27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</si>
</sst>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4" fillId="0" borderId="0"/>
    <xf numFmtId="0" fontId="19" fillId="0" borderId="0"/>
    <xf numFmtId="0" fontId="23" fillId="0" borderId="0"/>
    <xf numFmtId="0" fontId="21" fillId="0" borderId="0"/>
  </cellStyleXfs>
  <cellXfs count="125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left" vertical="center"/>
    </xf>
    <xf numFmtId="167" fontId="16" fillId="0" borderId="21" xfId="0" applyNumberFormat="1" applyFont="1" applyBorder="1" applyAlignment="1">
      <alignment horizontal="left" vertical="center"/>
    </xf>
    <xf numFmtId="0" fontId="0" fillId="0" borderId="1" xfId="0" applyBorder="1"/>
    <xf numFmtId="0" fontId="6" fillId="3" borderId="28" xfId="0" applyFont="1" applyFill="1" applyBorder="1" applyAlignment="1">
      <alignment horizontal="center" vertical="center" wrapText="1"/>
    </xf>
    <xf numFmtId="0" fontId="20" fillId="0" borderId="1" xfId="10" applyFont="1" applyBorder="1" applyAlignment="1">
      <alignment horizontal="center" vertical="center"/>
    </xf>
    <xf numFmtId="0" fontId="24" fillId="0" borderId="1" xfId="10" applyFont="1" applyBorder="1" applyAlignment="1">
      <alignment horizontal="center" vertical="center"/>
    </xf>
    <xf numFmtId="0" fontId="24" fillId="0" borderId="1" xfId="10" applyFont="1" applyBorder="1" applyAlignment="1">
      <alignment horizontal="left" vertical="center"/>
    </xf>
    <xf numFmtId="14" fontId="24" fillId="0" borderId="1" xfId="10" applyNumberFormat="1" applyFont="1" applyBorder="1" applyAlignment="1">
      <alignment horizontal="center" vertical="center"/>
    </xf>
    <xf numFmtId="0" fontId="22" fillId="0" borderId="1" xfId="1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4">
    <cellStyle name="Normal 2" xfId="13" xr:uid="{5F7A358E-6A97-7341-B2E5-DB473B007304}"/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2 4" xfId="10" xr:uid="{DD14A067-D11E-134F-86A6-76ED49745BA1}"/>
    <cellStyle name="Обычный 3" xfId="7" xr:uid="{00000000-0005-0000-0000-000005000000}"/>
    <cellStyle name="Обычный 3 2" xfId="12" xr:uid="{28696D2B-C28B-954D-BB61-C9ED84627A0A}"/>
    <cellStyle name="Обычный 4" xfId="4" xr:uid="{00000000-0005-0000-0000-000006000000}"/>
    <cellStyle name="Обычный 5" xfId="9" xr:uid="{00000000-0005-0000-0000-000038000000}"/>
    <cellStyle name="Обычный 6" xfId="11" xr:uid="{FACE0CAB-2739-B344-9008-6A2AF91E8F11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1011115</xdr:colOff>
      <xdr:row>45</xdr:row>
      <xdr:rowOff>0</xdr:rowOff>
    </xdr:from>
    <xdr:to>
      <xdr:col>6</xdr:col>
      <xdr:colOff>483075</xdr:colOff>
      <xdr:row>83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527" y="77560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F2A74FE-FF5B-41E4-BA90-568EB4E259A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D6FA15-A722-4C34-90E4-EE73154D8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6499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527017B-A153-4D2B-A0A0-DF668264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494" y="45874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7</xdr:col>
      <xdr:colOff>533819</xdr:colOff>
      <xdr:row>76</xdr:row>
      <xdr:rowOff>125605</xdr:rowOff>
    </xdr:from>
    <xdr:to>
      <xdr:col>8</xdr:col>
      <xdr:colOff>632069</xdr:colOff>
      <xdr:row>80</xdr:row>
      <xdr:rowOff>9490</xdr:rowOff>
    </xdr:to>
    <xdr:pic>
      <xdr:nvPicPr>
        <xdr:cNvPr id="15" name="Рисунок 1">
          <a:extLst>
            <a:ext uri="{FF2B5EF4-FFF2-40B4-BE49-F238E27FC236}">
              <a16:creationId xmlns:a16="http://schemas.microsoft.com/office/drawing/2014/main" id="{733A0533-686D-4B88-B681-838918BC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62" y="8248023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334945</xdr:colOff>
      <xdr:row>76</xdr:row>
      <xdr:rowOff>41868</xdr:rowOff>
    </xdr:from>
    <xdr:to>
      <xdr:col>3</xdr:col>
      <xdr:colOff>1290620</xdr:colOff>
      <xdr:row>80</xdr:row>
      <xdr:rowOff>65453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B20284F-3963-40FA-BDB6-80E717C7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478" y="8164286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topLeftCell="A10" zoomScale="91" zoomScaleNormal="91" zoomScaleSheetLayoutView="91" workbookViewId="0">
      <selection activeCell="A22" sqref="A22:A45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83" t="s">
        <v>48</v>
      </c>
      <c r="B1" s="83"/>
      <c r="C1" s="83"/>
      <c r="D1" s="83"/>
      <c r="E1" s="83"/>
      <c r="F1" s="83"/>
      <c r="G1" s="83"/>
      <c r="H1" s="83"/>
      <c r="I1" s="83"/>
    </row>
    <row r="2" spans="1:9" ht="21" x14ac:dyDescent="0.2">
      <c r="A2" s="83"/>
      <c r="B2" s="83"/>
      <c r="C2" s="83"/>
      <c r="D2" s="83"/>
      <c r="E2" s="83"/>
      <c r="F2" s="83"/>
      <c r="G2" s="83"/>
      <c r="H2" s="83"/>
      <c r="I2" s="83"/>
    </row>
    <row r="3" spans="1:9" ht="21" x14ac:dyDescent="0.2">
      <c r="A3" s="83" t="s">
        <v>9</v>
      </c>
      <c r="B3" s="83"/>
      <c r="C3" s="83"/>
      <c r="D3" s="83"/>
      <c r="E3" s="83"/>
      <c r="F3" s="83"/>
      <c r="G3" s="83"/>
      <c r="H3" s="83"/>
      <c r="I3" s="83"/>
    </row>
    <row r="4" spans="1:9" ht="21" x14ac:dyDescent="0.2">
      <c r="A4" s="83"/>
      <c r="B4" s="83"/>
      <c r="C4" s="83"/>
      <c r="D4" s="83"/>
      <c r="E4" s="83"/>
      <c r="F4" s="83"/>
      <c r="G4" s="83"/>
      <c r="H4" s="83"/>
      <c r="I4" s="83"/>
    </row>
    <row r="5" spans="1:9" ht="6.75" customHeight="1" x14ac:dyDescent="0.2">
      <c r="A5" s="84" t="s">
        <v>34</v>
      </c>
      <c r="B5" s="84"/>
      <c r="C5" s="84"/>
      <c r="D5" s="84"/>
      <c r="E5" s="84"/>
      <c r="F5" s="84"/>
      <c r="G5" s="84"/>
      <c r="H5" s="84"/>
      <c r="I5" s="84"/>
    </row>
    <row r="6" spans="1:9" ht="25.5" customHeight="1" x14ac:dyDescent="0.2">
      <c r="A6" s="82" t="s">
        <v>49</v>
      </c>
      <c r="B6" s="82"/>
      <c r="C6" s="82"/>
      <c r="D6" s="82"/>
      <c r="E6" s="82"/>
      <c r="F6" s="82"/>
      <c r="G6" s="82"/>
      <c r="H6" s="82"/>
      <c r="I6" s="82"/>
    </row>
    <row r="7" spans="1:9" ht="15" customHeight="1" x14ac:dyDescent="0.2">
      <c r="A7" s="87" t="s">
        <v>50</v>
      </c>
      <c r="B7" s="87"/>
      <c r="C7" s="87"/>
      <c r="D7" s="87"/>
      <c r="E7" s="87"/>
      <c r="F7" s="87"/>
      <c r="G7" s="87"/>
      <c r="H7" s="87"/>
      <c r="I7" s="87"/>
    </row>
    <row r="8" spans="1:9" ht="8.25" customHeight="1" thickBot="1" x14ac:dyDescent="0.25">
      <c r="A8" s="88"/>
      <c r="B8" s="88"/>
      <c r="C8" s="88"/>
      <c r="D8" s="88"/>
      <c r="E8" s="88"/>
      <c r="F8" s="88"/>
      <c r="G8" s="88"/>
      <c r="H8" s="88"/>
      <c r="I8" s="88"/>
    </row>
    <row r="9" spans="1:9" ht="19.5" thickTop="1" x14ac:dyDescent="0.2">
      <c r="A9" s="89" t="s">
        <v>19</v>
      </c>
      <c r="B9" s="90"/>
      <c r="C9" s="90"/>
      <c r="D9" s="90"/>
      <c r="E9" s="90"/>
      <c r="F9" s="90"/>
      <c r="G9" s="90"/>
      <c r="H9" s="90"/>
      <c r="I9" s="91"/>
    </row>
    <row r="10" spans="1:9" ht="18.75" x14ac:dyDescent="0.2">
      <c r="A10" s="92" t="s">
        <v>46</v>
      </c>
      <c r="B10" s="93"/>
      <c r="C10" s="93"/>
      <c r="D10" s="93"/>
      <c r="E10" s="93"/>
      <c r="F10" s="93"/>
      <c r="G10" s="93"/>
      <c r="H10" s="93"/>
      <c r="I10" s="94"/>
    </row>
    <row r="11" spans="1:9" ht="15.75" customHeight="1" x14ac:dyDescent="0.2">
      <c r="A11" s="95" t="s">
        <v>60</v>
      </c>
      <c r="B11" s="96"/>
      <c r="C11" s="96"/>
      <c r="D11" s="96"/>
      <c r="E11" s="96"/>
      <c r="F11" s="96"/>
      <c r="G11" s="96"/>
      <c r="H11" s="96"/>
      <c r="I11" s="97"/>
    </row>
    <row r="12" spans="1:9" ht="8.25" customHeight="1" x14ac:dyDescent="0.2">
      <c r="A12" s="98" t="s">
        <v>34</v>
      </c>
      <c r="B12" s="99"/>
      <c r="C12" s="99"/>
      <c r="D12" s="99"/>
      <c r="E12" s="99"/>
      <c r="F12" s="99"/>
      <c r="G12" s="99"/>
      <c r="H12" s="99"/>
      <c r="I12" s="100"/>
    </row>
    <row r="13" spans="1:9" ht="15.75" x14ac:dyDescent="0.2">
      <c r="A13" s="101" t="s">
        <v>51</v>
      </c>
      <c r="B13" s="102"/>
      <c r="C13" s="102"/>
      <c r="D13" s="102"/>
      <c r="E13" s="15"/>
      <c r="F13" s="1"/>
      <c r="G13" s="32" t="s">
        <v>41</v>
      </c>
      <c r="H13" s="28"/>
      <c r="I13" s="8" t="s">
        <v>47</v>
      </c>
    </row>
    <row r="14" spans="1:9" ht="15.75" x14ac:dyDescent="0.2">
      <c r="A14" s="103" t="s">
        <v>88</v>
      </c>
      <c r="B14" s="104"/>
      <c r="C14" s="104"/>
      <c r="D14" s="104"/>
      <c r="E14" s="16"/>
      <c r="F14" s="2"/>
      <c r="G14" s="49" t="s">
        <v>42</v>
      </c>
      <c r="H14" s="29"/>
      <c r="I14" s="9" t="s">
        <v>57</v>
      </c>
    </row>
    <row r="15" spans="1:9" ht="15" x14ac:dyDescent="0.2">
      <c r="A15" s="105" t="s">
        <v>8</v>
      </c>
      <c r="B15" s="106"/>
      <c r="C15" s="106"/>
      <c r="D15" s="106"/>
      <c r="E15" s="106"/>
      <c r="F15" s="106"/>
      <c r="G15" s="107"/>
      <c r="H15" s="108" t="s">
        <v>0</v>
      </c>
      <c r="I15" s="109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10" t="s">
        <v>55</v>
      </c>
      <c r="I16" s="111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52</v>
      </c>
      <c r="H17" s="85" t="s">
        <v>56</v>
      </c>
      <c r="I17" s="86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53</v>
      </c>
      <c r="H18" s="85" t="s">
        <v>40</v>
      </c>
      <c r="I18" s="86"/>
    </row>
    <row r="19" spans="1:9" ht="15.75" thickBot="1" x14ac:dyDescent="0.25">
      <c r="A19" s="66" t="s">
        <v>14</v>
      </c>
      <c r="B19" s="68"/>
      <c r="C19" s="68"/>
      <c r="D19" s="67"/>
      <c r="E19" s="30"/>
      <c r="F19" s="67"/>
      <c r="G19" s="70" t="s">
        <v>54</v>
      </c>
      <c r="H19" s="71" t="s">
        <v>59</v>
      </c>
      <c r="I19" s="72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80">
        <v>1</v>
      </c>
      <c r="B22" s="79">
        <v>14</v>
      </c>
      <c r="C22" s="76">
        <v>10112134711</v>
      </c>
      <c r="D22" s="77" t="s">
        <v>62</v>
      </c>
      <c r="E22" s="78">
        <v>38958</v>
      </c>
      <c r="F22" s="73"/>
      <c r="G22" s="78" t="s">
        <v>58</v>
      </c>
      <c r="H22" s="81"/>
      <c r="I22" s="74"/>
    </row>
    <row r="23" spans="1:9" ht="16.5" customHeight="1" x14ac:dyDescent="0.2">
      <c r="A23" s="80">
        <v>2</v>
      </c>
      <c r="B23" s="79">
        <v>11</v>
      </c>
      <c r="C23" s="76">
        <v>10082146957</v>
      </c>
      <c r="D23" s="77" t="s">
        <v>63</v>
      </c>
      <c r="E23" s="78">
        <v>38445</v>
      </c>
      <c r="F23" s="73"/>
      <c r="G23" s="78" t="s">
        <v>58</v>
      </c>
      <c r="H23" s="81"/>
      <c r="I23" s="74"/>
    </row>
    <row r="24" spans="1:9" ht="16.5" customHeight="1" x14ac:dyDescent="0.2">
      <c r="A24" s="80">
        <v>3</v>
      </c>
      <c r="B24" s="75">
        <v>177</v>
      </c>
      <c r="C24" s="76">
        <v>10094923271</v>
      </c>
      <c r="D24" s="77" t="s">
        <v>64</v>
      </c>
      <c r="E24" s="78">
        <v>38917</v>
      </c>
      <c r="F24" s="73"/>
      <c r="G24" s="78" t="s">
        <v>45</v>
      </c>
      <c r="H24" s="81"/>
      <c r="I24" s="74"/>
    </row>
    <row r="25" spans="1:9" ht="16.5" customHeight="1" x14ac:dyDescent="0.2">
      <c r="A25" s="80">
        <v>4</v>
      </c>
      <c r="B25" s="79">
        <v>213</v>
      </c>
      <c r="C25" s="76">
        <v>10125600634</v>
      </c>
      <c r="D25" s="77" t="s">
        <v>65</v>
      </c>
      <c r="E25" s="78">
        <v>38419</v>
      </c>
      <c r="F25" s="73"/>
      <c r="G25" s="78" t="s">
        <v>87</v>
      </c>
      <c r="H25" s="81"/>
      <c r="I25" s="74"/>
    </row>
    <row r="26" spans="1:9" ht="16.5" customHeight="1" x14ac:dyDescent="0.2">
      <c r="A26" s="80">
        <v>5</v>
      </c>
      <c r="B26" s="79">
        <v>44</v>
      </c>
      <c r="C26" s="76">
        <v>10101332446</v>
      </c>
      <c r="D26" s="77" t="s">
        <v>66</v>
      </c>
      <c r="E26" s="78">
        <v>38409</v>
      </c>
      <c r="F26" s="73"/>
      <c r="G26" s="78" t="s">
        <v>58</v>
      </c>
      <c r="H26" s="81"/>
      <c r="I26" s="74"/>
    </row>
    <row r="27" spans="1:9" ht="16.5" customHeight="1" x14ac:dyDescent="0.2">
      <c r="A27" s="80">
        <v>6</v>
      </c>
      <c r="B27" s="79">
        <v>15</v>
      </c>
      <c r="C27" s="76">
        <v>10082410978</v>
      </c>
      <c r="D27" s="77" t="s">
        <v>67</v>
      </c>
      <c r="E27" s="78">
        <v>38794</v>
      </c>
      <c r="F27" s="73"/>
      <c r="G27" s="78" t="s">
        <v>58</v>
      </c>
      <c r="H27" s="81"/>
      <c r="I27" s="74"/>
    </row>
    <row r="28" spans="1:9" ht="16.5" customHeight="1" x14ac:dyDescent="0.2">
      <c r="A28" s="80">
        <v>7</v>
      </c>
      <c r="B28" s="79">
        <v>13</v>
      </c>
      <c r="C28" s="76">
        <v>10100511986</v>
      </c>
      <c r="D28" s="77" t="s">
        <v>68</v>
      </c>
      <c r="E28" s="78">
        <v>38756</v>
      </c>
      <c r="F28" s="73"/>
      <c r="G28" s="78" t="s">
        <v>58</v>
      </c>
      <c r="H28" s="81"/>
      <c r="I28" s="74"/>
    </row>
    <row r="29" spans="1:9" ht="16.5" customHeight="1" x14ac:dyDescent="0.2">
      <c r="A29" s="80">
        <v>8</v>
      </c>
      <c r="B29" s="79">
        <v>212</v>
      </c>
      <c r="C29" s="76">
        <v>10125600937</v>
      </c>
      <c r="D29" s="77" t="s">
        <v>69</v>
      </c>
      <c r="E29" s="78">
        <v>38631</v>
      </c>
      <c r="F29" s="73"/>
      <c r="G29" s="78" t="s">
        <v>87</v>
      </c>
      <c r="H29" s="81"/>
      <c r="I29" s="74"/>
    </row>
    <row r="30" spans="1:9" ht="16.5" customHeight="1" x14ac:dyDescent="0.2">
      <c r="A30" s="80">
        <v>9</v>
      </c>
      <c r="B30" s="79">
        <v>45</v>
      </c>
      <c r="C30" s="76">
        <v>10103549100</v>
      </c>
      <c r="D30" s="77" t="s">
        <v>70</v>
      </c>
      <c r="E30" s="78">
        <v>38410</v>
      </c>
      <c r="F30" s="73"/>
      <c r="G30" s="78" t="s">
        <v>58</v>
      </c>
      <c r="H30" s="81"/>
      <c r="I30" s="74"/>
    </row>
    <row r="31" spans="1:9" ht="16.5" customHeight="1" x14ac:dyDescent="0.2">
      <c r="A31" s="80">
        <v>10</v>
      </c>
      <c r="B31" s="79">
        <v>10</v>
      </c>
      <c r="C31" s="76">
        <v>10130335345</v>
      </c>
      <c r="D31" s="77" t="s">
        <v>71</v>
      </c>
      <c r="E31" s="78">
        <v>38821</v>
      </c>
      <c r="F31" s="73"/>
      <c r="G31" s="78" t="s">
        <v>58</v>
      </c>
      <c r="H31" s="81"/>
      <c r="I31" s="74"/>
    </row>
    <row r="32" spans="1:9" ht="16.5" customHeight="1" x14ac:dyDescent="0.2">
      <c r="A32" s="80">
        <v>11</v>
      </c>
      <c r="B32" s="79">
        <v>58</v>
      </c>
      <c r="C32" s="76">
        <v>10099853905</v>
      </c>
      <c r="D32" s="77" t="s">
        <v>72</v>
      </c>
      <c r="E32" s="78">
        <v>39183</v>
      </c>
      <c r="F32" s="73"/>
      <c r="G32" s="78" t="s">
        <v>58</v>
      </c>
      <c r="H32" s="81"/>
      <c r="I32" s="74"/>
    </row>
    <row r="33" spans="1:9" ht="16.5" customHeight="1" x14ac:dyDescent="0.2">
      <c r="A33" s="80">
        <v>12</v>
      </c>
      <c r="B33" s="79">
        <v>220</v>
      </c>
      <c r="C33" s="76">
        <v>10132657281</v>
      </c>
      <c r="D33" s="77" t="s">
        <v>73</v>
      </c>
      <c r="E33" s="78">
        <v>38599</v>
      </c>
      <c r="F33" s="73"/>
      <c r="G33" s="78" t="s">
        <v>86</v>
      </c>
      <c r="H33" s="81"/>
      <c r="I33" s="74"/>
    </row>
    <row r="34" spans="1:9" ht="16.5" customHeight="1" x14ac:dyDescent="0.2">
      <c r="A34" s="80">
        <v>13</v>
      </c>
      <c r="B34" s="79">
        <v>12</v>
      </c>
      <c r="C34" s="76">
        <v>10092179383</v>
      </c>
      <c r="D34" s="77" t="s">
        <v>74</v>
      </c>
      <c r="E34" s="78">
        <v>38819</v>
      </c>
      <c r="F34" s="73"/>
      <c r="G34" s="78" t="s">
        <v>58</v>
      </c>
      <c r="H34" s="53"/>
      <c r="I34" s="53"/>
    </row>
    <row r="35" spans="1:9" ht="16.5" customHeight="1" x14ac:dyDescent="0.2">
      <c r="A35" s="80">
        <v>14</v>
      </c>
      <c r="B35" s="79">
        <v>51</v>
      </c>
      <c r="C35" s="76">
        <v>10090423683</v>
      </c>
      <c r="D35" s="77" t="s">
        <v>75</v>
      </c>
      <c r="E35" s="78">
        <v>38945</v>
      </c>
      <c r="F35" s="73"/>
      <c r="G35" s="78" t="s">
        <v>58</v>
      </c>
      <c r="H35" s="53"/>
      <c r="I35" s="53"/>
    </row>
    <row r="36" spans="1:9" ht="16.5" customHeight="1" x14ac:dyDescent="0.2">
      <c r="A36" s="80">
        <v>15</v>
      </c>
      <c r="B36" s="79">
        <v>17</v>
      </c>
      <c r="C36" s="76">
        <v>10104278519</v>
      </c>
      <c r="D36" s="77" t="s">
        <v>76</v>
      </c>
      <c r="E36" s="78">
        <v>38874</v>
      </c>
      <c r="F36" s="73"/>
      <c r="G36" s="78" t="s">
        <v>58</v>
      </c>
      <c r="H36" s="53"/>
      <c r="I36" s="53"/>
    </row>
    <row r="37" spans="1:9" ht="16.5" customHeight="1" x14ac:dyDescent="0.2">
      <c r="A37" s="80">
        <v>16</v>
      </c>
      <c r="B37" s="79">
        <v>211</v>
      </c>
      <c r="C37" s="76">
        <v>10140489427</v>
      </c>
      <c r="D37" s="77" t="s">
        <v>77</v>
      </c>
      <c r="E37" s="78">
        <v>38757</v>
      </c>
      <c r="F37" s="73"/>
      <c r="G37" s="78" t="s">
        <v>87</v>
      </c>
      <c r="H37" s="53"/>
      <c r="I37" s="53"/>
    </row>
    <row r="38" spans="1:9" ht="16.5" customHeight="1" x14ac:dyDescent="0.2">
      <c r="A38" s="80">
        <v>17</v>
      </c>
      <c r="B38" s="79">
        <v>56</v>
      </c>
      <c r="C38" s="76">
        <v>10112680941</v>
      </c>
      <c r="D38" s="77" t="s">
        <v>78</v>
      </c>
      <c r="E38" s="78">
        <v>39226</v>
      </c>
      <c r="F38" s="73"/>
      <c r="G38" s="78" t="s">
        <v>58</v>
      </c>
      <c r="H38" s="53"/>
      <c r="I38" s="53"/>
    </row>
    <row r="39" spans="1:9" ht="16.5" customHeight="1" x14ac:dyDescent="0.2">
      <c r="A39" s="80">
        <v>18</v>
      </c>
      <c r="B39" s="79">
        <v>53</v>
      </c>
      <c r="C39" s="76">
        <v>10102210500</v>
      </c>
      <c r="D39" s="77" t="s">
        <v>79</v>
      </c>
      <c r="E39" s="78">
        <v>39061</v>
      </c>
      <c r="F39" s="73"/>
      <c r="G39" s="78" t="s">
        <v>58</v>
      </c>
      <c r="H39" s="53"/>
      <c r="I39" s="53"/>
    </row>
    <row r="40" spans="1:9" ht="16.5" customHeight="1" x14ac:dyDescent="0.2">
      <c r="A40" s="80">
        <v>19</v>
      </c>
      <c r="B40" s="79">
        <v>219</v>
      </c>
      <c r="C40" s="76">
        <v>10142290290</v>
      </c>
      <c r="D40" s="77" t="s">
        <v>80</v>
      </c>
      <c r="E40" s="78">
        <v>39205</v>
      </c>
      <c r="F40" s="73"/>
      <c r="G40" s="78" t="s">
        <v>86</v>
      </c>
      <c r="H40" s="53"/>
      <c r="I40" s="53"/>
    </row>
    <row r="41" spans="1:9" ht="16.5" customHeight="1" x14ac:dyDescent="0.2">
      <c r="A41" s="80">
        <v>20</v>
      </c>
      <c r="B41" s="79">
        <v>170</v>
      </c>
      <c r="C41" s="76">
        <v>10142746901</v>
      </c>
      <c r="D41" s="77" t="s">
        <v>81</v>
      </c>
      <c r="E41" s="78">
        <v>38598</v>
      </c>
      <c r="F41" s="73"/>
      <c r="G41" s="78" t="s">
        <v>61</v>
      </c>
      <c r="H41" s="53"/>
      <c r="I41" s="53"/>
    </row>
    <row r="42" spans="1:9" ht="16.5" customHeight="1" x14ac:dyDescent="0.2">
      <c r="A42" s="80">
        <v>21</v>
      </c>
      <c r="B42" s="79">
        <v>55</v>
      </c>
      <c r="C42" s="76">
        <v>10120491562</v>
      </c>
      <c r="D42" s="77" t="s">
        <v>82</v>
      </c>
      <c r="E42" s="78">
        <v>39238</v>
      </c>
      <c r="F42" s="73"/>
      <c r="G42" s="78" t="s">
        <v>58</v>
      </c>
      <c r="H42" s="53"/>
      <c r="I42" s="53"/>
    </row>
    <row r="43" spans="1:9" ht="16.5" customHeight="1" x14ac:dyDescent="0.2">
      <c r="A43" s="80">
        <v>22</v>
      </c>
      <c r="B43" s="79">
        <v>171</v>
      </c>
      <c r="C43" s="76">
        <v>10142745887</v>
      </c>
      <c r="D43" s="77" t="s">
        <v>83</v>
      </c>
      <c r="E43" s="78">
        <v>38542</v>
      </c>
      <c r="F43" s="73"/>
      <c r="G43" s="78" t="s">
        <v>61</v>
      </c>
      <c r="H43" s="53"/>
      <c r="I43" s="53"/>
    </row>
    <row r="44" spans="1:9" ht="16.5" customHeight="1" x14ac:dyDescent="0.2">
      <c r="A44" s="80">
        <v>23</v>
      </c>
      <c r="B44" s="79">
        <v>16</v>
      </c>
      <c r="C44" s="76">
        <v>10104651866</v>
      </c>
      <c r="D44" s="77" t="s">
        <v>84</v>
      </c>
      <c r="E44" s="78">
        <v>39156</v>
      </c>
      <c r="F44" s="73"/>
      <c r="G44" s="78" t="s">
        <v>58</v>
      </c>
      <c r="H44" s="53"/>
      <c r="I44" s="53"/>
    </row>
    <row r="45" spans="1:9" ht="16.5" customHeight="1" x14ac:dyDescent="0.2">
      <c r="A45" s="80">
        <v>24</v>
      </c>
      <c r="B45" s="79">
        <v>77</v>
      </c>
      <c r="C45" s="76">
        <v>10100048713</v>
      </c>
      <c r="D45" s="77" t="s">
        <v>85</v>
      </c>
      <c r="E45" s="78">
        <v>38387</v>
      </c>
      <c r="F45" s="73"/>
      <c r="G45" s="78" t="s">
        <v>58</v>
      </c>
      <c r="H45" s="53"/>
      <c r="I45" s="53"/>
    </row>
    <row r="46" spans="1:9" ht="16.5" hidden="1" customHeight="1" x14ac:dyDescent="0.2">
      <c r="A46" s="33"/>
      <c r="B46" s="34"/>
      <c r="C46" s="34"/>
      <c r="D46" s="37"/>
      <c r="E46" s="69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x14ac:dyDescent="0.2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16.5" hidden="1" customHeight="1" x14ac:dyDescent="0.2">
      <c r="A58" s="33"/>
      <c r="B58" s="34"/>
      <c r="C58" s="34"/>
      <c r="D58" s="37"/>
      <c r="E58" s="34"/>
      <c r="F58" s="34"/>
      <c r="G58" s="52"/>
      <c r="H58" s="53"/>
      <c r="I58" s="63"/>
    </row>
    <row r="59" spans="1:9" ht="16.5" hidden="1" customHeight="1" x14ac:dyDescent="0.2">
      <c r="A59" s="33"/>
      <c r="B59" s="34"/>
      <c r="C59" s="34"/>
      <c r="D59" s="37"/>
      <c r="E59" s="34"/>
      <c r="F59" s="34"/>
      <c r="G59" s="52"/>
      <c r="H59" s="53"/>
      <c r="I59" s="63"/>
    </row>
    <row r="60" spans="1:9" ht="16.5" hidden="1" customHeight="1" x14ac:dyDescent="0.2">
      <c r="A60" s="33"/>
      <c r="B60" s="34"/>
      <c r="C60" s="34"/>
      <c r="D60" s="37"/>
      <c r="E60" s="34"/>
      <c r="F60" s="34"/>
      <c r="G60" s="52"/>
      <c r="H60" s="53"/>
      <c r="I60" s="63"/>
    </row>
    <row r="61" spans="1:9" ht="16.5" hidden="1" customHeight="1" x14ac:dyDescent="0.2">
      <c r="A61" s="33"/>
      <c r="B61" s="34"/>
      <c r="C61" s="34"/>
      <c r="D61" s="37"/>
      <c r="E61" s="34"/>
      <c r="F61" s="34"/>
      <c r="G61" s="52"/>
      <c r="H61" s="53"/>
      <c r="I61" s="63"/>
    </row>
    <row r="62" spans="1:9" ht="16.5" hidden="1" customHeight="1" x14ac:dyDescent="0.2">
      <c r="A62" s="33"/>
      <c r="B62" s="34"/>
      <c r="C62" s="34"/>
      <c r="D62" s="37"/>
      <c r="E62" s="34"/>
      <c r="F62" s="34"/>
      <c r="G62" s="52"/>
      <c r="H62" s="53"/>
      <c r="I62" s="63"/>
    </row>
    <row r="63" spans="1:9" ht="16.5" hidden="1" customHeight="1" x14ac:dyDescent="0.2">
      <c r="A63" s="33"/>
      <c r="B63" s="34"/>
      <c r="C63" s="34"/>
      <c r="D63" s="37"/>
      <c r="E63" s="34"/>
      <c r="F63" s="34"/>
      <c r="G63" s="52"/>
      <c r="H63" s="53"/>
      <c r="I63" s="63"/>
    </row>
    <row r="64" spans="1:9" ht="16.5" hidden="1" customHeight="1" x14ac:dyDescent="0.2">
      <c r="A64" s="33"/>
      <c r="B64" s="34"/>
      <c r="C64" s="34"/>
      <c r="D64" s="37"/>
      <c r="E64" s="34"/>
      <c r="F64" s="34"/>
      <c r="G64" s="52"/>
      <c r="H64" s="53"/>
      <c r="I64" s="63"/>
    </row>
    <row r="65" spans="1:9" ht="16.5" hidden="1" customHeight="1" thickBot="1" x14ac:dyDescent="0.25">
      <c r="A65" s="33"/>
      <c r="B65" s="34"/>
      <c r="C65" s="34"/>
      <c r="D65" s="37"/>
      <c r="E65" s="34"/>
      <c r="F65" s="34"/>
      <c r="G65" s="52"/>
      <c r="H65" s="53"/>
      <c r="I65" s="63"/>
    </row>
    <row r="66" spans="1:9" ht="6" hidden="1" customHeight="1" thickTop="1" thickBot="1" x14ac:dyDescent="0.25">
      <c r="A66" s="38"/>
      <c r="B66" s="39"/>
      <c r="C66" s="39"/>
      <c r="D66" s="40"/>
      <c r="E66" s="41"/>
      <c r="F66" s="42"/>
      <c r="G66" s="43"/>
      <c r="H66" s="44"/>
      <c r="I66" s="44"/>
    </row>
    <row r="67" spans="1:9" ht="15.75" hidden="1" thickTop="1" x14ac:dyDescent="0.2">
      <c r="A67" s="115" t="s">
        <v>4</v>
      </c>
      <c r="B67" s="116"/>
      <c r="C67" s="116"/>
      <c r="D67" s="116"/>
      <c r="E67" s="31"/>
      <c r="F67" s="31"/>
      <c r="G67" s="116" t="s">
        <v>5</v>
      </c>
      <c r="H67" s="116"/>
      <c r="I67" s="117"/>
    </row>
    <row r="68" spans="1:9" hidden="1" x14ac:dyDescent="0.2">
      <c r="A68" s="10" t="s">
        <v>43</v>
      </c>
      <c r="B68" s="3"/>
      <c r="C68" s="22"/>
      <c r="D68" s="3"/>
      <c r="E68" s="24"/>
      <c r="F68" s="23" t="s">
        <v>29</v>
      </c>
      <c r="G68" s="59">
        <v>8</v>
      </c>
      <c r="H68" s="35" t="s">
        <v>27</v>
      </c>
      <c r="I68" s="60">
        <f>COUNTIF(F34:F83,"ЗМС")</f>
        <v>0</v>
      </c>
    </row>
    <row r="69" spans="1:9" hidden="1" x14ac:dyDescent="0.2">
      <c r="A69" s="10" t="s">
        <v>37</v>
      </c>
      <c r="B69" s="3"/>
      <c r="C69" s="11"/>
      <c r="D69" s="3"/>
      <c r="E69" s="25"/>
      <c r="F69" s="12" t="s">
        <v>22</v>
      </c>
      <c r="G69" s="59">
        <f>G70+G74</f>
        <v>12</v>
      </c>
      <c r="H69" s="35" t="s">
        <v>18</v>
      </c>
      <c r="I69" s="60">
        <f>COUNTIF(F34:F83,"МСМК")</f>
        <v>0</v>
      </c>
    </row>
    <row r="70" spans="1:9" hidden="1" x14ac:dyDescent="0.2">
      <c r="A70" s="10" t="s">
        <v>44</v>
      </c>
      <c r="B70" s="3"/>
      <c r="C70" s="13"/>
      <c r="D70" s="3"/>
      <c r="E70" s="25"/>
      <c r="F70" s="12" t="s">
        <v>23</v>
      </c>
      <c r="G70" s="59">
        <f>G71+G72+G73</f>
        <v>12</v>
      </c>
      <c r="H70" s="35" t="s">
        <v>20</v>
      </c>
      <c r="I70" s="60">
        <f>COUNTIF(F34:F83,"МС")</f>
        <v>0</v>
      </c>
    </row>
    <row r="71" spans="1:9" hidden="1" x14ac:dyDescent="0.2">
      <c r="A71" s="10" t="s">
        <v>38</v>
      </c>
      <c r="B71" s="3"/>
      <c r="C71" s="13"/>
      <c r="D71" s="3"/>
      <c r="E71" s="25"/>
      <c r="F71" s="12" t="s">
        <v>24</v>
      </c>
      <c r="G71" s="59">
        <f>COUNT(A34:A83)</f>
        <v>12</v>
      </c>
      <c r="H71" s="35" t="s">
        <v>28</v>
      </c>
      <c r="I71" s="60">
        <f>COUNTIF(F34:F83,"КМС")</f>
        <v>0</v>
      </c>
    </row>
    <row r="72" spans="1:9" hidden="1" x14ac:dyDescent="0.2">
      <c r="A72" s="10"/>
      <c r="B72" s="3"/>
      <c r="C72" s="13"/>
      <c r="D72" s="3"/>
      <c r="E72" s="25"/>
      <c r="F72" s="12" t="s">
        <v>25</v>
      </c>
      <c r="G72" s="59">
        <f>COUNTIF(A34:A83,"НФ")</f>
        <v>0</v>
      </c>
      <c r="H72" s="35" t="s">
        <v>33</v>
      </c>
      <c r="I72" s="60">
        <f>COUNTIF(F34:F83,"1 СР")</f>
        <v>0</v>
      </c>
    </row>
    <row r="73" spans="1:9" hidden="1" x14ac:dyDescent="0.2">
      <c r="A73" s="10"/>
      <c r="B73" s="3"/>
      <c r="C73" s="3"/>
      <c r="D73" s="36"/>
      <c r="E73" s="25"/>
      <c r="F73" s="12" t="s">
        <v>30</v>
      </c>
      <c r="G73" s="59">
        <f>COUNTIF(A34:A83,"ДСКВ")</f>
        <v>0</v>
      </c>
      <c r="H73" s="14" t="s">
        <v>35</v>
      </c>
      <c r="I73" s="60">
        <f>COUNTIF(F34:F83,"2 СР")</f>
        <v>0</v>
      </c>
    </row>
    <row r="74" spans="1:9" hidden="1" x14ac:dyDescent="0.2">
      <c r="A74" s="10"/>
      <c r="B74" s="3"/>
      <c r="C74" s="3"/>
      <c r="D74" s="3"/>
      <c r="E74" s="26"/>
      <c r="F74" s="12" t="s">
        <v>26</v>
      </c>
      <c r="G74" s="59">
        <f>COUNTIF(A34:A83,"НС")</f>
        <v>0</v>
      </c>
      <c r="H74" s="14" t="s">
        <v>36</v>
      </c>
      <c r="I74" s="60">
        <f>COUNTIF(F34:F83,"3 СР")</f>
        <v>0</v>
      </c>
    </row>
    <row r="75" spans="1:9" ht="5.25" customHeight="1" x14ac:dyDescent="0.2">
      <c r="A75" s="51"/>
      <c r="B75" s="65"/>
      <c r="C75" s="65"/>
      <c r="D75" s="46"/>
      <c r="E75" s="45"/>
      <c r="F75" s="46"/>
      <c r="G75" s="46"/>
      <c r="H75" s="47"/>
      <c r="I75" s="62"/>
    </row>
    <row r="76" spans="1:9" s="61" customFormat="1" x14ac:dyDescent="0.2">
      <c r="A76" s="122" t="s">
        <v>2</v>
      </c>
      <c r="B76" s="123"/>
      <c r="C76" s="123"/>
      <c r="D76" s="123" t="s">
        <v>10</v>
      </c>
      <c r="E76" s="123"/>
      <c r="F76" s="123" t="s">
        <v>3</v>
      </c>
      <c r="G76" s="123"/>
      <c r="H76" s="120" t="s">
        <v>39</v>
      </c>
      <c r="I76" s="121"/>
    </row>
    <row r="77" spans="1:9" x14ac:dyDescent="0.2">
      <c r="A77" s="118"/>
      <c r="B77" s="84"/>
      <c r="C77" s="84"/>
      <c r="D77" s="84"/>
      <c r="E77" s="84"/>
      <c r="F77" s="84"/>
      <c r="G77" s="84"/>
      <c r="H77" s="84"/>
      <c r="I77" s="119"/>
    </row>
    <row r="78" spans="1:9" x14ac:dyDescent="0.2">
      <c r="A78" s="64"/>
      <c r="B78" s="65"/>
      <c r="C78" s="65"/>
      <c r="D78" s="65"/>
      <c r="E78" s="48"/>
      <c r="F78" s="65"/>
      <c r="G78" s="65"/>
      <c r="H78" s="47"/>
      <c r="I78" s="62"/>
    </row>
    <row r="79" spans="1:9" x14ac:dyDescent="0.2">
      <c r="A79" s="64"/>
      <c r="B79" s="65"/>
      <c r="C79" s="65"/>
      <c r="D79" s="65"/>
      <c r="E79" s="48"/>
      <c r="F79" s="65"/>
      <c r="G79" s="65"/>
      <c r="H79" s="47"/>
      <c r="I79" s="62"/>
    </row>
    <row r="80" spans="1:9" x14ac:dyDescent="0.2">
      <c r="A80" s="64"/>
      <c r="B80" s="65"/>
      <c r="C80" s="65"/>
      <c r="D80" s="65"/>
      <c r="E80" s="48"/>
      <c r="F80" s="65"/>
      <c r="G80" s="65"/>
      <c r="H80" s="47"/>
      <c r="I80" s="62"/>
    </row>
    <row r="81" spans="1:9" x14ac:dyDescent="0.2">
      <c r="A81" s="64"/>
      <c r="B81" s="65"/>
      <c r="C81" s="65"/>
      <c r="D81" s="65"/>
      <c r="E81" s="48"/>
      <c r="F81" s="65"/>
      <c r="G81" s="65"/>
      <c r="H81" s="47"/>
      <c r="I81" s="62"/>
    </row>
    <row r="82" spans="1:9" s="61" customFormat="1" ht="13.5" thickBot="1" x14ac:dyDescent="0.25">
      <c r="A82" s="124" t="s">
        <v>34</v>
      </c>
      <c r="B82" s="112"/>
      <c r="C82" s="112"/>
      <c r="D82" s="112" t="str">
        <f>G17</f>
        <v>Гниденко В. Н.  (ВК, Тула)</v>
      </c>
      <c r="E82" s="112"/>
      <c r="F82" s="112" t="str">
        <f>G18</f>
        <v>Максимова Е. Г. (ВК, Тула)</v>
      </c>
      <c r="G82" s="112"/>
      <c r="H82" s="113" t="str">
        <f>G19</f>
        <v>Батюров С. А. (МК)</v>
      </c>
      <c r="I82" s="114"/>
    </row>
    <row r="83" spans="1:9" ht="13.5" thickTop="1" x14ac:dyDescent="0.2"/>
  </sheetData>
  <mergeCells count="31">
    <mergeCell ref="D82:E82"/>
    <mergeCell ref="H82:I82"/>
    <mergeCell ref="A67:D67"/>
    <mergeCell ref="G67:I67"/>
    <mergeCell ref="A77:E77"/>
    <mergeCell ref="F77:I77"/>
    <mergeCell ref="F82:G82"/>
    <mergeCell ref="H76:I76"/>
    <mergeCell ref="A76:C76"/>
    <mergeCell ref="D76:E76"/>
    <mergeCell ref="F76:G76"/>
    <mergeCell ref="A82:C82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71:F74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2023-05-29T15:15:06Z</dcterms:modified>
</cp:coreProperties>
</file>