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Гонка с выбыванием Жен  " sheetId="1" r:id="rId1"/>
  </sheets>
  <externalReferences>
    <externalReference r:id="rId2"/>
  </externalReferences>
  <definedNames>
    <definedName name="_xlnm.Print_Titles" localSheetId="0">'Гонка с выбыванием Жен  '!$21:$21</definedName>
    <definedName name="_xlnm.Print_Area" localSheetId="0">'Гонка с выбыванием Жен  '!$A$1:$I$58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F57" i="1"/>
  <c r="D57" i="1"/>
  <c r="H51" i="1"/>
  <c r="F51" i="1"/>
  <c r="D51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<sst xmlns="http://schemas.openxmlformats.org/spreadsheetml/2006/main" count="41" uniqueCount="41">
  <si>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</si>
  <si>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</si>
  <si>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</si>
  <si>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</si>
  <si>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</si>
  <si>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</si>
  <si>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</si>
  <si>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Гонка с выбыванием</t>
  </si>
  <si>
    <t>ЖЕНЩИНЫ</t>
  </si>
  <si>
    <t>МЕСТО ПРОВЕДЕНИЯ: г. Тула</t>
  </si>
  <si>
    <t>НАЧАЛО ГОНКИ:</t>
  </si>
  <si>
    <t>Номер-код ВРВС: 008 033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</si>
  <si>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</si>
  <si>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</si>
  <si>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</si>
  <si>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</si>
  <si>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</si>
  <si>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</si>
  <si>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</si>
  <si>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</si>
  <si>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</si>
  <si>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</si>
  <si>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</si>
  <si>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</si>
  <si>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</si>
  <si>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</si>
  <si>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</si>
  <si>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</si>
  <si>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 xml:space="preserve">ДИСТАНЦИЯ (км) / КРУГОВ                                                       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</si>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</sst>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name val="Calibri"/>
      <family val="2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87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21" fontId="20" fillId="0" borderId="0" xfId="1" applyNumberFormat="1" applyFont="1" applyBorder="1" applyAlignment="1">
      <alignment vertical="center"/>
    </xf>
    <xf numFmtId="0" fontId="18" fillId="3" borderId="1" xfId="0" applyNumberFormat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9" fontId="17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14" fontId="9" fillId="0" borderId="8" xfId="1" applyNumberFormat="1" applyFont="1" applyBorder="1" applyAlignment="1">
      <alignment vertical="center"/>
    </xf>
    <xf numFmtId="0" fontId="9" fillId="0" borderId="9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419100</xdr:colOff>
      <xdr:row>6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514477" cy="1786619"/>
        </a:xfrm>
        <a:prstGeom prst="rect">
          <a:avLst/>
        </a:prstGeom>
      </xdr:spPr>
    </xdr:pic>
    <xdr:clientData/>
  </xdr:twoCellAnchor>
  <xdr:twoCellAnchor editAs="oneCell">
    <xdr:from>
      <xdr:col>2</xdr:col>
      <xdr:colOff>287278</xdr:colOff>
      <xdr:row>1</xdr:row>
      <xdr:rowOff>32854</xdr:rowOff>
    </xdr:from>
    <xdr:to>
      <xdr:col>3</xdr:col>
      <xdr:colOff>400050</xdr:colOff>
      <xdr:row>6</xdr:row>
      <xdr:rowOff>38100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753" y="413854"/>
          <a:ext cx="1989197" cy="16911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74701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51</xdr:row>
      <xdr:rowOff>152400</xdr:rowOff>
    </xdr:from>
    <xdr:to>
      <xdr:col>8</xdr:col>
      <xdr:colOff>962531</xdr:colOff>
      <xdr:row>52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821275" y="1816417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51</xdr:row>
      <xdr:rowOff>228600</xdr:rowOff>
    </xdr:from>
    <xdr:to>
      <xdr:col>6</xdr:col>
      <xdr:colOff>1691754</xdr:colOff>
      <xdr:row>52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11150" y="182403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51</xdr:row>
      <xdr:rowOff>190500</xdr:rowOff>
    </xdr:from>
    <xdr:to>
      <xdr:col>23</xdr:col>
      <xdr:colOff>323195</xdr:colOff>
      <xdr:row>52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784550" y="1820227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476059</xdr:colOff>
      <xdr:row>1</xdr:row>
      <xdr:rowOff>19049</xdr:rowOff>
    </xdr:from>
    <xdr:to>
      <xdr:col>8</xdr:col>
      <xdr:colOff>2103210</xdr:colOff>
      <xdr:row>6</xdr:row>
      <xdr:rowOff>285750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773584" y="400049"/>
          <a:ext cx="1627151" cy="1952626"/>
        </a:xfrm>
        <a:prstGeom prst="rect">
          <a:avLst/>
        </a:prstGeom>
      </xdr:spPr>
    </xdr:pic>
    <xdr:clientData/>
  </xdr:twoCellAnchor>
  <xdr:twoCellAnchor editAs="oneCell">
    <xdr:from>
      <xdr:col>3</xdr:col>
      <xdr:colOff>3124200</xdr:colOff>
      <xdr:row>51</xdr:row>
      <xdr:rowOff>228600</xdr:rowOff>
    </xdr:from>
    <xdr:to>
      <xdr:col>3</xdr:col>
      <xdr:colOff>3965521</xdr:colOff>
      <xdr:row>56</xdr:row>
      <xdr:rowOff>19050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15100" y="1824037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9"/>
  <sheetViews>
    <sheetView tabSelected="1" view="pageBreakPreview" zoomScale="50" zoomScaleNormal="90" zoomScaleSheetLayoutView="50" workbookViewId="0">
      <selection activeCell="T23" sqref="T23"/>
    </sheetView>
  </sheetViews>
  <sheetFormatPr defaultColWidth="9.28515625" defaultRowHeight="12.75" x14ac:dyDescent="0.25"/>
  <cols>
    <col min="1" max="1" width="9" style="10" customWidth="1"/>
    <col min="2" max="2" width="13.7109375" style="38" customWidth="1"/>
    <col min="3" max="3" width="28.140625" style="38" customWidth="1"/>
    <col min="4" max="4" width="87.28515625" style="10" customWidth="1"/>
    <col min="5" max="5" width="30" style="39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27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11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11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/>
    </row>
    <row r="20" spans="1:11" ht="6.75" customHeight="1" x14ac:dyDescent="0.25"/>
    <row r="21" spans="1:11" ht="20.45" customHeight="1" x14ac:dyDescent="0.25">
      <c r="A21" s="19" t="s">
        <v>29</v>
      </c>
      <c r="B21" s="40" t="s">
        <v>30</v>
      </c>
      <c r="C21" s="40" t="s">
        <v>31</v>
      </c>
      <c r="D21" s="40" t="s">
        <v>32</v>
      </c>
      <c r="E21" s="41" t="s">
        <v>33</v>
      </c>
      <c r="F21" s="40" t="s">
        <v>34</v>
      </c>
      <c r="G21" s="40" t="s">
        <v>35</v>
      </c>
      <c r="H21" s="42" t="s">
        <v>36</v>
      </c>
      <c r="I21" s="42" t="s">
        <v>37</v>
      </c>
    </row>
    <row r="22" spans="1:11" ht="20.45" customHeight="1" x14ac:dyDescent="0.25">
      <c r="A22" s="19"/>
      <c r="B22" s="40"/>
      <c r="C22" s="40"/>
      <c r="D22" s="40"/>
      <c r="E22" s="41"/>
      <c r="F22" s="40"/>
      <c r="G22" s="40"/>
      <c r="H22" s="42"/>
      <c r="I22" s="42"/>
    </row>
    <row r="23" spans="1:11" s="50" customFormat="1" ht="35.1" customHeight="1" x14ac:dyDescent="0.25">
      <c r="A23" s="43">
        <v>1</v>
      </c>
      <c r="B23" s="44">
        <v>140</v>
      </c>
      <c r="C23" s="45" t="str">
        <f>VLOOKUP(B23,[1]Список!$A$1:$F$550,2,0)</f>
        <v>100 074 985 85</v>
      </c>
      <c r="D23" s="46" t="str">
        <f>VLOOKUP(B23,[1]Список!$A$1:$F$550,3,0)</f>
        <v>АВЕРИНА Мария/AVERINA Mariia</v>
      </c>
      <c r="E23" s="47">
        <f>VLOOKUP(B23,[1]Список!$A$1:$F$550,4,0)</f>
        <v>34246</v>
      </c>
      <c r="F23" s="45" t="str">
        <f>VLOOKUP(B23,[1]Список!$A$1:$F$550,5,0)</f>
        <v>МСМК</v>
      </c>
      <c r="G23" s="45" t="str">
        <f>VLOOKUP(B23,[1]Список!$A$1:$F$550,6,0)</f>
        <v>Тульская область</v>
      </c>
      <c r="H23" s="48"/>
      <c r="I23" s="49"/>
      <c r="K23" s="51"/>
    </row>
    <row r="24" spans="1:11" s="50" customFormat="1" ht="35.1" customHeight="1" x14ac:dyDescent="0.25">
      <c r="A24" s="43">
        <v>2</v>
      </c>
      <c r="B24" s="44">
        <v>172</v>
      </c>
      <c r="C24" s="45" t="str">
        <f>VLOOKUP(B24,[1]Список!$A$1:$F$550,2,0)</f>
        <v>100 096 920 01</v>
      </c>
      <c r="D24" s="52" t="str">
        <f>VLOOKUP(B24,[1]Список!$A$1:$F$550,3,0)</f>
        <v>СТЕПАНОВА Дарья/STEPANOVA Dariya</v>
      </c>
      <c r="E24" s="47">
        <f>VLOOKUP(B24,[1]Список!$A$1:$F$550,4,0)</f>
        <v>35536</v>
      </c>
      <c r="F24" s="45" t="str">
        <f>VLOOKUP(B24,[1]Список!$A$1:$F$550,5,0)</f>
        <v>МС</v>
      </c>
      <c r="G24" s="45" t="str">
        <f>VLOOKUP(B24,[1]Список!$A$1:$F$550,6,0)</f>
        <v>Омская область</v>
      </c>
      <c r="H24" s="48"/>
      <c r="I24" s="49"/>
    </row>
    <row r="25" spans="1:11" s="50" customFormat="1" ht="35.1" customHeight="1" x14ac:dyDescent="0.25">
      <c r="A25" s="43">
        <v>3</v>
      </c>
      <c r="B25" s="44">
        <v>142</v>
      </c>
      <c r="C25" s="45" t="str">
        <f>VLOOKUP(B25,[1]Список!$A$1:$F$550,2,0)</f>
        <v>100 091 835 57</v>
      </c>
      <c r="D25" s="46" t="str">
        <f>VLOOKUP(B25,[1]Список!$A$1:$F$550,3,0)</f>
        <v>КЛИМОВА Диана/KLIMOVA Diana</v>
      </c>
      <c r="E25" s="47">
        <f>VLOOKUP(B25,[1]Список!$A$1:$F$550,4,0)</f>
        <v>35346</v>
      </c>
      <c r="F25" s="45" t="str">
        <f>VLOOKUP(B25,[1]Список!$A$1:$F$550,5,0)</f>
        <v>МСМК</v>
      </c>
      <c r="G25" s="45" t="str">
        <f>VLOOKUP(B25,[1]Список!$A$1:$F$550,6,0)</f>
        <v>Тульская область</v>
      </c>
      <c r="H25" s="48"/>
      <c r="I25" s="49"/>
    </row>
    <row r="26" spans="1:11" s="50" customFormat="1" ht="35.1" customHeight="1" x14ac:dyDescent="0.25">
      <c r="A26" s="43">
        <v>4</v>
      </c>
      <c r="B26" s="44">
        <v>147</v>
      </c>
      <c r="C26" s="45" t="str">
        <f>VLOOKUP(B26,[1]Список!$A$1:$F$550,2,0)</f>
        <v>100 360 768 09</v>
      </c>
      <c r="D26" s="46" t="str">
        <f>VLOOKUP(B26,[1]Список!$A$1:$F$550,3,0)</f>
        <v>АБАЙДУЛЛИНА Инна/ABAIDULLINA Inna</v>
      </c>
      <c r="E26" s="47">
        <f>VLOOKUP(B26,[1]Список!$A$1:$F$550,4,0)</f>
        <v>37700</v>
      </c>
      <c r="F26" s="45" t="str">
        <f>VLOOKUP(B26,[1]Список!$A$1:$F$550,5,0)</f>
        <v>МС</v>
      </c>
      <c r="G26" s="45" t="str">
        <f>VLOOKUP(B26,[1]Список!$A$1:$F$550,6,0)</f>
        <v>Тульская область</v>
      </c>
      <c r="H26" s="48"/>
      <c r="I26" s="49"/>
    </row>
    <row r="27" spans="1:11" s="50" customFormat="1" ht="35.1" customHeight="1" x14ac:dyDescent="0.25">
      <c r="A27" s="43">
        <v>5</v>
      </c>
      <c r="B27" s="44">
        <v>145</v>
      </c>
      <c r="C27" s="45" t="str">
        <f>VLOOKUP(B27,[1]Список!$A$1:$F$550,2,0)</f>
        <v>100 146 296 04</v>
      </c>
      <c r="D27" s="46" t="str">
        <f>VLOOKUP(B27,[1]Список!$A$1:$F$550,3,0)</f>
        <v>РОСТОВЦЕВА Мария/ROSTOVTSEVA Maria</v>
      </c>
      <c r="E27" s="47">
        <f>VLOOKUP(B27,[1]Список!$A$1:$F$550,4,0)</f>
        <v>36294</v>
      </c>
      <c r="F27" s="45" t="str">
        <f>VLOOKUP(B27,[1]Список!$A$1:$F$550,5,0)</f>
        <v>МС</v>
      </c>
      <c r="G27" s="45" t="str">
        <f>VLOOKUP(B27,[1]Список!$A$1:$F$550,6,0)</f>
        <v>Тульская область</v>
      </c>
      <c r="H27" s="48"/>
      <c r="I27" s="49"/>
    </row>
    <row r="28" spans="1:11" s="50" customFormat="1" ht="35.1" customHeight="1" x14ac:dyDescent="0.25">
      <c r="A28" s="43">
        <v>6</v>
      </c>
      <c r="B28" s="44">
        <v>143</v>
      </c>
      <c r="C28" s="45" t="str">
        <f>VLOOKUP(B28,[1]Список!$A$1:$F$550,2,0)</f>
        <v>100 097 215 05</v>
      </c>
      <c r="D28" s="46" t="str">
        <f>VLOOKUP(B28,[1]Список!$A$1:$F$550,3,0)</f>
        <v>ФРОЛОВА Наталья/FROLOVA Natalia</v>
      </c>
      <c r="E28" s="47">
        <f>VLOOKUP(B28,[1]Список!$A$1:$F$550,4,0)</f>
        <v>35616</v>
      </c>
      <c r="F28" s="45" t="str">
        <f>VLOOKUP(B28,[1]Список!$A$1:$F$550,5,0)</f>
        <v>МС</v>
      </c>
      <c r="G28" s="45" t="str">
        <f>VLOOKUP(B28,[1]Список!$A$1:$F$550,6,0)</f>
        <v>Тульская область</v>
      </c>
      <c r="H28" s="48"/>
      <c r="I28" s="49"/>
    </row>
    <row r="29" spans="1:11" s="50" customFormat="1" ht="35.1" customHeight="1" x14ac:dyDescent="0.25">
      <c r="A29" s="43">
        <v>7</v>
      </c>
      <c r="B29" s="44">
        <v>102</v>
      </c>
      <c r="C29" s="45" t="str">
        <f>VLOOKUP(B29,[1]Список!$A$1:$F$550,2,0)</f>
        <v>100 077 402 77</v>
      </c>
      <c r="D29" s="46" t="str">
        <f>VLOOKUP(B29,[1]Список!$A$1:$F$550,3,0)</f>
        <v xml:space="preserve">АБАСОВА Наталья /ABASOVA Natalia                                                        </v>
      </c>
      <c r="E29" s="47">
        <f>VLOOKUP(B29,[1]Список!$A$1:$F$550,4,0)</f>
        <v>34840</v>
      </c>
      <c r="F29" s="45" t="str">
        <f>VLOOKUP(B29,[1]Список!$A$1:$F$550,5,0)</f>
        <v>МСМК</v>
      </c>
      <c r="G29" s="45" t="str">
        <f>VLOOKUP(B29,[1]Список!$A$1:$F$550,6,0)</f>
        <v>Москва</v>
      </c>
      <c r="H29" s="48"/>
      <c r="I29" s="49"/>
    </row>
    <row r="30" spans="1:11" s="50" customFormat="1" ht="35.1" customHeight="1" x14ac:dyDescent="0.25">
      <c r="A30" s="43">
        <v>8</v>
      </c>
      <c r="B30" s="44">
        <v>122</v>
      </c>
      <c r="C30" s="45" t="str">
        <f>VLOOKUP(B30,[1]Список!$A$1:$F$550,2,0)</f>
        <v>100 797 770 26</v>
      </c>
      <c r="D30" s="46" t="str">
        <f>VLOOKUP(B30,[1]Список!$A$1:$F$550,3,0)</f>
        <v>САМСОНОВА Анастасия/SAMSONOVA  Anastasia</v>
      </c>
      <c r="E30" s="47">
        <f>VLOOKUP(B30,[1]Список!$A$1:$F$550,4,0)</f>
        <v>38050</v>
      </c>
      <c r="F30" s="45" t="str">
        <f>VLOOKUP(B30,[1]Список!$A$1:$F$550,5,0)</f>
        <v>МС</v>
      </c>
      <c r="G30" s="45" t="str">
        <f>VLOOKUP(B30,[1]Список!$A$1:$F$550,6,0)</f>
        <v>Санкт-Петербург</v>
      </c>
      <c r="H30" s="48"/>
      <c r="I30" s="49"/>
    </row>
    <row r="31" spans="1:11" s="50" customFormat="1" ht="35.1" customHeight="1" x14ac:dyDescent="0.25">
      <c r="A31" s="43">
        <v>9</v>
      </c>
      <c r="B31" s="44">
        <v>184</v>
      </c>
      <c r="C31" s="45" t="str">
        <f>VLOOKUP(B31,[1]Список!$A$1:$F$550,2,0)</f>
        <v>100 968 818 63</v>
      </c>
      <c r="D31" s="46" t="str">
        <f>VLOOKUP(B31,[1]Список!$A$1:$F$550,3,0)</f>
        <v>СОРОКОЛАТОВАСофья/Sorokolatova Sofya</v>
      </c>
      <c r="E31" s="47">
        <f>VLOOKUP(B31,[1]Список!$A$1:$F$550,4,0)</f>
        <v>38931</v>
      </c>
      <c r="F31" s="45" t="str">
        <f>VLOOKUP(B31,[1]Список!$A$1:$F$550,5,0)</f>
        <v>МС</v>
      </c>
      <c r="G31" s="45" t="str">
        <f>VLOOKUP(B31,[1]Список!$A$1:$F$550,6,0)</f>
        <v>Республика Крым</v>
      </c>
      <c r="H31" s="48"/>
      <c r="I31" s="49"/>
    </row>
    <row r="32" spans="1:11" s="50" customFormat="1" ht="35.1" customHeight="1" x14ac:dyDescent="0.25">
      <c r="A32" s="43">
        <v>10</v>
      </c>
      <c r="B32" s="44">
        <v>190</v>
      </c>
      <c r="C32" s="45" t="str">
        <f>VLOOKUP(B32,[1]Список!$A$1:$F$550,2,0)</f>
        <v>100 911 701 79</v>
      </c>
      <c r="D32" s="46" t="str">
        <f>VLOOKUP(B32,[1]Список!$A$1:$F$550,3,0)</f>
        <v>МАЛЬКОВА Татьяна /MALKOVA Tatyana</v>
      </c>
      <c r="E32" s="47">
        <f>VLOOKUP(B32,[1]Список!$A$1:$F$550,4,0)</f>
        <v>38712</v>
      </c>
      <c r="F32" s="45" t="str">
        <f>VLOOKUP(B32,[1]Список!$A$1:$F$550,5,0)</f>
        <v>МС</v>
      </c>
      <c r="G32" s="45" t="str">
        <f>VLOOKUP(B32,[1]Список!$A$1:$F$550,6,0)</f>
        <v>Москва</v>
      </c>
      <c r="H32" s="48"/>
      <c r="I32" s="49"/>
    </row>
    <row r="33" spans="1:9" s="50" customFormat="1" ht="35.1" customHeight="1" x14ac:dyDescent="0.25">
      <c r="A33" s="43">
        <v>11</v>
      </c>
      <c r="B33" s="44">
        <v>125</v>
      </c>
      <c r="C33" s="45" t="str">
        <f>VLOOKUP(B33,[1]Список!$A$1:$F$550,2,0)</f>
        <v>100 930 692 58</v>
      </c>
      <c r="D33" s="46" t="str">
        <f>VLOOKUP(B33,[1]Список!$A$1:$F$550,3,0)</f>
        <v>БОГДАНОВА Алена/BOGDANOVA Alyona</v>
      </c>
      <c r="E33" s="47">
        <f>VLOOKUP(B33,[1]Список!$A$1:$F$550,4,0)</f>
        <v>38836</v>
      </c>
      <c r="F33" s="45" t="str">
        <f>VLOOKUP(B33,[1]Список!$A$1:$F$550,5,0)</f>
        <v>МС</v>
      </c>
      <c r="G33" s="45" t="str">
        <f>VLOOKUP(B33,[1]Список!$A$1:$F$550,6,0)</f>
        <v>Санкт-Петербург</v>
      </c>
      <c r="H33" s="48"/>
      <c r="I33" s="49"/>
    </row>
    <row r="34" spans="1:9" s="50" customFormat="1" ht="35.1" customHeight="1" x14ac:dyDescent="0.25">
      <c r="A34" s="43">
        <v>12</v>
      </c>
      <c r="B34" s="44">
        <v>165</v>
      </c>
      <c r="C34" s="45" t="str">
        <f>VLOOKUP(B34,[1]Список!$A$1:$F$550,2,0)</f>
        <v>101 044 507 92</v>
      </c>
      <c r="D34" s="46" t="str">
        <f>VLOOKUP(B34,[1]Список!$A$1:$F$550,3,0)</f>
        <v>КОВЯЗИНА Валерия/Kovyazina Valeriya</v>
      </c>
      <c r="E34" s="47">
        <f>VLOOKUP(B34,[1]Список!$A$1:$F$550,4,0)</f>
        <v>38473</v>
      </c>
      <c r="F34" s="45" t="str">
        <f>VLOOKUP(B34,[1]Список!$A$1:$F$550,5,0)</f>
        <v>МС</v>
      </c>
      <c r="G34" s="45" t="str">
        <f>VLOOKUP(B34,[1]Список!$A$1:$F$550,6,0)</f>
        <v>Иркутская область</v>
      </c>
      <c r="H34" s="48"/>
      <c r="I34" s="49"/>
    </row>
    <row r="35" spans="1:9" s="50" customFormat="1" ht="35.1" customHeight="1" x14ac:dyDescent="0.25">
      <c r="A35" s="43">
        <v>13</v>
      </c>
      <c r="B35" s="44">
        <v>174</v>
      </c>
      <c r="C35" s="45" t="str">
        <f>VLOOKUP(B35,[1]Список!$A$1:$F$550,2,0)</f>
        <v>100 831 857 66</v>
      </c>
      <c r="D35" s="46" t="str">
        <f>VLOOKUP(B35,[1]Список!$A$1:$F$550,3,0)</f>
        <v>ГЕРГЕЛЬ Анастасия/GERGEL Anastasia</v>
      </c>
      <c r="E35" s="47">
        <f>VLOOKUP(B35,[1]Список!$A$1:$F$550,4,0)</f>
        <v>38682</v>
      </c>
      <c r="F35" s="45" t="str">
        <f>VLOOKUP(B35,[1]Список!$A$1:$F$550,5,0)</f>
        <v>КМС</v>
      </c>
      <c r="G35" s="45" t="str">
        <f>VLOOKUP(B35,[1]Список!$A$1:$F$550,6,0)</f>
        <v>Омская область</v>
      </c>
      <c r="H35" s="48"/>
      <c r="I35" s="49"/>
    </row>
    <row r="36" spans="1:9" s="50" customFormat="1" ht="35.1" customHeight="1" x14ac:dyDescent="0.25">
      <c r="A36" s="43">
        <v>14</v>
      </c>
      <c r="B36" s="44">
        <v>176</v>
      </c>
      <c r="C36" s="45" t="str">
        <f>VLOOKUP(B36,[1]Список!$A$1:$F$550,2,0)</f>
        <v>101 161 682 91</v>
      </c>
      <c r="D36" s="46" t="str">
        <f>VLOOKUP(B36,[1]Список!$A$1:$F$550,3,0)</f>
        <v>ФАТЕЕВА Александра/FATEEVA Aleksandra</v>
      </c>
      <c r="E36" s="47">
        <f>VLOOKUP(B36,[1]Список!$A$1:$F$550,4,0)</f>
        <v>38788</v>
      </c>
      <c r="F36" s="45" t="str">
        <f>VLOOKUP(B36,[1]Список!$A$1:$F$550,5,0)</f>
        <v>КМС</v>
      </c>
      <c r="G36" s="45" t="str">
        <f>VLOOKUP(B36,[1]Список!$A$1:$F$550,6,0)</f>
        <v>Омская область</v>
      </c>
      <c r="H36" s="48"/>
      <c r="I36" s="49"/>
    </row>
    <row r="37" spans="1:9" s="50" customFormat="1" ht="35.1" customHeight="1" x14ac:dyDescent="0.25">
      <c r="A37" s="43">
        <v>15</v>
      </c>
      <c r="B37" s="44">
        <v>169</v>
      </c>
      <c r="C37" s="45" t="str">
        <f>VLOOKUP(B37,[1]Список!$A$1:$F$550,2,0)</f>
        <v>100 776 216 06</v>
      </c>
      <c r="D37" s="46" t="str">
        <f>VLOOKUP(B37,[1]Список!$A$1:$F$550,3,0)</f>
        <v>АГАЕВА Алина/AGAEVA Alina</v>
      </c>
      <c r="E37" s="47">
        <f>VLOOKUP(B37,[1]Список!$A$1:$F$550,4,0)</f>
        <v>38545</v>
      </c>
      <c r="F37" s="45" t="str">
        <f>VLOOKUP(B37,[1]Список!$A$1:$F$550,5,0)</f>
        <v>КМС</v>
      </c>
      <c r="G37" s="45" t="str">
        <f>VLOOKUP(B37,[1]Список!$A$1:$F$550,6,0)</f>
        <v>Ростовская область</v>
      </c>
      <c r="H37" s="48"/>
      <c r="I37" s="49"/>
    </row>
    <row r="38" spans="1:9" s="50" customFormat="1" ht="35.1" customHeight="1" x14ac:dyDescent="0.25">
      <c r="A38" s="43">
        <v>16</v>
      </c>
      <c r="B38" s="44">
        <v>134</v>
      </c>
      <c r="C38" s="45" t="str">
        <f>VLOOKUP(B38,[1]Список!$A$1:$F$550,2,0)</f>
        <v>101 069 322 75</v>
      </c>
      <c r="D38" s="46" t="str">
        <f>VLOOKUP(B38,[1]Список!$A$1:$F$550,3,0)</f>
        <v xml:space="preserve">ПОТАПОВА Екатерина/POTAPOVA Ekaterina </v>
      </c>
      <c r="E38" s="47">
        <f>VLOOKUP(B38,[1]Список!$A$1:$F$550,4,0)</f>
        <v>38649</v>
      </c>
      <c r="F38" s="45" t="str">
        <f>VLOOKUP(B38,[1]Список!$A$1:$F$550,5,0)</f>
        <v>КМС</v>
      </c>
      <c r="G38" s="45" t="str">
        <f>VLOOKUP(B38,[1]Список!$A$1:$F$550,6,0)</f>
        <v>Кемеровская область -Кузбасс</v>
      </c>
      <c r="H38" s="48"/>
      <c r="I38" s="49"/>
    </row>
    <row r="39" spans="1:9" s="50" customFormat="1" ht="35.1" customHeight="1" x14ac:dyDescent="0.25">
      <c r="A39" s="43">
        <v>17</v>
      </c>
      <c r="B39" s="44">
        <v>189</v>
      </c>
      <c r="C39" s="45" t="str">
        <f>VLOOKUP(B39,[1]Список!$A$1:$F$550,2,0)</f>
        <v>101 205 651 22</v>
      </c>
      <c r="D39" s="46" t="str">
        <f>VLOOKUP(B39,[1]Список!$A$1:$F$550,3,0)</f>
        <v>ТОЛСТИКОВА Екатерина /TOLSTIKOVA  Ekaterina</v>
      </c>
      <c r="E39" s="47">
        <f>VLOOKUP(B39,[1]Список!$A$1:$F$550,4,0)</f>
        <v>38778</v>
      </c>
      <c r="F39" s="45" t="str">
        <f>VLOOKUP(B39,[1]Список!$A$1:$F$550,5,0)</f>
        <v>КМС</v>
      </c>
      <c r="G39" s="45" t="str">
        <f>VLOOKUP(B39,[1]Список!$A$1:$F$550,6,0)</f>
        <v>Москва</v>
      </c>
      <c r="H39" s="48"/>
      <c r="I39" s="49"/>
    </row>
    <row r="40" spans="1:9" s="50" customFormat="1" ht="35.1" customHeight="1" x14ac:dyDescent="0.25">
      <c r="A40" s="43">
        <v>18</v>
      </c>
      <c r="B40" s="44">
        <v>173</v>
      </c>
      <c r="C40" s="45" t="str">
        <f>VLOOKUP(B40,[1]Список!$A$1:$F$550,2,0)</f>
        <v>100 360 766 07</v>
      </c>
      <c r="D40" s="46" t="str">
        <f>VLOOKUP(B40,[1]Список!$A$1:$F$550,3,0)</f>
        <v>ВАЛЬКОВСКАЯ Татьяна/VALKOVSKAYA Tatiana</v>
      </c>
      <c r="E40" s="47">
        <f>VLOOKUP(B40,[1]Список!$A$1:$F$550,4,0)</f>
        <v>37625</v>
      </c>
      <c r="F40" s="45" t="str">
        <f>VLOOKUP(B40,[1]Список!$A$1:$F$550,5,0)</f>
        <v>МС</v>
      </c>
      <c r="G40" s="45" t="str">
        <f>VLOOKUP(B40,[1]Список!$A$1:$F$550,6,0)</f>
        <v>Омская область</v>
      </c>
      <c r="H40" s="48"/>
      <c r="I40" s="49"/>
    </row>
    <row r="41" spans="1:9" s="50" customFormat="1" ht="35.1" customHeight="1" x14ac:dyDescent="0.25">
      <c r="A41" s="43">
        <v>19</v>
      </c>
      <c r="B41" s="44">
        <v>168</v>
      </c>
      <c r="C41" s="45" t="str">
        <f>VLOOKUP(B41,[1]Список!$A$1:$F$550,2,0)</f>
        <v>100 360 214 37</v>
      </c>
      <c r="D41" s="46" t="str">
        <f>VLOOKUP(B41,[1]Список!$A$1:$F$550,3,0)</f>
        <v>ВОЛОДИНА Софья/VOLODINA Sofia</v>
      </c>
      <c r="E41" s="47">
        <f>VLOOKUP(B41,[1]Список!$A$1:$F$550,4,0)</f>
        <v>37302</v>
      </c>
      <c r="F41" s="45" t="str">
        <f>VLOOKUP(B41,[1]Список!$A$1:$F$550,5,0)</f>
        <v>МС</v>
      </c>
      <c r="G41" s="45" t="str">
        <f>VLOOKUP(B41,[1]Список!$A$1:$F$550,6,0)</f>
        <v>Ростовская область</v>
      </c>
      <c r="H41" s="48"/>
      <c r="I41" s="49"/>
    </row>
    <row r="42" spans="1:9" s="50" customFormat="1" ht="35.1" customHeight="1" x14ac:dyDescent="0.25">
      <c r="A42" s="43">
        <v>20</v>
      </c>
      <c r="B42" s="44">
        <v>191</v>
      </c>
      <c r="C42" s="45" t="str">
        <f>VLOOKUP(B42,[1]Список!$A$1:$F$550,2,0)</f>
        <v>100 965 611 57</v>
      </c>
      <c r="D42" s="46" t="str">
        <f>VLOOKUP(B42,[1]Список!$A$1:$F$550,3,0)</f>
        <v>РЫБИНА Светлана / RYBINA Svetlana</v>
      </c>
      <c r="E42" s="47">
        <f>VLOOKUP(B42,[1]Список!$A$1:$F$550,4,0)</f>
        <v>38946</v>
      </c>
      <c r="F42" s="45" t="str">
        <f>VLOOKUP(B42,[1]Список!$A$1:$F$550,5,0)</f>
        <v>КМС</v>
      </c>
      <c r="G42" s="45" t="str">
        <f>VLOOKUP(B42,[1]Список!$A$1:$F$550,6,0)</f>
        <v>Москва</v>
      </c>
      <c r="H42" s="48"/>
      <c r="I42" s="49"/>
    </row>
    <row r="43" spans="1:9" s="50" customFormat="1" ht="35.1" customHeight="1" x14ac:dyDescent="0.25">
      <c r="A43" s="43">
        <v>21</v>
      </c>
      <c r="B43" s="44">
        <v>175</v>
      </c>
      <c r="C43" s="45" t="str">
        <f>VLOOKUP(B43,[1]Список!$A$1:$F$550,2,0)</f>
        <v>101 045 797 24</v>
      </c>
      <c r="D43" s="46" t="str">
        <f>VLOOKUP(B43,[1]Список!$A$1:$F$550,3,0)</f>
        <v>САВИЦСКАЯ Анастасия/SAVITSKAYA Anastasiya</v>
      </c>
      <c r="E43" s="47">
        <f>VLOOKUP(B43,[1]Список!$A$1:$F$550,4,0)</f>
        <v>38972</v>
      </c>
      <c r="F43" s="45" t="str">
        <f>VLOOKUP(B43,[1]Список!$A$1:$F$550,5,0)</f>
        <v>КМС</v>
      </c>
      <c r="G43" s="45" t="str">
        <f>VLOOKUP(B43,[1]Список!$A$1:$F$550,6,0)</f>
        <v>Омская область</v>
      </c>
      <c r="H43" s="48"/>
      <c r="I43" s="49"/>
    </row>
    <row r="44" spans="1:9" s="50" customFormat="1" ht="35.1" customHeight="1" x14ac:dyDescent="0.25">
      <c r="A44" s="43">
        <v>22</v>
      </c>
      <c r="B44" s="44">
        <v>170</v>
      </c>
      <c r="C44" s="45" t="str">
        <f>VLOOKUP(B44,[1]Список!$A$1:$F$550,2,0)</f>
        <v>100 776 213 03</v>
      </c>
      <c r="D44" s="46" t="str">
        <f>VLOOKUP(B44,[1]Список!$A$1:$F$550,3,0)</f>
        <v>МАЙСУРАДЗЕ Лия/MAYSURADZE Liya</v>
      </c>
      <c r="E44" s="47">
        <f>VLOOKUP(B44,[1]Список!$A$1:$F$550,4,0)</f>
        <v>38665</v>
      </c>
      <c r="F44" s="45" t="str">
        <f>VLOOKUP(B44,[1]Список!$A$1:$F$550,5,0)</f>
        <v>КМС</v>
      </c>
      <c r="G44" s="45" t="str">
        <f>VLOOKUP(B44,[1]Список!$A$1:$F$550,6,0)</f>
        <v>Ростовская область</v>
      </c>
      <c r="H44" s="48"/>
      <c r="I44" s="49"/>
    </row>
    <row r="45" spans="1:9" s="50" customFormat="1" ht="35.1" customHeight="1" x14ac:dyDescent="0.25">
      <c r="A45" s="43">
        <v>23</v>
      </c>
      <c r="B45" s="44">
        <v>186</v>
      </c>
      <c r="C45" s="45" t="str">
        <f>VLOOKUP(B45,[1]Список!$A$1:$F$550,2,0)</f>
        <v>101 297 643 58</v>
      </c>
      <c r="D45" s="46" t="str">
        <f>VLOOKUP(B45,[1]Список!$A$1:$F$550,3,0)</f>
        <v xml:space="preserve">МКРТЧЯН Светлана/ Svetlana Mkrtchyan </v>
      </c>
      <c r="E45" s="47">
        <f>VLOOKUP(B45,[1]Список!$A$1:$F$550,4,0)</f>
        <v>38718</v>
      </c>
      <c r="F45" s="45">
        <f>VLOOKUP(B45,[1]Список!$A$1:$F$550,5,0)</f>
        <v>0</v>
      </c>
      <c r="G45" s="45" t="str">
        <f>VLOOKUP(B45,[1]Список!$A$1:$F$550,6,0)</f>
        <v>Армения</v>
      </c>
      <c r="H45" s="48"/>
      <c r="I45" s="49"/>
    </row>
    <row r="46" spans="1:9" s="50" customFormat="1" ht="35.1" customHeight="1" x14ac:dyDescent="0.25">
      <c r="A46" s="43">
        <v>24</v>
      </c>
      <c r="B46" s="44">
        <v>132</v>
      </c>
      <c r="C46" s="45" t="str">
        <f>VLOOKUP(B46,[1]Список!$A$1:$F$550,2,0)</f>
        <v>101 038 453 52</v>
      </c>
      <c r="D46" s="46" t="str">
        <f>VLOOKUP(B46,[1]Список!$A$1:$F$550,3,0)</f>
        <v>КУЗЬМИНОВА Яна/KUZMINOVA Yana</v>
      </c>
      <c r="E46" s="47">
        <f>VLOOKUP(B46,[1]Список!$A$1:$F$550,4,0)</f>
        <v>38893</v>
      </c>
      <c r="F46" s="45" t="str">
        <f>VLOOKUP(B46,[1]Список!$A$1:$F$550,5,0)</f>
        <v>КМС</v>
      </c>
      <c r="G46" s="45" t="str">
        <f>VLOOKUP(B46,[1]Список!$A$1:$F$550,6,0)</f>
        <v>Республика Адыгея</v>
      </c>
      <c r="H46" s="48"/>
      <c r="I46" s="49"/>
    </row>
    <row r="47" spans="1:9" ht="18.75" x14ac:dyDescent="0.25">
      <c r="A47" s="53" t="s">
        <v>38</v>
      </c>
      <c r="B47" s="54"/>
      <c r="C47" s="54"/>
      <c r="D47" s="54"/>
      <c r="E47" s="55"/>
      <c r="F47" s="55"/>
      <c r="G47" s="56"/>
      <c r="H47" s="56"/>
      <c r="I47" s="57"/>
    </row>
    <row r="48" spans="1:9" ht="23.25" x14ac:dyDescent="0.25">
      <c r="A48" s="58" t="s">
        <v>39</v>
      </c>
      <c r="B48" s="59"/>
      <c r="C48" s="60"/>
      <c r="D48" s="59"/>
      <c r="E48" s="61"/>
      <c r="F48" s="59"/>
      <c r="G48" s="62"/>
      <c r="H48" s="63"/>
      <c r="I48" s="64"/>
    </row>
    <row r="49" spans="1:9" ht="23.25" x14ac:dyDescent="0.25">
      <c r="A49" s="58" t="s">
        <v>40</v>
      </c>
      <c r="B49" s="59"/>
      <c r="C49" s="65"/>
      <c r="D49" s="59"/>
      <c r="E49" s="61"/>
      <c r="F49" s="59"/>
      <c r="G49" s="62"/>
      <c r="H49" s="63"/>
      <c r="I49" s="64"/>
    </row>
    <row r="50" spans="1:9" ht="4.5" customHeight="1" x14ac:dyDescent="0.25">
      <c r="A50" s="58"/>
      <c r="B50" s="59"/>
      <c r="C50" s="59"/>
      <c r="D50" s="66"/>
      <c r="E50" s="67"/>
      <c r="F50" s="66"/>
      <c r="G50" s="66"/>
      <c r="H50" s="66"/>
      <c r="I50" s="64"/>
    </row>
    <row r="51" spans="1:9" ht="23.25" x14ac:dyDescent="0.25">
      <c r="A51" s="68"/>
      <c r="B51" s="69"/>
      <c r="C51" s="69"/>
      <c r="D51" s="69" t="str">
        <f>A17</f>
        <v>ГЛАВНЫЙ СУДЬЯ:</v>
      </c>
      <c r="E51" s="69"/>
      <c r="F51" s="69" t="str">
        <f>A18</f>
        <v>ГЛАВНЫЙ СЕКРЕТАРЬ:</v>
      </c>
      <c r="G51" s="69"/>
      <c r="H51" s="69" t="str">
        <f>A19</f>
        <v>СУДЬЯ НА ФИНИШЕ:</v>
      </c>
      <c r="I51" s="70"/>
    </row>
    <row r="52" spans="1:9" s="20" customFormat="1" ht="23.25" x14ac:dyDescent="0.25">
      <c r="A52" s="71"/>
      <c r="B52" s="72"/>
      <c r="C52" s="72"/>
      <c r="D52" s="72"/>
      <c r="E52" s="72"/>
      <c r="F52" s="72"/>
      <c r="G52" s="72"/>
      <c r="H52" s="72"/>
      <c r="I52" s="73"/>
    </row>
    <row r="53" spans="1:9" s="20" customFormat="1" ht="44.25" customHeight="1" x14ac:dyDescent="0.25">
      <c r="A53" s="71"/>
      <c r="B53" s="72"/>
      <c r="C53" s="72"/>
      <c r="D53" s="72"/>
      <c r="E53" s="72"/>
      <c r="F53" s="72"/>
      <c r="G53" s="72"/>
      <c r="H53" s="72"/>
      <c r="I53" s="73"/>
    </row>
    <row r="54" spans="1:9" ht="3.75" customHeight="1" x14ac:dyDescent="0.25">
      <c r="A54" s="74"/>
      <c r="B54" s="75"/>
      <c r="C54" s="75"/>
      <c r="D54" s="75"/>
      <c r="E54" s="75"/>
      <c r="F54" s="75"/>
      <c r="G54" s="75"/>
      <c r="H54" s="75"/>
      <c r="I54" s="76"/>
    </row>
    <row r="55" spans="1:9" ht="23.25" hidden="1" x14ac:dyDescent="0.25">
      <c r="A55" s="77"/>
      <c r="B55" s="78"/>
      <c r="C55" s="78"/>
      <c r="D55" s="78"/>
      <c r="E55" s="79"/>
      <c r="F55" s="78"/>
      <c r="G55" s="78"/>
      <c r="H55" s="78"/>
      <c r="I55" s="80"/>
    </row>
    <row r="56" spans="1:9" ht="23.25" hidden="1" x14ac:dyDescent="0.25">
      <c r="A56" s="77"/>
      <c r="B56" s="78"/>
      <c r="C56" s="78"/>
      <c r="D56" s="78"/>
      <c r="E56" s="79"/>
      <c r="F56" s="78"/>
      <c r="G56" s="78"/>
      <c r="H56" s="78"/>
      <c r="I56" s="80"/>
    </row>
    <row r="57" spans="1:9" ht="23.25" x14ac:dyDescent="0.25">
      <c r="A57" s="58"/>
      <c r="B57" s="81"/>
      <c r="C57" s="81"/>
      <c r="D57" s="75" t="str">
        <f>G17</f>
        <v>Е.А.АФАНАСЬЕВА (ВК, Свердловская область)</v>
      </c>
      <c r="E57" s="75"/>
      <c r="F57" s="75" t="str">
        <f>G18</f>
        <v>О.В.БЕЛОБОРОДОВА (ВК, г.Москва)</v>
      </c>
      <c r="G57" s="75"/>
      <c r="H57" s="75" t="str">
        <f>G19</f>
        <v>В.Н.ГНИДЕНКО (ВК, г.Тула)</v>
      </c>
      <c r="I57" s="76"/>
    </row>
    <row r="58" spans="1:9" ht="13.5" thickBot="1" x14ac:dyDescent="0.3">
      <c r="A58" s="82"/>
      <c r="B58" s="83"/>
      <c r="C58" s="83"/>
      <c r="D58" s="84"/>
      <c r="E58" s="85"/>
      <c r="F58" s="84"/>
      <c r="G58" s="84"/>
      <c r="H58" s="84"/>
      <c r="I58" s="86"/>
    </row>
    <row r="59" spans="1:9" ht="13.5" thickTop="1" x14ac:dyDescent="0.25"/>
  </sheetData>
  <mergeCells count="33">
    <mergeCell ref="A54:E54"/>
    <mergeCell ref="F54:I54"/>
    <mergeCell ref="D57:E57"/>
    <mergeCell ref="F57:G57"/>
    <mergeCell ref="H57:I57"/>
    <mergeCell ref="G21:G22"/>
    <mergeCell ref="H21:H22"/>
    <mergeCell ref="I21:I22"/>
    <mergeCell ref="A47:D47"/>
    <mergeCell ref="G47:I47"/>
    <mergeCell ref="A51:C51"/>
    <mergeCell ref="D51:E51"/>
    <mergeCell ref="F51:G51"/>
    <mergeCell ref="H51:I51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8:G49">
    <cfRule type="duplicateValues" dxfId="2" priority="3"/>
  </conditionalFormatting>
  <conditionalFormatting sqref="D23:D34">
    <cfRule type="duplicateValues" dxfId="1" priority="2"/>
  </conditionalFormatting>
  <conditionalFormatting sqref="D35:D4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Гонка с выбыванием Жен  </vt:lpstr>
      <vt:lpstr>'Гонка с выбыванием Жен  '!Заголовки_для_печати</vt:lpstr>
      <vt:lpstr>'Гонка с выбыванием Жен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2025-05-26T10:49:22Z</dcterms:created>
  <dcterms:modified xsi:type="dcterms:W3CDTF">2025-05-26T10:49:43Z</dcterms:modified>
</cp:coreProperties>
</file>