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время'!$A$1:$K$51</definedName>
  </definedNames>
  <calcPr calcId="144525"/>
</workbook>
</file>

<file path=xl/calcChain.xml><?xml version="1.0" encoding="utf-8"?>
<calcChain xmlns="http://schemas.openxmlformats.org/spreadsheetml/2006/main">
  <c r="K43" i="106" l="1"/>
  <c r="K42" i="106"/>
  <c r="K41" i="106"/>
  <c r="K40" i="106"/>
  <c r="H43" i="106" l="1"/>
  <c r="K39" i="106" l="1"/>
  <c r="K38" i="106"/>
  <c r="K37" i="106"/>
  <c r="I51" i="106" l="1"/>
  <c r="E51" i="106"/>
  <c r="A51" i="106"/>
</calcChain>
</file>

<file path=xl/sharedStrings.xml><?xml version="1.0" encoding="utf-8"?>
<sst xmlns="http://schemas.openxmlformats.org/spreadsheetml/2006/main" count="158" uniqueCount="134">
  <si>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</si>
  <si>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</si>
  <si>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</si>
  <si>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</si>
  <si>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</si>
  <si>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</si>
  <si>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</si>
  <si>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</si>
  <si>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</si>
  <si>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</si>
  <si>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</si>
  <si>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</si>
  <si>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</si>
  <si>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</si>
  <si>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</si>
  <si>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</si>
  <si>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</si>
  <si>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</si>
  <si>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</si>
  <si>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</si>
  <si>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</si>
  <si>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</si>
  <si>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</si>
  <si>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</si>
  <si>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</si>
  <si>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</si>
  <si>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</si>
  <si>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</si>
  <si>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</si>
  <si>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</si>
  <si>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</si>
  <si>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</si>
  <si>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</si>
  <si>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</si>
  <si>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</si>
  <si>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</si>
  <si>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</si>
  <si>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</si>
  <si>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</si>
  <si>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</si>
  <si>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</si>
  <si>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</si>
  <si>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</si>
  <si>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</si>
  <si>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</si>
  <si>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</si>
  <si>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</si>
  <si>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</si>
  <si>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</si>
  <si>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</si>
  <si>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</si>
  <si>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</si>
  <si>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Юноши 15-16 лет</t>
  </si>
  <si>
    <t>ЧЕРНЫШОВ М.Ю. (г.Пенза)</t>
  </si>
  <si>
    <t>БУКОВА О.Ю.(IК, г. Пенза)</t>
  </si>
  <si>
    <t>ДЫШАКОВ А.С. (ВК, г. Москва)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</si>
  <si>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</si>
  <si>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2,7 м</t>
  </si>
  <si>
    <t>350 м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</si>
  <si>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</si>
  <si>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</si>
  <si>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</si>
  <si>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МИНИСТЕРСТВО ФИЗИЧЕСКОЙ КУЛЬТУРЫ И СПОРТА БРЯНСКОЙ ОБЛАСТИ</t>
  </si>
  <si>
    <t>ДАТА ПРОВЕДЕНИЯ: 21 августа 2025г.</t>
  </si>
  <si>
    <t>№ ЕКП 2025: 2008320021034146</t>
  </si>
  <si>
    <t>СМОЛЬНИКОВ А.В. (IК, г.Москва)</t>
  </si>
  <si>
    <t>525</t>
  </si>
  <si>
    <t>10080214536</t>
  </si>
  <si>
    <t>Козий Федор Александрович</t>
  </si>
  <si>
    <t>15.01.2010</t>
  </si>
  <si>
    <t>Москва</t>
  </si>
  <si>
    <t>0:00:33,697</t>
  </si>
  <si>
    <t>538</t>
  </si>
  <si>
    <t>10116101405</t>
  </si>
  <si>
    <t>Иванов Егор Максимович</t>
  </si>
  <si>
    <t>20.03.2010</t>
  </si>
  <si>
    <t>0:00:33,929</t>
  </si>
  <si>
    <t>359</t>
  </si>
  <si>
    <t>10126132417</t>
  </si>
  <si>
    <t>Дудин Тимофей Александрович</t>
  </si>
  <si>
    <t>27.06.2009</t>
  </si>
  <si>
    <t>Брянская обл.</t>
  </si>
  <si>
    <t>0:00:34,436</t>
  </si>
  <si>
    <t>787</t>
  </si>
  <si>
    <t>10142878657</t>
  </si>
  <si>
    <t>Шумилов Дмитрий Сергеевич</t>
  </si>
  <si>
    <t>11.08.2010</t>
  </si>
  <si>
    <t>Санкт-Петербург</t>
  </si>
  <si>
    <t>0:00:34,581</t>
  </si>
  <si>
    <t>74</t>
  </si>
  <si>
    <t>10095126062</t>
  </si>
  <si>
    <t>Сирота Всеволод Андреевич</t>
  </si>
  <si>
    <t>08.01.2009</t>
  </si>
  <si>
    <t>0:00:35,272</t>
  </si>
  <si>
    <t>504</t>
  </si>
  <si>
    <t>10093532131</t>
  </si>
  <si>
    <t>Баскаков Семён Павлович</t>
  </si>
  <si>
    <t>12.10.2010</t>
  </si>
  <si>
    <t>0:00:36,065</t>
  </si>
  <si>
    <t>301</t>
  </si>
  <si>
    <t>10141475086</t>
  </si>
  <si>
    <t>Колганов Семен Сергеевич</t>
  </si>
  <si>
    <t>18.08.2010</t>
  </si>
  <si>
    <t>0:00:36,233</t>
  </si>
  <si>
    <t>340</t>
  </si>
  <si>
    <t>10141468218</t>
  </si>
  <si>
    <t>Костиков Матвей Константинович</t>
  </si>
  <si>
    <t>03.08.2010</t>
  </si>
  <si>
    <t>0:00:36,863</t>
  </si>
  <si>
    <t>329</t>
  </si>
  <si>
    <t>10141142357</t>
  </si>
  <si>
    <t>Митин Максим Эдуардович</t>
  </si>
  <si>
    <t>16.09.2009</t>
  </si>
  <si>
    <t>0:00:38,534</t>
  </si>
  <si>
    <t>550</t>
  </si>
  <si>
    <t>10119354541</t>
  </si>
  <si>
    <t>Галушко Денис Николаевич</t>
  </si>
  <si>
    <t>21.06.2010</t>
  </si>
  <si>
    <t>Московская обл.</t>
  </si>
  <si>
    <t>0:00:38,829</t>
  </si>
  <si>
    <t>331</t>
  </si>
  <si>
    <t>10143259280</t>
  </si>
  <si>
    <t>Попов Георгий Филиппович</t>
  </si>
  <si>
    <t>14.07.2010</t>
  </si>
  <si>
    <t>0:00:41,640</t>
  </si>
  <si>
    <t>318</t>
  </si>
  <si>
    <t>10138841639</t>
  </si>
  <si>
    <t>Гафыкин Сергей Алексеевич</t>
  </si>
  <si>
    <t>24.01.2010</t>
  </si>
  <si>
    <t>НС</t>
  </si>
  <si>
    <t>695</t>
  </si>
  <si>
    <t>10094888919</t>
  </si>
  <si>
    <t>Аверин Егор Алексеевич</t>
  </si>
  <si>
    <t>04.04.2009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</si>
</sst>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8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3" fillId="0" borderId="21" xfId="0" applyFont="1" applyFill="1" applyBorder="1" applyAlignment="1">
      <alignment horizontal="center"/>
    </xf>
    <xf numFmtId="0" fontId="12" fillId="0" borderId="21" xfId="2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25400</xdr:rowOff>
    </xdr:from>
    <xdr:to>
      <xdr:col>2</xdr:col>
      <xdr:colOff>720513</xdr:colOff>
      <xdr:row>4</xdr:row>
      <xdr:rowOff>114908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2540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5"/>
  <sheetViews>
    <sheetView tabSelected="1" view="pageBreakPreview" topLeftCell="A19" zoomScale="90" zoomScaleNormal="70" zoomScaleSheetLayoutView="90" zoomScalePageLayoutView="50" workbookViewId="0">
      <selection activeCell="G29" sqref="G29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5.109375" style="1" customWidth="1"/>
    <col min="5" max="5" width="13.5546875" style="11" customWidth="1"/>
    <col min="6" max="6" width="9.5546875" style="1" customWidth="1"/>
    <col min="7" max="7" width="30.4414062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customFormat="1" ht="21" x14ac:dyDescent="0.25">
      <c r="A2" s="118" t="s">
        <v>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customFormat="1" ht="21" x14ac:dyDescent="0.25">
      <c r="A3" s="118" t="s">
        <v>62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customFormat="1" ht="21" x14ac:dyDescent="0.25">
      <c r="A4" s="118" t="s">
        <v>61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customFormat="1" ht="21" x14ac:dyDescent="0.25">
      <c r="A5" s="118" t="s">
        <v>60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customFormat="1" ht="28.8" x14ac:dyDescent="0.25">
      <c r="A6" s="119" t="s">
        <v>50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customFormat="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customFormat="1" ht="21.6" thickBot="1" x14ac:dyDescent="0.3">
      <c r="A8" s="121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9.5" customHeight="1" thickTop="1" x14ac:dyDescent="0.25">
      <c r="A9" s="122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customHeight="1" x14ac:dyDescent="0.25">
      <c r="A10" s="125" t="s">
        <v>39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9.5" customHeight="1" x14ac:dyDescent="0.25">
      <c r="A11" s="125" t="s">
        <v>52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5.25" customHeight="1" x14ac:dyDescent="0.25">
      <c r="A12" s="115" t="s">
        <v>24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15.6" x14ac:dyDescent="0.25">
      <c r="A13" s="93" t="s">
        <v>59</v>
      </c>
      <c r="B13" s="94"/>
      <c r="C13" s="94"/>
      <c r="D13" s="94"/>
      <c r="E13" s="2"/>
      <c r="F13" s="90" t="s">
        <v>56</v>
      </c>
      <c r="G13" s="90"/>
      <c r="H13" s="12"/>
      <c r="I13" s="12"/>
      <c r="J13" s="3"/>
      <c r="K13" s="4" t="s">
        <v>44</v>
      </c>
    </row>
    <row r="14" spans="1:11" ht="15.6" x14ac:dyDescent="0.25">
      <c r="A14" s="95" t="s">
        <v>63</v>
      </c>
      <c r="B14" s="96"/>
      <c r="C14" s="96"/>
      <c r="D14" s="96"/>
      <c r="E14" s="5"/>
      <c r="F14" s="31" t="s">
        <v>51</v>
      </c>
      <c r="G14" s="31"/>
      <c r="H14" s="13"/>
      <c r="I14" s="13"/>
      <c r="J14" s="6"/>
      <c r="K14" s="7" t="s">
        <v>64</v>
      </c>
    </row>
    <row r="15" spans="1:11" ht="14.4" x14ac:dyDescent="0.25">
      <c r="A15" s="97" t="s">
        <v>6</v>
      </c>
      <c r="B15" s="98"/>
      <c r="C15" s="98"/>
      <c r="D15" s="98"/>
      <c r="E15" s="98"/>
      <c r="F15" s="98"/>
      <c r="G15" s="99"/>
      <c r="H15" s="100" t="s">
        <v>0</v>
      </c>
      <c r="I15" s="101"/>
      <c r="J15" s="101"/>
      <c r="K15" s="102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53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5" t="s">
        <v>55</v>
      </c>
      <c r="H17" s="43" t="s">
        <v>31</v>
      </c>
      <c r="I17" s="44"/>
      <c r="J17" s="44"/>
      <c r="K17" s="62" t="s">
        <v>57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5" t="s">
        <v>54</v>
      </c>
      <c r="H18" s="43" t="s">
        <v>32</v>
      </c>
      <c r="I18" s="44"/>
      <c r="J18" s="44"/>
      <c r="K18" s="62" t="s">
        <v>58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6" t="s">
        <v>65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5">
      <c r="A21" s="87" t="s">
        <v>4</v>
      </c>
      <c r="B21" s="88" t="s">
        <v>8</v>
      </c>
      <c r="C21" s="88" t="s">
        <v>23</v>
      </c>
      <c r="D21" s="88" t="s">
        <v>1</v>
      </c>
      <c r="E21" s="89" t="s">
        <v>22</v>
      </c>
      <c r="F21" s="88" t="s">
        <v>5</v>
      </c>
      <c r="G21" s="88" t="s">
        <v>26</v>
      </c>
      <c r="H21" s="80" t="s">
        <v>38</v>
      </c>
      <c r="I21" s="71"/>
      <c r="J21" s="79" t="s">
        <v>18</v>
      </c>
      <c r="K21" s="79" t="s">
        <v>9</v>
      </c>
    </row>
    <row r="22" spans="1:11" s="75" customFormat="1" ht="24.9" customHeight="1" x14ac:dyDescent="0.3">
      <c r="A22" s="91">
        <v>1</v>
      </c>
      <c r="B22" s="91" t="s">
        <v>66</v>
      </c>
      <c r="C22" s="91" t="s">
        <v>67</v>
      </c>
      <c r="D22" s="91" t="s">
        <v>68</v>
      </c>
      <c r="E22" s="91" t="s">
        <v>69</v>
      </c>
      <c r="F22" s="91" t="s">
        <v>47</v>
      </c>
      <c r="G22" s="91" t="s">
        <v>70</v>
      </c>
      <c r="H22" s="91" t="s">
        <v>71</v>
      </c>
      <c r="I22" s="72"/>
      <c r="J22" s="73"/>
      <c r="K22" s="74"/>
    </row>
    <row r="23" spans="1:11" s="75" customFormat="1" ht="24.9" customHeight="1" x14ac:dyDescent="0.3">
      <c r="A23" s="91">
        <v>2</v>
      </c>
      <c r="B23" s="91" t="s">
        <v>72</v>
      </c>
      <c r="C23" s="91" t="s">
        <v>73</v>
      </c>
      <c r="D23" s="91" t="s">
        <v>74</v>
      </c>
      <c r="E23" s="91" t="s">
        <v>75</v>
      </c>
      <c r="F23" s="91" t="s">
        <v>47</v>
      </c>
      <c r="G23" s="91" t="s">
        <v>70</v>
      </c>
      <c r="H23" s="91" t="s">
        <v>76</v>
      </c>
      <c r="I23" s="72"/>
      <c r="J23" s="76"/>
      <c r="K23" s="77"/>
    </row>
    <row r="24" spans="1:11" s="75" customFormat="1" ht="24.9" customHeight="1" x14ac:dyDescent="0.3">
      <c r="A24" s="91">
        <v>3</v>
      </c>
      <c r="B24" s="91" t="s">
        <v>77</v>
      </c>
      <c r="C24" s="91" t="s">
        <v>78</v>
      </c>
      <c r="D24" s="91" t="s">
        <v>79</v>
      </c>
      <c r="E24" s="91" t="s">
        <v>80</v>
      </c>
      <c r="F24" s="91" t="s">
        <v>20</v>
      </c>
      <c r="G24" s="91" t="s">
        <v>81</v>
      </c>
      <c r="H24" s="91" t="s">
        <v>82</v>
      </c>
      <c r="I24" s="72"/>
      <c r="J24" s="76"/>
      <c r="K24" s="77"/>
    </row>
    <row r="25" spans="1:11" s="75" customFormat="1" ht="24.9" customHeight="1" x14ac:dyDescent="0.3">
      <c r="A25" s="91">
        <v>4</v>
      </c>
      <c r="B25" s="91" t="s">
        <v>83</v>
      </c>
      <c r="C25" s="91" t="s">
        <v>84</v>
      </c>
      <c r="D25" s="91" t="s">
        <v>85</v>
      </c>
      <c r="E25" s="91" t="s">
        <v>86</v>
      </c>
      <c r="F25" s="91" t="s">
        <v>47</v>
      </c>
      <c r="G25" s="91" t="s">
        <v>87</v>
      </c>
      <c r="H25" s="91" t="s">
        <v>88</v>
      </c>
      <c r="I25" s="72"/>
      <c r="J25" s="76"/>
      <c r="K25" s="78"/>
    </row>
    <row r="26" spans="1:11" s="75" customFormat="1" ht="24.9" customHeight="1" x14ac:dyDescent="0.3">
      <c r="A26" s="91">
        <v>5</v>
      </c>
      <c r="B26" s="91" t="s">
        <v>89</v>
      </c>
      <c r="C26" s="91" t="s">
        <v>90</v>
      </c>
      <c r="D26" s="91" t="s">
        <v>91</v>
      </c>
      <c r="E26" s="91" t="s">
        <v>92</v>
      </c>
      <c r="F26" s="91" t="s">
        <v>47</v>
      </c>
      <c r="G26" s="91" t="s">
        <v>70</v>
      </c>
      <c r="H26" s="91" t="s">
        <v>93</v>
      </c>
      <c r="I26" s="72"/>
      <c r="J26" s="76"/>
      <c r="K26" s="78"/>
    </row>
    <row r="27" spans="1:11" s="75" customFormat="1" ht="24.9" customHeight="1" x14ac:dyDescent="0.3">
      <c r="A27" s="91">
        <v>6</v>
      </c>
      <c r="B27" s="91" t="s">
        <v>94</v>
      </c>
      <c r="C27" s="91" t="s">
        <v>95</v>
      </c>
      <c r="D27" s="91" t="s">
        <v>96</v>
      </c>
      <c r="E27" s="91" t="s">
        <v>97</v>
      </c>
      <c r="F27" s="91" t="s">
        <v>47</v>
      </c>
      <c r="G27" s="91" t="s">
        <v>70</v>
      </c>
      <c r="H27" s="91" t="s">
        <v>98</v>
      </c>
      <c r="I27" s="72"/>
      <c r="J27" s="76"/>
      <c r="K27" s="78"/>
    </row>
    <row r="28" spans="1:11" s="75" customFormat="1" ht="24.9" customHeight="1" x14ac:dyDescent="0.3">
      <c r="A28" s="91">
        <v>7</v>
      </c>
      <c r="B28" s="91" t="s">
        <v>125</v>
      </c>
      <c r="C28" s="91" t="s">
        <v>126</v>
      </c>
      <c r="D28" s="91" t="s">
        <v>127</v>
      </c>
      <c r="E28" s="91" t="s">
        <v>128</v>
      </c>
      <c r="F28" s="91" t="s">
        <v>47</v>
      </c>
      <c r="G28" s="91" t="s">
        <v>81</v>
      </c>
      <c r="H28" s="91" t="s">
        <v>103</v>
      </c>
      <c r="I28" s="72"/>
      <c r="J28" s="76"/>
      <c r="K28" s="78"/>
    </row>
    <row r="29" spans="1:11" s="75" customFormat="1" ht="24.9" customHeight="1" x14ac:dyDescent="0.3">
      <c r="A29" s="91">
        <v>8</v>
      </c>
      <c r="B29" s="91" t="s">
        <v>104</v>
      </c>
      <c r="C29" s="91" t="s">
        <v>105</v>
      </c>
      <c r="D29" s="91" t="s">
        <v>106</v>
      </c>
      <c r="E29" s="91" t="s">
        <v>107</v>
      </c>
      <c r="F29" s="91" t="s">
        <v>47</v>
      </c>
      <c r="G29" s="91" t="s">
        <v>81</v>
      </c>
      <c r="H29" s="91" t="s">
        <v>108</v>
      </c>
      <c r="I29" s="72"/>
      <c r="J29" s="76"/>
      <c r="K29" s="78"/>
    </row>
    <row r="30" spans="1:11" s="75" customFormat="1" ht="24.9" customHeight="1" x14ac:dyDescent="0.3">
      <c r="A30" s="91">
        <v>9</v>
      </c>
      <c r="B30" s="91" t="s">
        <v>109</v>
      </c>
      <c r="C30" s="91" t="s">
        <v>110</v>
      </c>
      <c r="D30" s="91" t="s">
        <v>111</v>
      </c>
      <c r="E30" s="91" t="s">
        <v>112</v>
      </c>
      <c r="F30" s="91" t="s">
        <v>47</v>
      </c>
      <c r="G30" s="91" t="s">
        <v>81</v>
      </c>
      <c r="H30" s="91" t="s">
        <v>113</v>
      </c>
      <c r="I30" s="72"/>
      <c r="J30" s="76"/>
      <c r="K30" s="78"/>
    </row>
    <row r="31" spans="1:11" s="75" customFormat="1" ht="24.9" customHeight="1" x14ac:dyDescent="0.3">
      <c r="A31" s="91">
        <v>10</v>
      </c>
      <c r="B31" s="91" t="s">
        <v>114</v>
      </c>
      <c r="C31" s="91" t="s">
        <v>115</v>
      </c>
      <c r="D31" s="91" t="s">
        <v>116</v>
      </c>
      <c r="E31" s="91" t="s">
        <v>117</v>
      </c>
      <c r="F31" s="91" t="s">
        <v>47</v>
      </c>
      <c r="G31" s="91" t="s">
        <v>118</v>
      </c>
      <c r="H31" s="91" t="s">
        <v>119</v>
      </c>
      <c r="I31" s="72"/>
      <c r="J31" s="76"/>
      <c r="K31" s="78"/>
    </row>
    <row r="32" spans="1:11" s="75" customFormat="1" ht="24.9" customHeight="1" x14ac:dyDescent="0.3">
      <c r="A32" s="91">
        <v>11</v>
      </c>
      <c r="B32" s="91" t="s">
        <v>120</v>
      </c>
      <c r="C32" s="91" t="s">
        <v>121</v>
      </c>
      <c r="D32" s="91" t="s">
        <v>122</v>
      </c>
      <c r="E32" s="91" t="s">
        <v>123</v>
      </c>
      <c r="F32" s="91" t="s">
        <v>48</v>
      </c>
      <c r="G32" s="91" t="s">
        <v>81</v>
      </c>
      <c r="H32" s="91" t="s">
        <v>124</v>
      </c>
      <c r="I32" s="72"/>
      <c r="J32" s="76"/>
      <c r="K32" s="78"/>
    </row>
    <row r="33" spans="1:26" s="75" customFormat="1" ht="24.9" customHeight="1" x14ac:dyDescent="0.3">
      <c r="A33" s="91" t="s">
        <v>129</v>
      </c>
      <c r="B33" s="91" t="s">
        <v>99</v>
      </c>
      <c r="C33" s="91" t="s">
        <v>100</v>
      </c>
      <c r="D33" s="91" t="s">
        <v>101</v>
      </c>
      <c r="E33" s="91" t="s">
        <v>102</v>
      </c>
      <c r="F33" s="91" t="s">
        <v>48</v>
      </c>
      <c r="G33" s="91" t="s">
        <v>81</v>
      </c>
      <c r="H33" s="91"/>
      <c r="I33" s="72"/>
      <c r="J33" s="76"/>
      <c r="K33" s="78"/>
    </row>
    <row r="34" spans="1:26" s="75" customFormat="1" ht="24.9" customHeight="1" x14ac:dyDescent="0.3">
      <c r="A34" s="91" t="s">
        <v>129</v>
      </c>
      <c r="B34" s="91" t="s">
        <v>130</v>
      </c>
      <c r="C34" s="91" t="s">
        <v>131</v>
      </c>
      <c r="D34" s="91" t="s">
        <v>132</v>
      </c>
      <c r="E34" s="91" t="s">
        <v>133</v>
      </c>
      <c r="F34" s="91" t="s">
        <v>47</v>
      </c>
      <c r="G34" s="91" t="s">
        <v>70</v>
      </c>
      <c r="H34" s="92"/>
      <c r="I34" s="72"/>
      <c r="J34" s="76"/>
      <c r="K34" s="78"/>
    </row>
    <row r="35" spans="1:26" ht="24.9" customHeight="1" x14ac:dyDescent="0.3">
      <c r="A35" s="81"/>
      <c r="B35" s="82"/>
      <c r="C35" s="82"/>
      <c r="D35" s="82"/>
      <c r="E35" s="82"/>
      <c r="F35" s="82"/>
      <c r="G35" s="82"/>
      <c r="H35" s="83"/>
      <c r="I35" s="83"/>
      <c r="J35" s="84"/>
      <c r="K35" s="84"/>
    </row>
    <row r="36" spans="1:26" ht="14.4" x14ac:dyDescent="0.25">
      <c r="A36" s="104" t="s">
        <v>3</v>
      </c>
      <c r="B36" s="105"/>
      <c r="C36" s="105"/>
      <c r="D36" s="105"/>
      <c r="E36" s="64"/>
      <c r="F36" s="64"/>
      <c r="G36" s="106" t="s">
        <v>25</v>
      </c>
      <c r="H36" s="106"/>
      <c r="I36" s="105"/>
      <c r="J36" s="106"/>
      <c r="K36" s="107"/>
    </row>
    <row r="37" spans="1:26" x14ac:dyDescent="0.25">
      <c r="A37" s="54" t="s">
        <v>33</v>
      </c>
      <c r="B37" s="17"/>
      <c r="C37" s="17"/>
      <c r="D37" s="55"/>
      <c r="E37" s="19"/>
      <c r="F37" s="52"/>
      <c r="G37" s="18" t="s">
        <v>21</v>
      </c>
      <c r="H37" s="48">
        <v>4</v>
      </c>
      <c r="I37" s="58"/>
      <c r="J37" s="35" t="s">
        <v>19</v>
      </c>
      <c r="K37" s="61">
        <f>COUNTIF(F22:F34,"ЗМС")</f>
        <v>0</v>
      </c>
    </row>
    <row r="38" spans="1:26" x14ac:dyDescent="0.25">
      <c r="A38" s="54" t="s">
        <v>34</v>
      </c>
      <c r="B38" s="17"/>
      <c r="C38" s="17"/>
      <c r="D38" s="55"/>
      <c r="E38" s="1"/>
      <c r="F38" s="53"/>
      <c r="G38" s="20" t="s">
        <v>45</v>
      </c>
      <c r="H38" s="47">
        <v>13</v>
      </c>
      <c r="I38" s="50"/>
      <c r="J38" s="35" t="s">
        <v>15</v>
      </c>
      <c r="K38" s="61">
        <f>COUNTIF(F23:F34,"МСМК")</f>
        <v>0</v>
      </c>
    </row>
    <row r="39" spans="1:26" x14ac:dyDescent="0.25">
      <c r="A39" s="54" t="s">
        <v>35</v>
      </c>
      <c r="B39" s="17"/>
      <c r="C39" s="17"/>
      <c r="D39" s="55"/>
      <c r="E39" s="1"/>
      <c r="F39" s="53"/>
      <c r="G39" s="20" t="s">
        <v>46</v>
      </c>
      <c r="H39" s="47">
        <v>11</v>
      </c>
      <c r="I39" s="50"/>
      <c r="J39" s="35" t="s">
        <v>17</v>
      </c>
      <c r="K39" s="61">
        <f>COUNTIF(F24:F36,"МС")</f>
        <v>0</v>
      </c>
    </row>
    <row r="40" spans="1:26" ht="9.75" customHeight="1" x14ac:dyDescent="0.25">
      <c r="A40" s="54" t="s">
        <v>36</v>
      </c>
      <c r="B40" s="17"/>
      <c r="C40" s="17"/>
      <c r="D40" s="55"/>
      <c r="E40" s="1"/>
      <c r="F40" s="53"/>
      <c r="G40" s="20" t="s">
        <v>40</v>
      </c>
      <c r="H40" s="48">
        <v>11</v>
      </c>
      <c r="I40" s="49"/>
      <c r="J40" s="35" t="s">
        <v>20</v>
      </c>
      <c r="K40" s="61">
        <f>COUNTIF(F22:F37,"КМС")</f>
        <v>1</v>
      </c>
    </row>
    <row r="41" spans="1:26" x14ac:dyDescent="0.25">
      <c r="A41" s="54"/>
      <c r="B41" s="17"/>
      <c r="C41" s="17"/>
      <c r="D41" s="55"/>
      <c r="E41" s="1"/>
      <c r="F41" s="53"/>
      <c r="G41" s="20" t="s">
        <v>41</v>
      </c>
      <c r="H41" s="48">
        <v>0</v>
      </c>
      <c r="I41" s="49"/>
      <c r="J41" s="69" t="s">
        <v>47</v>
      </c>
      <c r="K41" s="61">
        <f>COUNTIF(F22:F38,"1 сп.р.")</f>
        <v>10</v>
      </c>
    </row>
    <row r="42" spans="1:26" x14ac:dyDescent="0.25">
      <c r="A42" s="54"/>
      <c r="B42" s="17"/>
      <c r="C42" s="17"/>
      <c r="D42" s="55"/>
      <c r="E42" s="1"/>
      <c r="F42" s="53"/>
      <c r="G42" s="20" t="s">
        <v>42</v>
      </c>
      <c r="H42" s="36">
        <v>2</v>
      </c>
      <c r="I42" s="51"/>
      <c r="J42" s="70" t="s">
        <v>49</v>
      </c>
      <c r="K42" s="61">
        <f>COUNTIF(F22:F39,"2 сп.р.")</f>
        <v>0</v>
      </c>
    </row>
    <row r="43" spans="1:26" x14ac:dyDescent="0.25">
      <c r="A43" s="54"/>
      <c r="B43" s="17"/>
      <c r="C43" s="17"/>
      <c r="D43" s="55"/>
      <c r="E43" s="22"/>
      <c r="F43" s="59"/>
      <c r="G43" s="20" t="s">
        <v>43</v>
      </c>
      <c r="H43" s="36">
        <f>COUNTIF(A22:A34,"ДСКВ")</f>
        <v>0</v>
      </c>
      <c r="I43" s="60"/>
      <c r="J43" s="70" t="s">
        <v>48</v>
      </c>
      <c r="K43" s="61">
        <f>COUNTIF(F22:F40,"3 сп.р.")</f>
        <v>2</v>
      </c>
    </row>
    <row r="44" spans="1:26" x14ac:dyDescent="0.25">
      <c r="A44" s="23"/>
      <c r="K44" s="24"/>
    </row>
    <row r="45" spans="1:26" ht="15.6" x14ac:dyDescent="0.25">
      <c r="A45" s="108" t="s">
        <v>2</v>
      </c>
      <c r="B45" s="109"/>
      <c r="C45" s="109"/>
      <c r="D45" s="109"/>
      <c r="E45" s="110" t="s">
        <v>7</v>
      </c>
      <c r="F45" s="110"/>
      <c r="G45" s="110"/>
      <c r="H45" s="110"/>
      <c r="I45" s="110" t="s">
        <v>37</v>
      </c>
      <c r="J45" s="110"/>
      <c r="K45" s="111"/>
    </row>
    <row r="46" spans="1:26" x14ac:dyDescent="0.25">
      <c r="A46" s="23"/>
      <c r="B46" s="1"/>
      <c r="C46" s="1"/>
      <c r="E46" s="1"/>
      <c r="F46" s="19"/>
      <c r="G46" s="19"/>
      <c r="H46" s="19"/>
      <c r="I46" s="19"/>
      <c r="J46" s="19"/>
      <c r="K46" s="28"/>
    </row>
    <row r="47" spans="1:26" x14ac:dyDescent="0.25">
      <c r="A47" s="25"/>
      <c r="D47" s="26"/>
      <c r="E47" s="56"/>
      <c r="F47" s="26"/>
      <c r="G47" s="26"/>
      <c r="H47" s="57"/>
      <c r="I47" s="57"/>
      <c r="J47" s="26"/>
      <c r="K47" s="27"/>
    </row>
    <row r="48" spans="1:26" s="11" customFormat="1" x14ac:dyDescent="0.25">
      <c r="A48" s="25"/>
      <c r="B48" s="26"/>
      <c r="C48" s="26"/>
      <c r="D48" s="26"/>
      <c r="E48" s="56"/>
      <c r="F48" s="26"/>
      <c r="G48" s="26"/>
      <c r="H48" s="57"/>
      <c r="I48" s="57"/>
      <c r="J48" s="26"/>
      <c r="K48" s="2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11" s="39" customFormat="1" ht="18" x14ac:dyDescent="0.25">
      <c r="A49" s="25"/>
      <c r="B49" s="26"/>
      <c r="C49" s="26"/>
      <c r="D49" s="26"/>
      <c r="E49" s="56"/>
      <c r="F49" s="26"/>
      <c r="G49" s="26"/>
      <c r="H49" s="57"/>
      <c r="I49" s="57"/>
      <c r="J49" s="26"/>
      <c r="K49" s="27"/>
    </row>
    <row r="50" spans="1:11" x14ac:dyDescent="0.25">
      <c r="A50" s="25"/>
      <c r="D50" s="26"/>
      <c r="E50" s="56"/>
      <c r="F50" s="26"/>
      <c r="G50" s="26"/>
      <c r="H50" s="57"/>
      <c r="I50" s="57"/>
      <c r="J50" s="26"/>
      <c r="K50" s="27"/>
    </row>
    <row r="51" spans="1:11" ht="16.2" thickBot="1" x14ac:dyDescent="0.3">
      <c r="A51" s="112" t="str">
        <f>G18</f>
        <v>БУКОВА О.Ю.(IК, г. Пенза)</v>
      </c>
      <c r="B51" s="113"/>
      <c r="C51" s="113"/>
      <c r="D51" s="113"/>
      <c r="E51" s="113" t="str">
        <f>G17</f>
        <v>ДЫШАКОВ А.С. (ВК, г. Москва)</v>
      </c>
      <c r="F51" s="113"/>
      <c r="G51" s="113"/>
      <c r="H51" s="113"/>
      <c r="I51" s="113" t="str">
        <f>G19</f>
        <v>СМОЛЬНИКОВ А.В. (IК, г.Москва)</v>
      </c>
      <c r="J51" s="113"/>
      <c r="K51" s="114"/>
    </row>
    <row r="52" spans="1:11" ht="14.4" thickTop="1" x14ac:dyDescent="0.25"/>
    <row r="53" spans="1:11" ht="18" x14ac:dyDescent="0.25">
      <c r="A53" s="39"/>
      <c r="B53" s="40"/>
      <c r="C53" s="40"/>
      <c r="D53" s="39"/>
      <c r="E53" s="41"/>
      <c r="F53" s="39"/>
      <c r="G53" s="39"/>
      <c r="H53" s="42"/>
      <c r="I53" s="42"/>
      <c r="J53" s="39"/>
      <c r="K53" s="39"/>
    </row>
    <row r="54" spans="1:11" ht="21" x14ac:dyDescent="0.25">
      <c r="A54" s="37"/>
      <c r="B54" s="37"/>
      <c r="C54" s="38"/>
      <c r="D54" s="103"/>
      <c r="E54" s="103"/>
      <c r="F54" s="103"/>
      <c r="G54" s="103"/>
    </row>
    <row r="55" spans="1:11" ht="18" x14ac:dyDescent="0.25">
      <c r="D55" s="39"/>
    </row>
  </sheetData>
  <autoFilter ref="B21:H21">
    <sortState ref="B22:H34">
      <sortCondition ref="H21"/>
    </sortState>
  </autoFilter>
  <sortState ref="A22:G36">
    <sortCondition ref="A22:A36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54:G54"/>
    <mergeCell ref="A36:D36"/>
    <mergeCell ref="G36:K36"/>
    <mergeCell ref="A45:D45"/>
    <mergeCell ref="E45:H45"/>
    <mergeCell ref="I45:K45"/>
    <mergeCell ref="A51:D51"/>
    <mergeCell ref="E51:H51"/>
    <mergeCell ref="I51:K51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1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2025-08-21T14:04:43Z</cp:lastPrinted>
  <dcterms:created xsi:type="dcterms:W3CDTF">1996-10-08T23:32:33Z</dcterms:created>
  <dcterms:modified xsi:type="dcterms:W3CDTF">2025-08-21T15:28:54Z</dcterms:modified>
</cp:coreProperties>
</file>