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Эстафета\"/>
    </mc:Choice>
  </mc:AlternateContent>
  <xr:revisionPtr revIDLastSave="0" documentId="13_ncr:1_{16605FB6-DFC8-4C99-BA9A-D5EC9E814009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ПР Эстафета" sheetId="102" r:id="rId1"/>
  </sheets>
  <definedNames>
    <definedName name="_xlnm._FilterDatabase" localSheetId="0" hidden="1">'ПР Эстафета'!$A$23:$M$23</definedName>
    <definedName name="_xlnm.Print_Titles" localSheetId="0">'ПР Эстафета'!$21:$22</definedName>
    <definedName name="_xlnm.Print_Area" localSheetId="0">'ПР Эстафета'!$A$1:$L$64</definedName>
  </definedNames>
  <calcPr calcId="191029"/>
</workbook>
</file>

<file path=xl/calcChain.xml><?xml version="1.0" encoding="utf-8"?>
<calcChain xmlns="http://schemas.openxmlformats.org/spreadsheetml/2006/main">
  <c r="L56" i="102" l="1"/>
  <c r="L55" i="102"/>
  <c r="L54" i="102"/>
  <c r="L53" i="102"/>
  <c r="L52" i="102"/>
  <c r="L51" i="102"/>
  <c r="L50" i="102"/>
  <c r="J64" i="102" l="1"/>
  <c r="F64" i="102"/>
  <c r="A64" i="102"/>
  <c r="A27" i="102" l="1"/>
  <c r="A26" i="102"/>
  <c r="A25" i="102"/>
</calcChain>
</file>

<file path=xl/sharedStrings.xml><?xml version="1.0" encoding="utf-8"?>
<sst xmlns="http://schemas.openxmlformats.org/spreadsheetml/2006/main" count="170" uniqueCount="118">
  <si>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</si>
  <si>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</si>
  <si>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</si>
  <si>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</si>
  <si>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</si>
  <si>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</si>
  <si>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</si>
  <si>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</si>
  <si>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</si>
  <si>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</si>
  <si>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</si>
  <si>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</si>
  <si>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</si>
  <si>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</si>
  <si>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</si>
  <si>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</si>
  <si>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</si>
  <si>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</si>
  <si>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</si>
  <si>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</si>
  <si>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</si>
  <si>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</si>
  <si>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</si>
  <si>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</si>
  <si>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</si>
  <si>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</si>
  <si>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</si>
  <si>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</si>
  <si>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</si>
  <si>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/>
  </si>
  <si>
    <t>СТАТИСТИКА ГОНКИ</t>
  </si>
  <si>
    <t>ТЕРРИТОРИАЛЬНАЯ ПРИНАДЛЕЖНОСТЬ</t>
  </si>
  <si>
    <t>ВМХ - эстафета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</si>
  <si>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</si>
  <si>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</si>
  <si>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</si>
  <si>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</si>
  <si>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</si>
  <si>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</si>
  <si>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</si>
  <si>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</si>
  <si>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</si>
  <si>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</si>
  <si>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ВРЕМЯ     ГОНЩИКА</t>
  </si>
  <si>
    <t>СУДЬЯ НА ФИНИШЕ</t>
  </si>
  <si>
    <t>РЕЗУЛЬТАТ</t>
  </si>
  <si>
    <t>ПЕРВЕНСТВО РОССИИ</t>
  </si>
  <si>
    <t>МЕСТО ПРОВЕДЕНИЯ: г.Саранск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</si>
  <si>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</si>
  <si>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</si>
  <si>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</si>
  <si>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5 м</t>
  </si>
  <si>
    <t>450 м</t>
  </si>
  <si>
    <t>ДЫШАКОВ А.С. (ВК, г. Москва)</t>
  </si>
  <si>
    <t>МЯГКОВА Е.А. (IК, г. Саранск)</t>
  </si>
  <si>
    <t>Юниоры 17-18 лет</t>
  </si>
  <si>
    <t>НФ</t>
  </si>
  <si>
    <t xml:space="preserve"> </t>
  </si>
  <si>
    <t>ИТОГОВЫЙ ПРОТОКОЛ</t>
  </si>
  <si>
    <t>Юниоры и юниорки 17-18 лет</t>
  </si>
  <si>
    <t>ДАТА ПРОВЕДЕНИЯ: 26 июля 2025г.</t>
  </si>
  <si>
    <t>№ ВРВС:0080041811Я</t>
  </si>
  <si>
    <t>№ ЕКП 2025: 2008130022030598</t>
  </si>
  <si>
    <r>
      <t xml:space="preserve">НАЧАЛО ГОНКИ: </t>
    </r>
    <r>
      <rPr>
        <sz val="15"/>
        <rFont val="Calibri"/>
        <family val="2"/>
        <charset val="204"/>
        <scheme val="minor"/>
      </rPr>
      <t xml:space="preserve">11ч 35м </t>
    </r>
  </si>
  <si>
    <r>
      <rPr>
        <b/>
        <sz val="15"/>
        <rFont val="Calibri"/>
        <family val="2"/>
        <charset val="204"/>
      </rPr>
      <t>ОКОНЧАНИЕ ГОНКИ:</t>
    </r>
    <r>
      <rPr>
        <sz val="15"/>
        <rFont val="Calibri"/>
        <family val="2"/>
        <charset val="204"/>
      </rPr>
      <t xml:space="preserve"> 12ч 35м</t>
    </r>
  </si>
  <si>
    <t>1 сп.р.</t>
  </si>
  <si>
    <t>2 сп.р.</t>
  </si>
  <si>
    <t>3 сп.р.</t>
  </si>
  <si>
    <t>ИГОНОВА О.М. (IК, г. Саранск)</t>
  </si>
  <si>
    <t>Одоевцев Артем Юрьевич</t>
  </si>
  <si>
    <t>18.03.2007</t>
  </si>
  <si>
    <t>Москва</t>
  </si>
  <si>
    <t>Кузнецов Даниил Игоревич</t>
  </si>
  <si>
    <t>26.11.2007</t>
  </si>
  <si>
    <t>Ручьева Дарья Ивановна</t>
  </si>
  <si>
    <t>17.03.2008</t>
  </si>
  <si>
    <t>Девяткин Илья Ильич</t>
  </si>
  <si>
    <t>22.09.2007</t>
  </si>
  <si>
    <t>Подрядчиков Александр Андреевич</t>
  </si>
  <si>
    <t>19.08.2008</t>
  </si>
  <si>
    <t>Мордовия</t>
  </si>
  <si>
    <t>Котельников Никита Дмитриевич</t>
  </si>
  <si>
    <t>23.12.2007</t>
  </si>
  <si>
    <t>Козинка Роман Сергеевич</t>
  </si>
  <si>
    <t>13.12.2008</t>
  </si>
  <si>
    <t>Бусарова Дарья Алексеевна</t>
  </si>
  <si>
    <t>03.04.2008</t>
  </si>
  <si>
    <t>Карманов Артем Юрьевич</t>
  </si>
  <si>
    <t>16.05.2008</t>
  </si>
  <si>
    <t>Левушкин Артемий Алексеевич</t>
  </si>
  <si>
    <t>19.08.2007</t>
  </si>
  <si>
    <t>Шумская Ульяна Александровна</t>
  </si>
  <si>
    <t>22.12.2007</t>
  </si>
  <si>
    <t>Бакулин  Юрий Алексеевич</t>
  </si>
  <si>
    <t>29.03.2008</t>
  </si>
  <si>
    <t>Щетинин Артемий Сергеевич</t>
  </si>
  <si>
    <t>14.11.2008</t>
  </si>
  <si>
    <t>Дурнев Кирилл Юрьевич</t>
  </si>
  <si>
    <t>09.01.2008</t>
  </si>
  <si>
    <t>Трошкина Дарья Олеговна</t>
  </si>
  <si>
    <t>13.02.2008</t>
  </si>
  <si>
    <t>Стефанович Георгий Евгеньевич</t>
  </si>
  <si>
    <t>03.01.2007</t>
  </si>
  <si>
    <t>Кошкарева Анастасия Андреевна</t>
  </si>
  <si>
    <t>16.05.2007</t>
  </si>
  <si>
    <t>Акронович Александр Константинович</t>
  </si>
  <si>
    <t>30.12.2008</t>
  </si>
  <si>
    <t>Новикович Игорь Сергеевич</t>
  </si>
  <si>
    <t>16.07.2008</t>
  </si>
  <si>
    <t>Филиппов Максим Игоревич</t>
  </si>
  <si>
    <t>08.05.2008</t>
  </si>
  <si>
    <t>Кащук Валерия Сергеевна</t>
  </si>
  <si>
    <t>27.02.2008</t>
  </si>
  <si>
    <t>Соколовский Прохор Евгеньевич</t>
  </si>
  <si>
    <t>08.08.2008</t>
  </si>
  <si>
    <t>Филиппов Евгений Игоревич</t>
  </si>
  <si>
    <t>Скакодуб Алексей Павлович</t>
  </si>
  <si>
    <t>26.04.2007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</si>
</sst>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9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b/>
      <sz val="15"/>
      <name val="Calibri"/>
      <family val="2"/>
      <charset val="204"/>
      <scheme val="minor"/>
    </font>
    <font>
      <b/>
      <sz val="15"/>
      <color theme="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5"/>
      <name val="Calibri"/>
      <family val="2"/>
      <charset val="204"/>
    </font>
    <font>
      <b/>
      <sz val="15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182">
    <xf numFmtId="0" fontId="0" fillId="0" borderId="0" xfId="0"/>
    <xf numFmtId="0" fontId="6" fillId="0" borderId="0" xfId="7" applyFont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1" xfId="2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14" fontId="7" fillId="0" borderId="0" xfId="2" applyNumberFormat="1" applyFont="1" applyAlignment="1">
      <alignment vertical="center"/>
    </xf>
    <xf numFmtId="164" fontId="11" fillId="0" borderId="0" xfId="2" applyNumberFormat="1" applyFont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14" fontId="11" fillId="0" borderId="0" xfId="2" applyNumberFormat="1" applyFont="1" applyAlignment="1">
      <alignment horizontal="center" vertical="center" wrapText="1"/>
    </xf>
    <xf numFmtId="165" fontId="9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 wrapText="1"/>
    </xf>
    <xf numFmtId="165" fontId="14" fillId="0" borderId="0" xfId="2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14" fontId="15" fillId="0" borderId="0" xfId="2" applyNumberFormat="1" applyFont="1" applyAlignment="1">
      <alignment vertical="center"/>
    </xf>
    <xf numFmtId="165" fontId="16" fillId="0" borderId="0" xfId="2" applyNumberFormat="1" applyFont="1" applyAlignment="1">
      <alignment vertical="center"/>
    </xf>
    <xf numFmtId="0" fontId="10" fillId="2" borderId="15" xfId="2" applyFont="1" applyFill="1" applyBorder="1" applyAlignment="1">
      <alignment vertical="center"/>
    </xf>
    <xf numFmtId="0" fontId="14" fillId="2" borderId="25" xfId="8" applyFont="1" applyFill="1" applyBorder="1" applyAlignment="1">
      <alignment horizontal="center" vertical="center" wrapText="1"/>
    </xf>
    <xf numFmtId="0" fontId="14" fillId="2" borderId="27" xfId="8" applyFont="1" applyFill="1" applyBorder="1" applyAlignment="1">
      <alignment horizontal="center" vertical="center" wrapText="1"/>
    </xf>
    <xf numFmtId="14" fontId="14" fillId="2" borderId="25" xfId="8" applyNumberFormat="1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7" fillId="0" borderId="20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14" fontId="7" fillId="0" borderId="20" xfId="2" applyNumberFormat="1" applyFont="1" applyBorder="1" applyAlignment="1">
      <alignment vertical="center"/>
    </xf>
    <xf numFmtId="165" fontId="14" fillId="0" borderId="20" xfId="2" applyNumberFormat="1" applyFont="1" applyBorder="1" applyAlignment="1">
      <alignment vertical="center"/>
    </xf>
    <xf numFmtId="0" fontId="14" fillId="2" borderId="36" xfId="2" applyFont="1" applyFill="1" applyBorder="1" applyAlignment="1">
      <alignment horizontal="center" vertical="center"/>
    </xf>
    <xf numFmtId="0" fontId="14" fillId="2" borderId="37" xfId="2" applyFont="1" applyFill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2" borderId="42" xfId="2" applyFont="1" applyFill="1" applyBorder="1" applyAlignment="1">
      <alignment horizontal="center" vertical="center"/>
    </xf>
    <xf numFmtId="0" fontId="9" fillId="0" borderId="43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165" fontId="17" fillId="0" borderId="35" xfId="2" applyNumberFormat="1" applyFont="1" applyBorder="1" applyAlignment="1">
      <alignment horizontal="center" vertical="center"/>
    </xf>
    <xf numFmtId="165" fontId="16" fillId="0" borderId="32" xfId="2" applyNumberFormat="1" applyFont="1" applyBorder="1" applyAlignment="1">
      <alignment horizontal="center" vertical="center"/>
    </xf>
    <xf numFmtId="165" fontId="16" fillId="0" borderId="23" xfId="2" applyNumberFormat="1" applyFont="1" applyBorder="1" applyAlignment="1">
      <alignment horizontal="center" vertical="center"/>
    </xf>
    <xf numFmtId="0" fontId="16" fillId="2" borderId="41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2" borderId="42" xfId="2" applyFont="1" applyFill="1" applyBorder="1" applyAlignment="1">
      <alignment horizontal="center" vertical="center"/>
    </xf>
    <xf numFmtId="165" fontId="17" fillId="0" borderId="26" xfId="2" applyNumberFormat="1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165" fontId="19" fillId="3" borderId="32" xfId="0" applyNumberFormat="1" applyFont="1" applyFill="1" applyBorder="1" applyAlignment="1">
      <alignment horizontal="center" vertical="center"/>
    </xf>
    <xf numFmtId="165" fontId="19" fillId="3" borderId="23" xfId="0" applyNumberFormat="1" applyFont="1" applyFill="1" applyBorder="1" applyAlignment="1">
      <alignment horizontal="center" vertical="center"/>
    </xf>
    <xf numFmtId="165" fontId="19" fillId="3" borderId="26" xfId="0" applyNumberFormat="1" applyFont="1" applyFill="1" applyBorder="1" applyAlignment="1">
      <alignment horizontal="center" vertical="center"/>
    </xf>
    <xf numFmtId="165" fontId="19" fillId="3" borderId="35" xfId="0" applyNumberFormat="1" applyFont="1" applyFill="1" applyBorder="1" applyAlignment="1">
      <alignment horizontal="center" vertical="center"/>
    </xf>
    <xf numFmtId="165" fontId="20" fillId="3" borderId="32" xfId="0" applyNumberFormat="1" applyFont="1" applyFill="1" applyBorder="1" applyAlignment="1">
      <alignment horizontal="center" vertical="center"/>
    </xf>
    <xf numFmtId="0" fontId="9" fillId="0" borderId="47" xfId="2" applyFont="1" applyBorder="1" applyAlignment="1">
      <alignment horizontal="center" vertical="center" wrapText="1"/>
    </xf>
    <xf numFmtId="0" fontId="18" fillId="0" borderId="48" xfId="2" applyFont="1" applyBorder="1" applyAlignment="1">
      <alignment horizontal="center" vertical="center" wrapText="1"/>
    </xf>
    <xf numFmtId="0" fontId="18" fillId="0" borderId="49" xfId="2" applyFont="1" applyBorder="1" applyAlignment="1">
      <alignment horizontal="center" vertical="center" wrapText="1"/>
    </xf>
    <xf numFmtId="0" fontId="9" fillId="0" borderId="44" xfId="2" applyFont="1" applyBorder="1" applyAlignment="1">
      <alignment horizontal="center" vertical="center" wrapText="1"/>
    </xf>
    <xf numFmtId="14" fontId="23" fillId="0" borderId="1" xfId="2" applyNumberFormat="1" applyFont="1" applyBorder="1" applyAlignment="1">
      <alignment vertical="center"/>
    </xf>
    <xf numFmtId="0" fontId="21" fillId="0" borderId="1" xfId="2" applyFont="1" applyBorder="1" applyAlignment="1">
      <alignment horizontal="left" vertical="center"/>
    </xf>
    <xf numFmtId="165" fontId="21" fillId="0" borderId="1" xfId="2" applyNumberFormat="1" applyFont="1" applyBorder="1" applyAlignment="1">
      <alignment horizontal="center" vertical="center"/>
    </xf>
    <xf numFmtId="0" fontId="21" fillId="0" borderId="1" xfId="2" applyFont="1" applyBorder="1" applyAlignment="1">
      <alignment horizontal="right" vertical="center"/>
    </xf>
    <xf numFmtId="0" fontId="21" fillId="0" borderId="2" xfId="2" applyFont="1" applyBorder="1" applyAlignment="1">
      <alignment horizontal="right" vertical="center"/>
    </xf>
    <xf numFmtId="14" fontId="23" fillId="0" borderId="3" xfId="2" applyNumberFormat="1" applyFont="1" applyBorder="1" applyAlignment="1">
      <alignment vertical="center"/>
    </xf>
    <xf numFmtId="0" fontId="24" fillId="0" borderId="3" xfId="2" applyFont="1" applyBorder="1" applyAlignment="1">
      <alignment horizontal="left" vertical="center"/>
    </xf>
    <xf numFmtId="165" fontId="21" fillId="0" borderId="3" xfId="2" applyNumberFormat="1" applyFont="1" applyBorder="1" applyAlignment="1">
      <alignment horizontal="center" vertical="center"/>
    </xf>
    <xf numFmtId="0" fontId="21" fillId="0" borderId="3" xfId="2" applyFont="1" applyBorder="1" applyAlignment="1">
      <alignment horizontal="right" vertical="center"/>
    </xf>
    <xf numFmtId="0" fontId="21" fillId="0" borderId="4" xfId="2" applyFont="1" applyBorder="1" applyAlignment="1">
      <alignment horizontal="right" vertical="center"/>
    </xf>
    <xf numFmtId="0" fontId="21" fillId="0" borderId="6" xfId="2" applyFont="1" applyBorder="1" applyAlignment="1">
      <alignment vertical="center"/>
    </xf>
    <xf numFmtId="0" fontId="21" fillId="0" borderId="5" xfId="2" applyFont="1" applyBorder="1" applyAlignment="1">
      <alignment vertical="center"/>
    </xf>
    <xf numFmtId="0" fontId="21" fillId="0" borderId="5" xfId="2" applyFont="1" applyBorder="1" applyAlignment="1">
      <alignment horizontal="center" vertical="center"/>
    </xf>
    <xf numFmtId="14" fontId="23" fillId="0" borderId="5" xfId="2" applyNumberFormat="1" applyFont="1" applyBorder="1" applyAlignment="1">
      <alignment horizontal="right" vertical="center"/>
    </xf>
    <xf numFmtId="165" fontId="21" fillId="0" borderId="7" xfId="2" applyNumberFormat="1" applyFont="1" applyBorder="1" applyAlignment="1">
      <alignment vertical="center"/>
    </xf>
    <xf numFmtId="165" fontId="21" fillId="0" borderId="5" xfId="2" applyNumberFormat="1" applyFont="1" applyBorder="1" applyAlignment="1">
      <alignment vertical="center"/>
    </xf>
    <xf numFmtId="165" fontId="21" fillId="0" borderId="10" xfId="2" applyNumberFormat="1" applyFont="1" applyBorder="1" applyAlignment="1">
      <alignment vertical="center"/>
    </xf>
    <xf numFmtId="0" fontId="23" fillId="0" borderId="5" xfId="2" applyFont="1" applyBorder="1" applyAlignment="1">
      <alignment horizontal="right" vertical="center"/>
    </xf>
    <xf numFmtId="14" fontId="23" fillId="0" borderId="5" xfId="2" applyNumberFormat="1" applyFont="1" applyBorder="1" applyAlignment="1">
      <alignment vertical="center"/>
    </xf>
    <xf numFmtId="0" fontId="23" fillId="0" borderId="5" xfId="2" applyFont="1" applyBorder="1" applyAlignment="1">
      <alignment vertical="center"/>
    </xf>
    <xf numFmtId="0" fontId="23" fillId="0" borderId="23" xfId="2" applyFont="1" applyBorder="1" applyAlignment="1">
      <alignment horizontal="right" vertical="center" wrapText="1"/>
    </xf>
    <xf numFmtId="165" fontId="21" fillId="0" borderId="29" xfId="2" applyNumberFormat="1" applyFont="1" applyBorder="1" applyAlignment="1">
      <alignment horizontal="right" vertical="center"/>
    </xf>
    <xf numFmtId="0" fontId="23" fillId="0" borderId="5" xfId="2" applyFont="1" applyBorder="1" applyAlignment="1">
      <alignment horizontal="center" vertical="center"/>
    </xf>
    <xf numFmtId="14" fontId="23" fillId="0" borderId="0" xfId="2" applyNumberFormat="1" applyFont="1" applyAlignment="1">
      <alignment vertical="center"/>
    </xf>
    <xf numFmtId="0" fontId="23" fillId="0" borderId="12" xfId="2" applyFont="1" applyBorder="1" applyAlignment="1">
      <alignment vertical="center"/>
    </xf>
    <xf numFmtId="0" fontId="23" fillId="0" borderId="24" xfId="2" applyFont="1" applyBorder="1" applyAlignment="1">
      <alignment horizontal="right" vertical="center" wrapText="1"/>
    </xf>
    <xf numFmtId="165" fontId="21" fillId="0" borderId="7" xfId="2" applyNumberFormat="1" applyFont="1" applyBorder="1" applyAlignment="1">
      <alignment horizontal="left" vertical="center"/>
    </xf>
    <xf numFmtId="165" fontId="21" fillId="0" borderId="0" xfId="2" applyNumberFormat="1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21" fillId="0" borderId="28" xfId="2" applyFont="1" applyBorder="1" applyAlignment="1">
      <alignment horizontal="right" vertical="center"/>
    </xf>
    <xf numFmtId="0" fontId="11" fillId="0" borderId="6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11" xfId="2" applyFont="1" applyBorder="1" applyAlignment="1">
      <alignment horizontal="right" vertical="center"/>
    </xf>
    <xf numFmtId="49" fontId="11" fillId="0" borderId="7" xfId="0" applyNumberFormat="1" applyFont="1" applyBorder="1" applyAlignment="1">
      <alignment vertical="center"/>
    </xf>
    <xf numFmtId="49" fontId="11" fillId="0" borderId="0" xfId="2" applyNumberFormat="1" applyFont="1" applyAlignment="1">
      <alignment horizontal="left" vertical="center"/>
    </xf>
    <xf numFmtId="49" fontId="11" fillId="0" borderId="7" xfId="2" applyNumberFormat="1" applyFont="1" applyBorder="1" applyAlignment="1">
      <alignment horizontal="left" vertical="center"/>
    </xf>
    <xf numFmtId="1" fontId="11" fillId="0" borderId="11" xfId="2" applyNumberFormat="1" applyFont="1" applyBorder="1" applyAlignment="1">
      <alignment horizontal="right" vertical="center"/>
    </xf>
    <xf numFmtId="1" fontId="9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2" fontId="11" fillId="0" borderId="7" xfId="0" applyNumberFormat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49" fontId="11" fillId="0" borderId="3" xfId="2" applyNumberFormat="1" applyFont="1" applyBorder="1" applyAlignment="1">
      <alignment horizontal="left" vertical="center"/>
    </xf>
    <xf numFmtId="0" fontId="11" fillId="0" borderId="8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14" fontId="11" fillId="0" borderId="0" xfId="2" applyNumberFormat="1" applyFont="1" applyAlignment="1">
      <alignment vertical="center"/>
    </xf>
    <xf numFmtId="165" fontId="9" fillId="0" borderId="0" xfId="2" applyNumberFormat="1" applyFont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8" xfId="2" applyFont="1" applyBorder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22" fillId="0" borderId="8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165" fontId="21" fillId="2" borderId="7" xfId="2" applyNumberFormat="1" applyFont="1" applyFill="1" applyBorder="1" applyAlignment="1">
      <alignment horizontal="center" vertical="center"/>
    </xf>
    <xf numFmtId="165" fontId="21" fillId="2" borderId="5" xfId="2" applyNumberFormat="1" applyFont="1" applyFill="1" applyBorder="1" applyAlignment="1">
      <alignment horizontal="center" vertical="center"/>
    </xf>
    <xf numFmtId="165" fontId="21" fillId="2" borderId="10" xfId="2" applyNumberFormat="1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13" xfId="2" applyFont="1" applyBorder="1" applyAlignment="1">
      <alignment horizontal="left" vertical="center"/>
    </xf>
    <xf numFmtId="0" fontId="21" fillId="0" borderId="3" xfId="2" applyFont="1" applyBorder="1" applyAlignment="1">
      <alignment horizontal="left" vertical="center"/>
    </xf>
    <xf numFmtId="0" fontId="21" fillId="2" borderId="6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11" xfId="2" applyFont="1" applyFill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6" fillId="2" borderId="34" xfId="2" applyFont="1" applyFill="1" applyBorder="1" applyAlignment="1">
      <alignment horizontal="center" vertical="center" wrapText="1"/>
    </xf>
    <xf numFmtId="0" fontId="16" fillId="2" borderId="37" xfId="2" applyFont="1" applyFill="1" applyBorder="1" applyAlignment="1">
      <alignment horizontal="center" vertical="center" wrapText="1"/>
    </xf>
    <xf numFmtId="14" fontId="16" fillId="2" borderId="31" xfId="8" applyNumberFormat="1" applyFont="1" applyFill="1" applyBorder="1" applyAlignment="1">
      <alignment horizontal="center" vertical="center" wrapText="1"/>
    </xf>
    <xf numFmtId="14" fontId="16" fillId="2" borderId="25" xfId="8" applyNumberFormat="1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6" fillId="2" borderId="25" xfId="8" applyFont="1" applyFill="1" applyBorder="1" applyAlignment="1">
      <alignment horizontal="center" vertical="center" wrapText="1"/>
    </xf>
    <xf numFmtId="0" fontId="16" fillId="2" borderId="32" xfId="8" applyFont="1" applyFill="1" applyBorder="1" applyAlignment="1">
      <alignment horizontal="center" vertical="center" wrapText="1"/>
    </xf>
    <xf numFmtId="0" fontId="16" fillId="2" borderId="26" xfId="8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/>
    </xf>
    <xf numFmtId="0" fontId="16" fillId="2" borderId="36" xfId="2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7" xfId="8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5" fontId="9" fillId="2" borderId="5" xfId="2" applyNumberFormat="1" applyFont="1" applyFill="1" applyBorder="1" applyAlignment="1">
      <alignment horizontal="center" vertical="center"/>
    </xf>
    <xf numFmtId="165" fontId="9" fillId="2" borderId="10" xfId="2" applyNumberFormat="1" applyFont="1" applyFill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165" fontId="17" fillId="0" borderId="23" xfId="2" applyNumberFormat="1" applyFont="1" applyBorder="1" applyAlignment="1">
      <alignment horizontal="center" vertical="center"/>
    </xf>
    <xf numFmtId="165" fontId="16" fillId="0" borderId="26" xfId="2" applyNumberFormat="1" applyFont="1" applyBorder="1" applyAlignment="1">
      <alignment horizontal="center" vertical="center"/>
    </xf>
    <xf numFmtId="166" fontId="27" fillId="0" borderId="35" xfId="2" applyNumberFormat="1" applyFont="1" applyBorder="1" applyAlignment="1">
      <alignment horizontal="center" vertical="center"/>
    </xf>
    <xf numFmtId="166" fontId="27" fillId="0" borderId="26" xfId="2" applyNumberFormat="1" applyFont="1" applyBorder="1" applyAlignment="1">
      <alignment horizontal="center" vertical="center"/>
    </xf>
    <xf numFmtId="165" fontId="28" fillId="0" borderId="35" xfId="2" applyNumberFormat="1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460375</xdr:colOff>
      <xdr:row>0</xdr:row>
      <xdr:rowOff>79374</xdr:rowOff>
    </xdr:from>
    <xdr:to>
      <xdr:col>4</xdr:col>
      <xdr:colOff>63500</xdr:colOff>
      <xdr:row>5</xdr:row>
      <xdr:rowOff>63499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2251"/>
        <a:stretch/>
      </xdr:blipFill>
      <xdr:spPr>
        <a:xfrm>
          <a:off x="460375" y="79374"/>
          <a:ext cx="2159000" cy="1571625"/>
        </a:xfrm>
        <a:prstGeom prst="rect">
          <a:avLst/>
        </a:prstGeom>
      </xdr:spPr>
    </xdr:pic>
    <xdr:clientData/>
  </xdr:twoCellAnchor>
  <xdr:twoCellAnchor editAs="oneCell">
    <xdr:from>
      <xdr:col>9</xdr:col>
      <xdr:colOff>841374</xdr:colOff>
      <xdr:row>0</xdr:row>
      <xdr:rowOff>174625</xdr:rowOff>
    </xdr:from>
    <xdr:to>
      <xdr:col>11</xdr:col>
      <xdr:colOff>1142999</xdr:colOff>
      <xdr:row>5</xdr:row>
      <xdr:rowOff>47625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9624" y="174625"/>
          <a:ext cx="2333625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AA68"/>
  <sheetViews>
    <sheetView tabSelected="1" view="pageBreakPreview" topLeftCell="A16" zoomScale="60" zoomScaleNormal="70" zoomScalePageLayoutView="50" workbookViewId="0">
      <selection activeCell="D30" sqref="D30"/>
    </sheetView>
  </sheetViews>
  <sheetFormatPr defaultColWidth="9.109375" defaultRowHeight="13.8" x14ac:dyDescent="0.25"/>
  <cols>
    <col min="1" max="1" width="9.6640625" style="2" customWidth="1"/>
    <col min="2" max="2" width="10.77734375" style="2" hidden="1" customWidth="1"/>
    <col min="3" max="3" width="10.33203125" style="16" customWidth="1"/>
    <col min="4" max="4" width="18.33203125" style="16" customWidth="1"/>
    <col min="5" max="5" width="48.33203125" style="2" customWidth="1"/>
    <col min="6" max="6" width="16.88671875" style="7" customWidth="1"/>
    <col min="7" max="7" width="12.6640625" style="2" customWidth="1"/>
    <col min="8" max="8" width="40.44140625" style="2" customWidth="1"/>
    <col min="9" max="10" width="15.33203125" style="15" customWidth="1"/>
    <col min="11" max="11" width="15.33203125" style="2" customWidth="1"/>
    <col min="12" max="12" width="18.6640625" style="2" customWidth="1"/>
    <col min="13" max="13" width="19.109375" style="2" customWidth="1"/>
    <col min="14" max="16384" width="9.109375" style="2"/>
  </cols>
  <sheetData>
    <row r="1" spans="1:27" ht="24.9" customHeight="1" x14ac:dyDescent="0.25">
      <c r="A1" s="145" t="s">
        <v>34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27" ht="24.9" customHeight="1" x14ac:dyDescent="0.25">
      <c r="A2" s="145" t="s">
        <v>33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27" ht="24.9" customHeight="1" x14ac:dyDescent="0.25">
      <c r="A3" s="145" t="s">
        <v>48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27" ht="24.9" customHeight="1" x14ac:dyDescent="0.25">
      <c r="A4" s="145" t="s">
        <v>49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4.9" customHeight="1" x14ac:dyDescent="0.25">
      <c r="A5" s="145" t="s">
        <v>50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1:27" s="3" customFormat="1" ht="24.9" customHeight="1" x14ac:dyDescent="0.25">
      <c r="A6" s="123" t="s">
        <v>46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9"/>
      <c r="N6" s="9"/>
      <c r="O6" s="9"/>
      <c r="P6" s="9"/>
      <c r="Q6" s="9"/>
      <c r="R6" s="9"/>
      <c r="S6" s="9"/>
      <c r="T6" s="9"/>
    </row>
    <row r="7" spans="1:27" s="3" customFormat="1" ht="24.9" customHeight="1" x14ac:dyDescent="0.25">
      <c r="A7" s="137" t="s">
        <v>11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27" s="3" customFormat="1" ht="11.25" customHeight="1" thickBot="1" x14ac:dyDescent="0.3">
      <c r="A8" s="130" t="s">
        <v>29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</row>
    <row r="9" spans="1:27" ht="24.9" customHeight="1" thickTop="1" x14ac:dyDescent="0.25">
      <c r="A9" s="131" t="s">
        <v>58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3"/>
    </row>
    <row r="10" spans="1:27" ht="24.9" customHeight="1" x14ac:dyDescent="0.25">
      <c r="A10" s="134" t="s">
        <v>32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</row>
    <row r="11" spans="1:27" ht="11.25" customHeight="1" x14ac:dyDescent="0.25">
      <c r="A11" s="124" t="s">
        <v>55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6"/>
    </row>
    <row r="12" spans="1:27" ht="24.9" customHeight="1" x14ac:dyDescent="0.25">
      <c r="A12" s="134" t="s">
        <v>59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6"/>
    </row>
    <row r="13" spans="1:27" ht="24.9" customHeight="1" x14ac:dyDescent="0.25">
      <c r="A13" s="143" t="s">
        <v>47</v>
      </c>
      <c r="B13" s="144"/>
      <c r="C13" s="144"/>
      <c r="D13" s="144"/>
      <c r="E13" s="144"/>
      <c r="F13" s="63"/>
      <c r="G13" s="64" t="s">
        <v>63</v>
      </c>
      <c r="H13" s="64"/>
      <c r="I13" s="65"/>
      <c r="J13" s="65"/>
      <c r="K13" s="66"/>
      <c r="L13" s="67" t="s">
        <v>61</v>
      </c>
    </row>
    <row r="14" spans="1:27" ht="24.9" customHeight="1" x14ac:dyDescent="0.25">
      <c r="A14" s="138" t="s">
        <v>60</v>
      </c>
      <c r="B14" s="139"/>
      <c r="C14" s="139"/>
      <c r="D14" s="139"/>
      <c r="E14" s="139"/>
      <c r="F14" s="68"/>
      <c r="G14" s="69" t="s">
        <v>64</v>
      </c>
      <c r="H14" s="69"/>
      <c r="I14" s="70"/>
      <c r="J14" s="70"/>
      <c r="K14" s="71"/>
      <c r="L14" s="72" t="s">
        <v>62</v>
      </c>
    </row>
    <row r="15" spans="1:27" ht="24.9" customHeight="1" x14ac:dyDescent="0.25">
      <c r="A15" s="140" t="s">
        <v>6</v>
      </c>
      <c r="B15" s="141"/>
      <c r="C15" s="141"/>
      <c r="D15" s="141"/>
      <c r="E15" s="141"/>
      <c r="F15" s="141"/>
      <c r="G15" s="141"/>
      <c r="H15" s="142"/>
      <c r="I15" s="127" t="s">
        <v>0</v>
      </c>
      <c r="J15" s="128"/>
      <c r="K15" s="128"/>
      <c r="L15" s="129"/>
    </row>
    <row r="16" spans="1:27" ht="24.9" customHeight="1" x14ac:dyDescent="0.25">
      <c r="A16" s="73" t="s">
        <v>12</v>
      </c>
      <c r="B16" s="74"/>
      <c r="C16" s="75"/>
      <c r="D16" s="75"/>
      <c r="E16" s="74"/>
      <c r="F16" s="76"/>
      <c r="G16" s="74"/>
      <c r="H16" s="74"/>
      <c r="I16" s="77" t="s">
        <v>35</v>
      </c>
      <c r="J16" s="78"/>
      <c r="K16" s="78"/>
      <c r="L16" s="79"/>
    </row>
    <row r="17" spans="1:13" ht="24.9" customHeight="1" x14ac:dyDescent="0.25">
      <c r="A17" s="73" t="s">
        <v>13</v>
      </c>
      <c r="B17" s="74"/>
      <c r="C17" s="75"/>
      <c r="D17" s="75"/>
      <c r="E17" s="80"/>
      <c r="F17" s="81"/>
      <c r="G17" s="82"/>
      <c r="H17" s="83" t="s">
        <v>53</v>
      </c>
      <c r="I17" s="77" t="s">
        <v>37</v>
      </c>
      <c r="J17" s="78"/>
      <c r="K17" s="78"/>
      <c r="L17" s="84" t="s">
        <v>51</v>
      </c>
    </row>
    <row r="18" spans="1:13" ht="24.9" customHeight="1" x14ac:dyDescent="0.25">
      <c r="A18" s="73" t="s">
        <v>14</v>
      </c>
      <c r="B18" s="74"/>
      <c r="C18" s="75"/>
      <c r="D18" s="75"/>
      <c r="E18" s="80"/>
      <c r="F18" s="81"/>
      <c r="G18" s="82"/>
      <c r="H18" s="83" t="s">
        <v>54</v>
      </c>
      <c r="I18" s="77" t="s">
        <v>38</v>
      </c>
      <c r="J18" s="78"/>
      <c r="K18" s="78"/>
      <c r="L18" s="84" t="s">
        <v>52</v>
      </c>
    </row>
    <row r="19" spans="1:13" ht="24.9" customHeight="1" thickBot="1" x14ac:dyDescent="0.3">
      <c r="A19" s="73" t="s">
        <v>10</v>
      </c>
      <c r="B19" s="74"/>
      <c r="C19" s="85"/>
      <c r="D19" s="85"/>
      <c r="E19" s="82"/>
      <c r="F19" s="86"/>
      <c r="G19" s="87"/>
      <c r="H19" s="88" t="s">
        <v>68</v>
      </c>
      <c r="I19" s="89" t="s">
        <v>36</v>
      </c>
      <c r="J19" s="90"/>
      <c r="K19" s="91"/>
      <c r="L19" s="92">
        <v>1</v>
      </c>
    </row>
    <row r="20" spans="1:13" ht="7.5" customHeight="1" thickTop="1" thickBot="1" x14ac:dyDescent="0.3">
      <c r="A20" s="28"/>
      <c r="B20" s="28"/>
      <c r="C20" s="29"/>
      <c r="D20" s="29"/>
      <c r="E20" s="28"/>
      <c r="F20" s="30"/>
      <c r="G20" s="28"/>
      <c r="H20" s="28"/>
      <c r="I20" s="31"/>
      <c r="J20" s="31"/>
      <c r="K20" s="28"/>
      <c r="L20" s="28"/>
    </row>
    <row r="21" spans="1:13" s="49" customFormat="1" ht="24" customHeight="1" x14ac:dyDescent="0.25">
      <c r="A21" s="156" t="s">
        <v>4</v>
      </c>
      <c r="B21" s="48"/>
      <c r="C21" s="150" t="s">
        <v>8</v>
      </c>
      <c r="D21" s="150" t="s">
        <v>22</v>
      </c>
      <c r="E21" s="150" t="s">
        <v>1</v>
      </c>
      <c r="F21" s="148" t="s">
        <v>21</v>
      </c>
      <c r="G21" s="150" t="s">
        <v>5</v>
      </c>
      <c r="H21" s="152" t="s">
        <v>31</v>
      </c>
      <c r="I21" s="158" t="s">
        <v>43</v>
      </c>
      <c r="J21" s="150" t="s">
        <v>45</v>
      </c>
      <c r="K21" s="154" t="s">
        <v>17</v>
      </c>
      <c r="L21" s="146" t="s">
        <v>9</v>
      </c>
    </row>
    <row r="22" spans="1:13" s="6" customFormat="1" ht="13.5" customHeight="1" x14ac:dyDescent="0.25">
      <c r="A22" s="157"/>
      <c r="B22" s="50"/>
      <c r="C22" s="151"/>
      <c r="D22" s="151"/>
      <c r="E22" s="151"/>
      <c r="F22" s="149"/>
      <c r="G22" s="151"/>
      <c r="H22" s="153"/>
      <c r="I22" s="159"/>
      <c r="J22" s="151"/>
      <c r="K22" s="155"/>
      <c r="L22" s="147"/>
    </row>
    <row r="23" spans="1:13" s="6" customFormat="1" ht="13.5" customHeight="1" thickBot="1" x14ac:dyDescent="0.3">
      <c r="A23" s="32"/>
      <c r="B23" s="42"/>
      <c r="C23" s="24"/>
      <c r="D23" s="24"/>
      <c r="E23" s="24"/>
      <c r="F23" s="26"/>
      <c r="G23" s="24"/>
      <c r="H23" s="24"/>
      <c r="I23" s="25"/>
      <c r="J23" s="24"/>
      <c r="K23" s="27"/>
      <c r="L23" s="33"/>
    </row>
    <row r="24" spans="1:13" s="41" customFormat="1" ht="45" customHeight="1" thickBot="1" x14ac:dyDescent="0.45">
      <c r="A24" s="59">
        <v>1</v>
      </c>
      <c r="B24" s="43">
        <v>11</v>
      </c>
      <c r="C24" s="172">
        <v>523</v>
      </c>
      <c r="D24" s="172">
        <v>10080214839</v>
      </c>
      <c r="E24" s="172" t="s">
        <v>69</v>
      </c>
      <c r="F24" s="172" t="s">
        <v>70</v>
      </c>
      <c r="G24" s="172" t="s">
        <v>16</v>
      </c>
      <c r="H24" s="172" t="s">
        <v>71</v>
      </c>
      <c r="I24" s="54"/>
      <c r="J24" s="46"/>
      <c r="K24" s="35"/>
      <c r="L24" s="36"/>
      <c r="M24" s="179">
        <v>1.7991550925925926E-3</v>
      </c>
    </row>
    <row r="25" spans="1:13" s="41" customFormat="1" ht="45" customHeight="1" thickBot="1" x14ac:dyDescent="0.45">
      <c r="A25" s="60">
        <f>A24</f>
        <v>1</v>
      </c>
      <c r="B25" s="44">
        <v>12</v>
      </c>
      <c r="C25" s="173">
        <v>228</v>
      </c>
      <c r="D25" s="173">
        <v>10080355891</v>
      </c>
      <c r="E25" s="173" t="s">
        <v>72</v>
      </c>
      <c r="F25" s="173" t="s">
        <v>73</v>
      </c>
      <c r="G25" s="173" t="s">
        <v>16</v>
      </c>
      <c r="H25" s="173" t="s">
        <v>71</v>
      </c>
      <c r="I25" s="55"/>
      <c r="J25" s="47"/>
      <c r="K25" s="34"/>
      <c r="L25" s="37"/>
      <c r="M25" s="179">
        <v>1.7991550925925926E-3</v>
      </c>
    </row>
    <row r="26" spans="1:13" s="41" customFormat="1" ht="45" customHeight="1" thickBot="1" x14ac:dyDescent="0.45">
      <c r="A26" s="60">
        <f>A24</f>
        <v>1</v>
      </c>
      <c r="B26" s="43">
        <v>13</v>
      </c>
      <c r="C26" s="173">
        <v>648</v>
      </c>
      <c r="D26" s="173">
        <v>10094915692</v>
      </c>
      <c r="E26" s="173" t="s">
        <v>74</v>
      </c>
      <c r="F26" s="173" t="s">
        <v>75</v>
      </c>
      <c r="G26" s="173" t="s">
        <v>19</v>
      </c>
      <c r="H26" s="173" t="s">
        <v>71</v>
      </c>
      <c r="I26" s="55"/>
      <c r="J26" s="47"/>
      <c r="K26" s="34"/>
      <c r="L26" s="37"/>
      <c r="M26" s="179">
        <v>1.7991550925925926E-3</v>
      </c>
    </row>
    <row r="27" spans="1:13" s="41" customFormat="1" ht="45" customHeight="1" thickBot="1" x14ac:dyDescent="0.45">
      <c r="A27" s="60">
        <f>A24</f>
        <v>1</v>
      </c>
      <c r="B27" s="52">
        <v>14</v>
      </c>
      <c r="C27" s="174">
        <v>876</v>
      </c>
      <c r="D27" s="174">
        <v>10080506950</v>
      </c>
      <c r="E27" s="174" t="s">
        <v>76</v>
      </c>
      <c r="F27" s="174" t="s">
        <v>77</v>
      </c>
      <c r="G27" s="174" t="s">
        <v>16</v>
      </c>
      <c r="H27" s="174" t="s">
        <v>71</v>
      </c>
      <c r="I27" s="56"/>
      <c r="J27" s="51"/>
      <c r="K27" s="40"/>
      <c r="L27" s="53"/>
      <c r="M27" s="179">
        <v>1.7991550925925926E-3</v>
      </c>
    </row>
    <row r="28" spans="1:13" s="41" customFormat="1" ht="45" customHeight="1" x14ac:dyDescent="0.4">
      <c r="A28" s="59">
        <v>2</v>
      </c>
      <c r="B28" s="43">
        <v>21</v>
      </c>
      <c r="C28" s="175">
        <v>41</v>
      </c>
      <c r="D28" s="175">
        <v>10090868974</v>
      </c>
      <c r="E28" s="175" t="s">
        <v>78</v>
      </c>
      <c r="F28" s="175" t="s">
        <v>79</v>
      </c>
      <c r="G28" s="175" t="s">
        <v>19</v>
      </c>
      <c r="H28" s="175" t="s">
        <v>80</v>
      </c>
      <c r="I28" s="54"/>
      <c r="J28" s="46"/>
      <c r="K28" s="35"/>
      <c r="L28" s="36"/>
      <c r="M28" s="180">
        <v>1.8194444444444443E-3</v>
      </c>
    </row>
    <row r="29" spans="1:13" s="41" customFormat="1" ht="45" customHeight="1" x14ac:dyDescent="0.4">
      <c r="A29" s="60">
        <v>2</v>
      </c>
      <c r="B29" s="44">
        <v>22</v>
      </c>
      <c r="C29" s="173">
        <v>63</v>
      </c>
      <c r="D29" s="173">
        <v>10093066430</v>
      </c>
      <c r="E29" s="173" t="s">
        <v>85</v>
      </c>
      <c r="F29" s="173" t="s">
        <v>86</v>
      </c>
      <c r="G29" s="173" t="s">
        <v>19</v>
      </c>
      <c r="H29" s="173" t="s">
        <v>80</v>
      </c>
      <c r="I29" s="55"/>
      <c r="J29" s="177"/>
      <c r="K29" s="34"/>
      <c r="L29" s="37"/>
      <c r="M29" s="180">
        <v>1.8194444444444443E-3</v>
      </c>
    </row>
    <row r="30" spans="1:13" s="41" customFormat="1" ht="45" customHeight="1" x14ac:dyDescent="0.4">
      <c r="A30" s="60">
        <v>2</v>
      </c>
      <c r="B30" s="44">
        <v>23</v>
      </c>
      <c r="C30" s="173">
        <v>68</v>
      </c>
      <c r="D30" s="173">
        <v>10076197625</v>
      </c>
      <c r="E30" s="173" t="s">
        <v>81</v>
      </c>
      <c r="F30" s="173" t="s">
        <v>82</v>
      </c>
      <c r="G30" s="173" t="s">
        <v>19</v>
      </c>
      <c r="H30" s="173" t="s">
        <v>80</v>
      </c>
      <c r="I30" s="55"/>
      <c r="J30" s="47"/>
      <c r="K30" s="34"/>
      <c r="L30" s="37"/>
      <c r="M30" s="180">
        <v>1.8194444444444443E-3</v>
      </c>
    </row>
    <row r="31" spans="1:13" s="41" customFormat="1" ht="45" customHeight="1" thickBot="1" x14ac:dyDescent="0.45">
      <c r="A31" s="60">
        <v>2</v>
      </c>
      <c r="B31" s="52">
        <v>24</v>
      </c>
      <c r="C31" s="176">
        <v>60</v>
      </c>
      <c r="D31" s="176">
        <v>10093067339</v>
      </c>
      <c r="E31" s="176" t="s">
        <v>83</v>
      </c>
      <c r="F31" s="176" t="s">
        <v>84</v>
      </c>
      <c r="G31" s="176" t="s">
        <v>19</v>
      </c>
      <c r="H31" s="176" t="s">
        <v>80</v>
      </c>
      <c r="I31" s="56"/>
      <c r="J31" s="178"/>
      <c r="K31" s="40"/>
      <c r="L31" s="53"/>
      <c r="M31" s="180">
        <v>1.8194444444444443E-3</v>
      </c>
    </row>
    <row r="32" spans="1:13" s="41" customFormat="1" ht="45" customHeight="1" thickBot="1" x14ac:dyDescent="0.45">
      <c r="A32" s="59">
        <v>3</v>
      </c>
      <c r="B32" s="43">
        <v>41</v>
      </c>
      <c r="C32" s="172">
        <v>350</v>
      </c>
      <c r="D32" s="172">
        <v>10090653554</v>
      </c>
      <c r="E32" s="172" t="s">
        <v>95</v>
      </c>
      <c r="F32" s="172" t="s">
        <v>96</v>
      </c>
      <c r="G32" s="172" t="s">
        <v>19</v>
      </c>
      <c r="H32" s="172" t="s">
        <v>71</v>
      </c>
      <c r="I32" s="54"/>
      <c r="J32" s="58"/>
      <c r="K32" s="35"/>
      <c r="L32" s="36"/>
      <c r="M32" s="179">
        <v>1.880162037037037E-3</v>
      </c>
    </row>
    <row r="33" spans="1:13" s="41" customFormat="1" ht="45" customHeight="1" thickBot="1" x14ac:dyDescent="0.45">
      <c r="A33" s="60">
        <v>3</v>
      </c>
      <c r="B33" s="44">
        <v>42</v>
      </c>
      <c r="C33" s="173">
        <v>647</v>
      </c>
      <c r="D33" s="173">
        <v>10097779822</v>
      </c>
      <c r="E33" s="173" t="s">
        <v>97</v>
      </c>
      <c r="F33" s="173" t="s">
        <v>98</v>
      </c>
      <c r="G33" s="173" t="s">
        <v>19</v>
      </c>
      <c r="H33" s="173" t="s">
        <v>71</v>
      </c>
      <c r="I33" s="55"/>
      <c r="J33" s="47"/>
      <c r="K33" s="34"/>
      <c r="L33" s="37"/>
      <c r="M33" s="179">
        <v>1.880162037037037E-3</v>
      </c>
    </row>
    <row r="34" spans="1:13" s="41" customFormat="1" ht="45" customHeight="1" thickBot="1" x14ac:dyDescent="0.45">
      <c r="A34" s="60">
        <v>3</v>
      </c>
      <c r="B34" s="44">
        <v>43</v>
      </c>
      <c r="C34" s="173">
        <v>883</v>
      </c>
      <c r="D34" s="173">
        <v>10110290084</v>
      </c>
      <c r="E34" s="173" t="s">
        <v>99</v>
      </c>
      <c r="F34" s="173" t="s">
        <v>100</v>
      </c>
      <c r="G34" s="173" t="s">
        <v>65</v>
      </c>
      <c r="H34" s="173" t="s">
        <v>71</v>
      </c>
      <c r="I34" s="55"/>
      <c r="J34" s="47"/>
      <c r="K34" s="34"/>
      <c r="L34" s="37"/>
      <c r="M34" s="179">
        <v>1.880162037037037E-3</v>
      </c>
    </row>
    <row r="35" spans="1:13" s="41" customFormat="1" ht="45" customHeight="1" thickBot="1" x14ac:dyDescent="0.45">
      <c r="A35" s="60">
        <v>3</v>
      </c>
      <c r="B35" s="52">
        <v>44</v>
      </c>
      <c r="C35" s="174">
        <v>116</v>
      </c>
      <c r="D35" s="174">
        <v>10076514489</v>
      </c>
      <c r="E35" s="174" t="s">
        <v>101</v>
      </c>
      <c r="F35" s="174" t="s">
        <v>102</v>
      </c>
      <c r="G35" s="174" t="s">
        <v>19</v>
      </c>
      <c r="H35" s="174" t="s">
        <v>71</v>
      </c>
      <c r="I35" s="56"/>
      <c r="J35" s="51"/>
      <c r="K35" s="40"/>
      <c r="L35" s="53"/>
      <c r="M35" s="179">
        <v>1.880162037037037E-3</v>
      </c>
    </row>
    <row r="36" spans="1:13" s="41" customFormat="1" ht="45" customHeight="1" thickBot="1" x14ac:dyDescent="0.45">
      <c r="A36" s="59">
        <v>4</v>
      </c>
      <c r="B36" s="43">
        <v>31</v>
      </c>
      <c r="C36" s="172">
        <v>321</v>
      </c>
      <c r="D36" s="172">
        <v>10090431565</v>
      </c>
      <c r="E36" s="172" t="s">
        <v>87</v>
      </c>
      <c r="F36" s="172" t="s">
        <v>88</v>
      </c>
      <c r="G36" s="172" t="s">
        <v>19</v>
      </c>
      <c r="H36" s="172" t="s">
        <v>71</v>
      </c>
      <c r="I36" s="54"/>
      <c r="J36" s="46"/>
      <c r="K36" s="35"/>
      <c r="L36" s="36"/>
      <c r="M36" s="179">
        <v>1.8684606481481482E-3</v>
      </c>
    </row>
    <row r="37" spans="1:13" s="41" customFormat="1" ht="45" customHeight="1" thickBot="1" x14ac:dyDescent="0.45">
      <c r="A37" s="60">
        <v>4</v>
      </c>
      <c r="B37" s="44">
        <v>32</v>
      </c>
      <c r="C37" s="173">
        <v>878</v>
      </c>
      <c r="D37" s="173">
        <v>10081180900</v>
      </c>
      <c r="E37" s="173" t="s">
        <v>89</v>
      </c>
      <c r="F37" s="173" t="s">
        <v>90</v>
      </c>
      <c r="G37" s="173" t="s">
        <v>19</v>
      </c>
      <c r="H37" s="173" t="s">
        <v>71</v>
      </c>
      <c r="I37" s="55"/>
      <c r="J37" s="47"/>
      <c r="K37" s="34"/>
      <c r="L37" s="37"/>
      <c r="M37" s="179">
        <v>1.8684606481481482E-3</v>
      </c>
    </row>
    <row r="38" spans="1:13" s="41" customFormat="1" ht="45" customHeight="1" thickBot="1" x14ac:dyDescent="0.45">
      <c r="A38" s="60">
        <v>4</v>
      </c>
      <c r="B38" s="44">
        <v>33</v>
      </c>
      <c r="C38" s="173">
        <v>73</v>
      </c>
      <c r="D38" s="173">
        <v>10077945039</v>
      </c>
      <c r="E38" s="173" t="s">
        <v>91</v>
      </c>
      <c r="F38" s="173" t="s">
        <v>92</v>
      </c>
      <c r="G38" s="173" t="s">
        <v>16</v>
      </c>
      <c r="H38" s="173" t="s">
        <v>71</v>
      </c>
      <c r="I38" s="55"/>
      <c r="J38" s="47"/>
      <c r="K38" s="34"/>
      <c r="L38" s="37"/>
      <c r="M38" s="179">
        <v>1.8684606481481482E-3</v>
      </c>
    </row>
    <row r="39" spans="1:13" s="41" customFormat="1" ht="45" customHeight="1" thickBot="1" x14ac:dyDescent="0.45">
      <c r="A39" s="60">
        <v>4</v>
      </c>
      <c r="B39" s="52">
        <v>34</v>
      </c>
      <c r="C39" s="174">
        <v>616</v>
      </c>
      <c r="D39" s="174">
        <v>10094917716</v>
      </c>
      <c r="E39" s="174" t="s">
        <v>93</v>
      </c>
      <c r="F39" s="174" t="s">
        <v>94</v>
      </c>
      <c r="G39" s="174" t="s">
        <v>19</v>
      </c>
      <c r="H39" s="174" t="s">
        <v>71</v>
      </c>
      <c r="I39" s="56"/>
      <c r="J39" s="51"/>
      <c r="K39" s="40"/>
      <c r="L39" s="53"/>
      <c r="M39" s="179">
        <v>1.8684606481481482E-3</v>
      </c>
    </row>
    <row r="40" spans="1:13" s="41" customFormat="1" ht="45" customHeight="1" x14ac:dyDescent="0.4">
      <c r="A40" s="59">
        <v>5</v>
      </c>
      <c r="B40" s="43">
        <v>51</v>
      </c>
      <c r="C40" s="175">
        <v>696</v>
      </c>
      <c r="D40" s="175">
        <v>10137962474</v>
      </c>
      <c r="E40" s="175" t="s">
        <v>103</v>
      </c>
      <c r="F40" s="175" t="s">
        <v>104</v>
      </c>
      <c r="G40" s="175" t="s">
        <v>65</v>
      </c>
      <c r="H40" s="175" t="s">
        <v>71</v>
      </c>
      <c r="I40" s="54"/>
      <c r="J40" s="46"/>
      <c r="K40" s="35"/>
      <c r="L40" s="36"/>
      <c r="M40" s="180">
        <v>1.9970833333333333E-3</v>
      </c>
    </row>
    <row r="41" spans="1:13" s="41" customFormat="1" ht="45" customHeight="1" x14ac:dyDescent="0.4">
      <c r="A41" s="60">
        <v>5</v>
      </c>
      <c r="B41" s="44">
        <v>52</v>
      </c>
      <c r="C41" s="173">
        <v>690</v>
      </c>
      <c r="D41" s="173">
        <v>10096913286</v>
      </c>
      <c r="E41" s="173" t="s">
        <v>105</v>
      </c>
      <c r="F41" s="173" t="s">
        <v>106</v>
      </c>
      <c r="G41" s="173" t="s">
        <v>65</v>
      </c>
      <c r="H41" s="173" t="s">
        <v>71</v>
      </c>
      <c r="I41" s="55"/>
      <c r="J41" s="47"/>
      <c r="K41" s="34"/>
      <c r="L41" s="37"/>
      <c r="M41" s="180">
        <v>1.9970833333333333E-3</v>
      </c>
    </row>
    <row r="42" spans="1:13" s="41" customFormat="1" ht="45" customHeight="1" x14ac:dyDescent="0.4">
      <c r="A42" s="60">
        <v>5</v>
      </c>
      <c r="B42" s="44">
        <v>53</v>
      </c>
      <c r="C42" s="173">
        <v>627</v>
      </c>
      <c r="D42" s="173">
        <v>10104182125</v>
      </c>
      <c r="E42" s="173" t="s">
        <v>107</v>
      </c>
      <c r="F42" s="173" t="s">
        <v>108</v>
      </c>
      <c r="G42" s="173" t="s">
        <v>19</v>
      </c>
      <c r="H42" s="173" t="s">
        <v>71</v>
      </c>
      <c r="I42" s="55"/>
      <c r="J42" s="47"/>
      <c r="K42" s="34"/>
      <c r="L42" s="37"/>
      <c r="M42" s="180">
        <v>1.9970833333333333E-3</v>
      </c>
    </row>
    <row r="43" spans="1:13" s="41" customFormat="1" ht="45" customHeight="1" thickBot="1" x14ac:dyDescent="0.45">
      <c r="A43" s="60">
        <v>5</v>
      </c>
      <c r="B43" s="52">
        <v>54</v>
      </c>
      <c r="C43" s="176">
        <v>880</v>
      </c>
      <c r="D43" s="176">
        <v>10089252007</v>
      </c>
      <c r="E43" s="176" t="s">
        <v>109</v>
      </c>
      <c r="F43" s="176" t="s">
        <v>110</v>
      </c>
      <c r="G43" s="176" t="s">
        <v>19</v>
      </c>
      <c r="H43" s="176" t="s">
        <v>71</v>
      </c>
      <c r="I43" s="56"/>
      <c r="J43" s="51"/>
      <c r="K43" s="40"/>
      <c r="L43" s="53"/>
      <c r="M43" s="180">
        <v>1.9970833333333333E-3</v>
      </c>
    </row>
    <row r="44" spans="1:13" s="41" customFormat="1" ht="45" customHeight="1" thickBot="1" x14ac:dyDescent="0.45">
      <c r="A44" s="59" t="s">
        <v>56</v>
      </c>
      <c r="B44" s="43">
        <v>61</v>
      </c>
      <c r="C44" s="172">
        <v>48</v>
      </c>
      <c r="D44" s="172">
        <v>10116086449</v>
      </c>
      <c r="E44" s="172" t="s">
        <v>111</v>
      </c>
      <c r="F44" s="172" t="s">
        <v>112</v>
      </c>
      <c r="G44" s="172" t="s">
        <v>65</v>
      </c>
      <c r="H44" s="172" t="s">
        <v>71</v>
      </c>
      <c r="I44" s="54"/>
      <c r="J44" s="46"/>
      <c r="K44" s="35"/>
      <c r="L44" s="36"/>
      <c r="M44" s="181">
        <v>3.472222222222222E-3</v>
      </c>
    </row>
    <row r="45" spans="1:13" s="41" customFormat="1" ht="45" customHeight="1" thickBot="1" x14ac:dyDescent="0.45">
      <c r="A45" s="60" t="s">
        <v>56</v>
      </c>
      <c r="B45" s="44">
        <v>62</v>
      </c>
      <c r="C45" s="173">
        <v>643</v>
      </c>
      <c r="D45" s="173">
        <v>10089789850</v>
      </c>
      <c r="E45" s="173" t="s">
        <v>113</v>
      </c>
      <c r="F45" s="173" t="s">
        <v>114</v>
      </c>
      <c r="G45" s="173" t="s">
        <v>19</v>
      </c>
      <c r="H45" s="173" t="s">
        <v>71</v>
      </c>
      <c r="I45" s="55" t="s">
        <v>57</v>
      </c>
      <c r="J45" s="47"/>
      <c r="K45" s="34"/>
      <c r="L45" s="37"/>
      <c r="M45" s="181">
        <v>3.472222222222222E-3</v>
      </c>
    </row>
    <row r="46" spans="1:13" s="41" customFormat="1" ht="45" customHeight="1" thickBot="1" x14ac:dyDescent="0.45">
      <c r="A46" s="60" t="s">
        <v>56</v>
      </c>
      <c r="B46" s="44">
        <v>63</v>
      </c>
      <c r="C46" s="173">
        <v>881</v>
      </c>
      <c r="D46" s="173">
        <v>10089250892</v>
      </c>
      <c r="E46" s="173" t="s">
        <v>115</v>
      </c>
      <c r="F46" s="173" t="s">
        <v>110</v>
      </c>
      <c r="G46" s="173" t="s">
        <v>19</v>
      </c>
      <c r="H46" s="173" t="s">
        <v>71</v>
      </c>
      <c r="I46" s="55" t="s">
        <v>57</v>
      </c>
      <c r="J46" s="47"/>
      <c r="K46" s="34"/>
      <c r="L46" s="37"/>
      <c r="M46" s="181">
        <v>3.472222222222222E-3</v>
      </c>
    </row>
    <row r="47" spans="1:13" s="41" customFormat="1" ht="45" customHeight="1" thickBot="1" x14ac:dyDescent="0.45">
      <c r="A47" s="61" t="s">
        <v>56</v>
      </c>
      <c r="B47" s="62">
        <v>64</v>
      </c>
      <c r="C47" s="174">
        <v>683</v>
      </c>
      <c r="D47" s="174">
        <v>10112968810</v>
      </c>
      <c r="E47" s="174" t="s">
        <v>116</v>
      </c>
      <c r="F47" s="174" t="s">
        <v>117</v>
      </c>
      <c r="G47" s="174" t="s">
        <v>19</v>
      </c>
      <c r="H47" s="174" t="s">
        <v>71</v>
      </c>
      <c r="I47" s="57" t="s">
        <v>57</v>
      </c>
      <c r="J47" s="45"/>
      <c r="K47" s="38"/>
      <c r="L47" s="39"/>
      <c r="M47" s="181">
        <v>3.472222222222222E-3</v>
      </c>
    </row>
    <row r="48" spans="1:13" ht="25.2" customHeight="1" thickBot="1" x14ac:dyDescent="0.35">
      <c r="A48" s="10"/>
      <c r="B48" s="10"/>
      <c r="C48" s="11"/>
      <c r="D48" s="11"/>
      <c r="E48" s="1"/>
      <c r="F48" s="12"/>
      <c r="G48" s="8"/>
      <c r="H48" s="8"/>
      <c r="I48" s="13"/>
      <c r="J48" s="13"/>
      <c r="K48" s="14"/>
      <c r="L48" s="14"/>
    </row>
    <row r="49" spans="1:13" ht="20.100000000000001" customHeight="1" thickTop="1" x14ac:dyDescent="0.25">
      <c r="A49" s="165" t="s">
        <v>3</v>
      </c>
      <c r="B49" s="166"/>
      <c r="C49" s="166"/>
      <c r="D49" s="166"/>
      <c r="E49" s="166"/>
      <c r="F49" s="23"/>
      <c r="G49" s="23"/>
      <c r="H49" s="168" t="s">
        <v>30</v>
      </c>
      <c r="I49" s="168"/>
      <c r="J49" s="166"/>
      <c r="K49" s="168"/>
      <c r="L49" s="169"/>
    </row>
    <row r="50" spans="1:13" s="41" customFormat="1" ht="20.100000000000001" customHeight="1" x14ac:dyDescent="0.25">
      <c r="A50" s="93" t="s">
        <v>39</v>
      </c>
      <c r="B50" s="94"/>
      <c r="C50" s="94"/>
      <c r="D50" s="94"/>
      <c r="E50" s="95"/>
      <c r="F50" s="96"/>
      <c r="G50" s="97"/>
      <c r="H50" s="98" t="s">
        <v>20</v>
      </c>
      <c r="I50" s="99">
        <v>3</v>
      </c>
      <c r="J50" s="4"/>
      <c r="K50" s="100" t="s">
        <v>18</v>
      </c>
      <c r="L50" s="121">
        <f>COUNTIF(G16:G37,"ЗМС")</f>
        <v>0</v>
      </c>
      <c r="M50" s="2"/>
    </row>
    <row r="51" spans="1:13" s="41" customFormat="1" ht="20.100000000000001" customHeight="1" x14ac:dyDescent="0.25">
      <c r="A51" s="93" t="s">
        <v>40</v>
      </c>
      <c r="B51" s="94"/>
      <c r="C51" s="94"/>
      <c r="D51" s="94"/>
      <c r="E51" s="95"/>
      <c r="G51" s="101"/>
      <c r="H51" s="102" t="s">
        <v>23</v>
      </c>
      <c r="I51" s="103">
        <v>6</v>
      </c>
      <c r="J51" s="104"/>
      <c r="K51" s="100" t="s">
        <v>15</v>
      </c>
      <c r="L51" s="121">
        <f>COUNTIF(G16:G38,"МСМК")</f>
        <v>0</v>
      </c>
      <c r="M51" s="2"/>
    </row>
    <row r="52" spans="1:13" s="41" customFormat="1" ht="20.100000000000001" customHeight="1" x14ac:dyDescent="0.25">
      <c r="A52" s="93" t="s">
        <v>41</v>
      </c>
      <c r="B52" s="94"/>
      <c r="C52" s="94"/>
      <c r="D52" s="94"/>
      <c r="E52" s="95"/>
      <c r="G52" s="101"/>
      <c r="H52" s="102" t="s">
        <v>24</v>
      </c>
      <c r="I52" s="103">
        <v>5</v>
      </c>
      <c r="J52" s="104"/>
      <c r="K52" s="100" t="s">
        <v>16</v>
      </c>
      <c r="L52" s="121">
        <f>COUNTIF(G16:G49,"МС")</f>
        <v>4</v>
      </c>
      <c r="M52" s="2"/>
    </row>
    <row r="53" spans="1:13" s="41" customFormat="1" ht="20.100000000000001" customHeight="1" x14ac:dyDescent="0.25">
      <c r="A53" s="93" t="s">
        <v>42</v>
      </c>
      <c r="B53" s="94"/>
      <c r="C53" s="94"/>
      <c r="D53" s="94"/>
      <c r="E53" s="95"/>
      <c r="G53" s="101"/>
      <c r="H53" s="102" t="s">
        <v>25</v>
      </c>
      <c r="I53" s="99">
        <v>5</v>
      </c>
      <c r="J53" s="105"/>
      <c r="K53" s="100" t="s">
        <v>19</v>
      </c>
      <c r="L53" s="121">
        <f>COUNTIF(G16:G50,"КМС")</f>
        <v>16</v>
      </c>
      <c r="M53" s="2"/>
    </row>
    <row r="54" spans="1:13" s="41" customFormat="1" ht="20.100000000000001" customHeight="1" x14ac:dyDescent="0.25">
      <c r="A54" s="93"/>
      <c r="B54" s="94"/>
      <c r="C54" s="94"/>
      <c r="D54" s="94"/>
      <c r="E54" s="95"/>
      <c r="G54" s="101"/>
      <c r="H54" s="102" t="s">
        <v>26</v>
      </c>
      <c r="I54" s="99">
        <v>1</v>
      </c>
      <c r="J54" s="105"/>
      <c r="K54" s="100" t="s">
        <v>65</v>
      </c>
      <c r="L54" s="121">
        <f>COUNTIF(G16:G51,"1 сп.р.")</f>
        <v>4</v>
      </c>
      <c r="M54" s="2"/>
    </row>
    <row r="55" spans="1:13" s="41" customFormat="1" ht="20.100000000000001" customHeight="1" x14ac:dyDescent="0.25">
      <c r="A55" s="93"/>
      <c r="B55" s="94"/>
      <c r="C55" s="94"/>
      <c r="D55" s="94"/>
      <c r="E55" s="95"/>
      <c r="G55" s="101"/>
      <c r="H55" s="102" t="s">
        <v>28</v>
      </c>
      <c r="I55" s="106">
        <v>0</v>
      </c>
      <c r="J55" s="107"/>
      <c r="K55" s="108" t="s">
        <v>66</v>
      </c>
      <c r="L55" s="121">
        <f>COUNTIF(G16:G52,"2 сп.р.")</f>
        <v>0</v>
      </c>
      <c r="M55" s="2"/>
    </row>
    <row r="56" spans="1:13" s="41" customFormat="1" ht="20.100000000000001" customHeight="1" x14ac:dyDescent="0.25">
      <c r="A56" s="93"/>
      <c r="B56" s="94"/>
      <c r="C56" s="94"/>
      <c r="D56" s="94"/>
      <c r="E56" s="95"/>
      <c r="F56" s="109"/>
      <c r="G56" s="110"/>
      <c r="H56" s="102" t="s">
        <v>27</v>
      </c>
      <c r="I56" s="106">
        <v>0</v>
      </c>
      <c r="J56" s="5"/>
      <c r="K56" s="108" t="s">
        <v>67</v>
      </c>
      <c r="L56" s="122">
        <f>COUNTIF(G16:G53,"3 сп.р.")</f>
        <v>0</v>
      </c>
      <c r="M56" s="2"/>
    </row>
    <row r="57" spans="1:13" s="41" customFormat="1" ht="20.100000000000001" customHeight="1" x14ac:dyDescent="0.25">
      <c r="A57" s="111"/>
      <c r="C57" s="112"/>
      <c r="D57" s="112"/>
      <c r="F57" s="113"/>
      <c r="I57" s="114"/>
      <c r="J57" s="114"/>
      <c r="L57" s="115"/>
      <c r="M57" s="2"/>
    </row>
    <row r="58" spans="1:13" s="41" customFormat="1" ht="20.100000000000001" customHeight="1" x14ac:dyDescent="0.25">
      <c r="A58" s="170" t="s">
        <v>2</v>
      </c>
      <c r="B58" s="171"/>
      <c r="C58" s="171"/>
      <c r="D58" s="171"/>
      <c r="E58" s="171"/>
      <c r="F58" s="161" t="s">
        <v>7</v>
      </c>
      <c r="G58" s="161"/>
      <c r="H58" s="161"/>
      <c r="I58" s="161"/>
      <c r="J58" s="161" t="s">
        <v>44</v>
      </c>
      <c r="K58" s="161"/>
      <c r="L58" s="162"/>
      <c r="M58" s="2"/>
    </row>
    <row r="59" spans="1:13" s="41" customFormat="1" ht="20.100000000000001" customHeight="1" x14ac:dyDescent="0.25">
      <c r="A59" s="111"/>
      <c r="G59" s="96"/>
      <c r="H59" s="96"/>
      <c r="I59" s="96"/>
      <c r="J59" s="96"/>
      <c r="K59" s="96"/>
      <c r="L59" s="116"/>
      <c r="M59" s="2"/>
    </row>
    <row r="60" spans="1:13" s="41" customFormat="1" ht="20.100000000000001" customHeight="1" x14ac:dyDescent="0.25">
      <c r="A60" s="117"/>
      <c r="B60" s="112"/>
      <c r="C60" s="112"/>
      <c r="D60" s="112"/>
      <c r="E60" s="112"/>
      <c r="F60" s="118"/>
      <c r="G60" s="112"/>
      <c r="H60" s="112"/>
      <c r="I60" s="119"/>
      <c r="J60" s="119"/>
      <c r="K60" s="112"/>
      <c r="L60" s="120"/>
      <c r="M60" s="2"/>
    </row>
    <row r="61" spans="1:13" s="41" customFormat="1" ht="20.100000000000001" customHeight="1" x14ac:dyDescent="0.25">
      <c r="A61" s="117"/>
      <c r="B61" s="112"/>
      <c r="C61" s="112"/>
      <c r="D61" s="112"/>
      <c r="E61" s="112"/>
      <c r="F61" s="118"/>
      <c r="G61" s="112"/>
      <c r="H61" s="112"/>
      <c r="I61" s="119"/>
      <c r="J61" s="119"/>
      <c r="K61" s="112"/>
      <c r="L61" s="120"/>
      <c r="M61" s="2"/>
    </row>
    <row r="62" spans="1:13" s="41" customFormat="1" ht="20.100000000000001" customHeight="1" x14ac:dyDescent="0.25">
      <c r="A62" s="117"/>
      <c r="B62" s="112"/>
      <c r="C62" s="112"/>
      <c r="D62" s="112"/>
      <c r="E62" s="112"/>
      <c r="F62" s="118"/>
      <c r="G62" s="112"/>
      <c r="H62" s="112"/>
      <c r="I62" s="119"/>
      <c r="J62" s="119"/>
      <c r="K62" s="112"/>
      <c r="L62" s="120"/>
      <c r="M62" s="2"/>
    </row>
    <row r="63" spans="1:13" s="41" customFormat="1" ht="20.100000000000001" customHeight="1" x14ac:dyDescent="0.25">
      <c r="A63" s="117"/>
      <c r="B63" s="112"/>
      <c r="C63" s="112"/>
      <c r="D63" s="112"/>
      <c r="E63" s="112"/>
      <c r="F63" s="118"/>
      <c r="G63" s="112"/>
      <c r="H63" s="112"/>
      <c r="I63" s="119"/>
      <c r="J63" s="119"/>
      <c r="K63" s="112"/>
      <c r="L63" s="120"/>
      <c r="M63" s="2"/>
    </row>
    <row r="64" spans="1:13" s="41" customFormat="1" ht="20.100000000000001" customHeight="1" thickBot="1" x14ac:dyDescent="0.3">
      <c r="A64" s="167" t="str">
        <f>H18</f>
        <v>МЯГКОВА Е.А. (IК, г. Саранск)</v>
      </c>
      <c r="B64" s="163"/>
      <c r="C64" s="163"/>
      <c r="D64" s="163"/>
      <c r="E64" s="163"/>
      <c r="F64" s="163" t="str">
        <f>H17</f>
        <v>ДЫШАКОВ А.С. (ВК, г. Москва)</v>
      </c>
      <c r="G64" s="163"/>
      <c r="H64" s="163"/>
      <c r="I64" s="163"/>
      <c r="J64" s="163" t="str">
        <f>H19</f>
        <v>ИГОНОВА О.М. (IК, г. Саранск)</v>
      </c>
      <c r="K64" s="163"/>
      <c r="L64" s="164"/>
      <c r="M64" s="19"/>
    </row>
    <row r="65" spans="1:27" s="7" customFormat="1" ht="14.4" thickTop="1" x14ac:dyDescent="0.25">
      <c r="A65" s="2"/>
      <c r="B65" s="2"/>
      <c r="C65" s="16"/>
      <c r="D65" s="16"/>
      <c r="E65" s="2"/>
      <c r="G65" s="2"/>
      <c r="H65" s="2"/>
      <c r="I65" s="15"/>
      <c r="J65" s="1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19" customFormat="1" ht="18" x14ac:dyDescent="0.25">
      <c r="C66" s="20"/>
      <c r="D66" s="20"/>
      <c r="F66" s="21"/>
      <c r="I66" s="22"/>
      <c r="J66" s="22"/>
      <c r="M66" s="2"/>
    </row>
    <row r="67" spans="1:27" ht="21" x14ac:dyDescent="0.25">
      <c r="A67" s="17"/>
      <c r="B67" s="17"/>
      <c r="C67" s="17"/>
      <c r="D67" s="18"/>
      <c r="E67" s="160"/>
      <c r="F67" s="160"/>
      <c r="G67" s="160"/>
      <c r="H67" s="160"/>
    </row>
    <row r="68" spans="1:27" ht="18" x14ac:dyDescent="0.25">
      <c r="E68" s="19"/>
    </row>
  </sheetData>
  <autoFilter ref="A23:M23" xr:uid="{00000000-0009-0000-0000-000000000000}">
    <sortState xmlns:xlrd2="http://schemas.microsoft.com/office/spreadsheetml/2017/richdata2" ref="A24:M47">
      <sortCondition ref="A23"/>
    </sortState>
  </autoFilter>
  <mergeCells count="36">
    <mergeCell ref="E67:H67"/>
    <mergeCell ref="J58:L58"/>
    <mergeCell ref="J64:L64"/>
    <mergeCell ref="A49:E49"/>
    <mergeCell ref="A64:E64"/>
    <mergeCell ref="H49:L49"/>
    <mergeCell ref="F64:I64"/>
    <mergeCell ref="A58:E58"/>
    <mergeCell ref="F58:I58"/>
    <mergeCell ref="A21:A22"/>
    <mergeCell ref="C21:C22"/>
    <mergeCell ref="I21:I22"/>
    <mergeCell ref="D21:D22"/>
    <mergeCell ref="J21:J22"/>
    <mergeCell ref="L21:L22"/>
    <mergeCell ref="F21:F22"/>
    <mergeCell ref="G21:G22"/>
    <mergeCell ref="E21:E22"/>
    <mergeCell ref="H21:H22"/>
    <mergeCell ref="K21:K22"/>
    <mergeCell ref="A1:L1"/>
    <mergeCell ref="A2:L2"/>
    <mergeCell ref="A3:L3"/>
    <mergeCell ref="A4:L4"/>
    <mergeCell ref="A5:L5"/>
    <mergeCell ref="A6:L6"/>
    <mergeCell ref="A11:L11"/>
    <mergeCell ref="I15:L15"/>
    <mergeCell ref="A8:L8"/>
    <mergeCell ref="A9:L9"/>
    <mergeCell ref="A10:L10"/>
    <mergeCell ref="A7:L7"/>
    <mergeCell ref="A14:E14"/>
    <mergeCell ref="A15:H15"/>
    <mergeCell ref="A12:L12"/>
    <mergeCell ref="A13:E13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4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Эстафета</vt:lpstr>
      <vt:lpstr>'ПР Эстафета'!Заголовки_для_печати</vt:lpstr>
      <vt:lpstr>'ПР Эстафета'!Область_печати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2025-07-26T09:37:43Z</cp:lastPrinted>
  <dcterms:created xsi:type="dcterms:W3CDTF">1996-10-08T23:32:33Z</dcterms:created>
  <dcterms:modified xsi:type="dcterms:W3CDTF">2025-07-26T09:37:45Z</dcterms:modified>
</cp:coreProperties>
</file>