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классик'!$A$1:$J$80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9" i="2" l="1"/>
  <c r="H69" i="2"/>
  <c r="I80" i="2" l="1"/>
  <c r="G80" i="2"/>
  <c r="D80" i="2"/>
  <c r="H72" i="2"/>
  <c r="H71" i="2"/>
  <c r="H70" i="2"/>
  <c r="J68" i="2"/>
  <c r="J67" i="2"/>
  <c r="J66" i="2"/>
  <c r="H68" i="2" l="1"/>
  <c r="H67" i="2" s="1"/>
</calcChain>
</file>

<file path=xl/sharedStrings.xml><?xml version="1.0" encoding="utf-8"?>
<sst xmlns="http://schemas.openxmlformats.org/spreadsheetml/2006/main" count="249" uniqueCount="144">
  <si>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</si>
  <si>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</si>
  <si>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</si>
  <si>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</si>
  <si>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</si>
  <si>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</si>
  <si>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</si>
  <si>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</si>
  <si>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</si>
  <si>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</si>
  <si>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</si>
  <si>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</si>
  <si>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</si>
  <si>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</si>
  <si>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</si>
  <si>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</si>
  <si>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</si>
  <si>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</si>
  <si>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</si>
  <si>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</si>
  <si>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</si>
  <si>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</si>
  <si>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</si>
  <si>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</si>
  <si>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</si>
  <si>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</si>
  <si>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</si>
  <si>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</si>
  <si>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</si>
  <si>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</si>
  <si>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</si>
  <si>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</si>
  <si>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</si>
  <si>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</si>
  <si>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</si>
  <si>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</si>
  <si>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</si>
  <si>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</si>
  <si>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</si>
  <si>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</si>
  <si>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</si>
  <si>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</si>
  <si>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</si>
  <si>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</si>
  <si>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ГБУ РМ "СШОР по велоспорту"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</si>
  <si>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</si>
  <si>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</si>
  <si>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</si>
  <si>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</si>
  <si>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</si>
  <si>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</si>
  <si>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</si>
  <si>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</si>
  <si>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Температура:</t>
  </si>
  <si>
    <t>Республика Мордовия</t>
  </si>
  <si>
    <t>ГБУ РМ"СШОР по велоспорту"</t>
  </si>
  <si>
    <t>Москва</t>
  </si>
  <si>
    <t>ГБУ "СШОР "Нагорная" Москомспорта</t>
  </si>
  <si>
    <t>1 сп.юн.р.</t>
  </si>
  <si>
    <t>Санкт-Петербург</t>
  </si>
  <si>
    <t>СПб ГБПОУ "Олимпийские надежды"</t>
  </si>
  <si>
    <t>Брянская область</t>
  </si>
  <si>
    <t>ГБУ БО СШОР "Русь"</t>
  </si>
  <si>
    <t>Юноши 13-14 лет</t>
  </si>
  <si>
    <t>Шерганов Данила</t>
  </si>
  <si>
    <t>07.05.2008</t>
  </si>
  <si>
    <t>Подрядчиков Александр</t>
  </si>
  <si>
    <t>19.08.2008</t>
  </si>
  <si>
    <t>Гатилин Александр</t>
  </si>
  <si>
    <t>30.04.2009</t>
  </si>
  <si>
    <t>Козинка Роман</t>
  </si>
  <si>
    <t>13.12.2008</t>
  </si>
  <si>
    <t>Журавлев Артем</t>
  </si>
  <si>
    <t>26.03.2009</t>
  </si>
  <si>
    <t>Карпинский Константин</t>
  </si>
  <si>
    <t>20.08.2009</t>
  </si>
  <si>
    <t>Беляков Владимир</t>
  </si>
  <si>
    <t>18.01.2008</t>
  </si>
  <si>
    <t>Иванов Егор</t>
  </si>
  <si>
    <t>07.06.2008</t>
  </si>
  <si>
    <t>ГБУ БО СШОР РУСЬ</t>
  </si>
  <si>
    <t>Шумский Илья</t>
  </si>
  <si>
    <t>01.06.2009</t>
  </si>
  <si>
    <t>Журавлев Михаил</t>
  </si>
  <si>
    <t>Коробов Иван</t>
  </si>
  <si>
    <t>29.12.2008</t>
  </si>
  <si>
    <t>Левченко Аким</t>
  </si>
  <si>
    <t>04.09.2009</t>
  </si>
  <si>
    <t>ГБУ "СШОР Нагорная"Москомспорта</t>
  </si>
  <si>
    <t>Семенов Артем</t>
  </si>
  <si>
    <t>17.09.2008</t>
  </si>
  <si>
    <t>Шестаков Артем</t>
  </si>
  <si>
    <t>31.10.2008</t>
  </si>
  <si>
    <t>Зольников Захар</t>
  </si>
  <si>
    <t>19.01.2008</t>
  </si>
  <si>
    <t>Пензенская область</t>
  </si>
  <si>
    <t>МБУ СШ №4 г.Пензы</t>
  </si>
  <si>
    <t>Кшняйкин Андрей</t>
  </si>
  <si>
    <t>01.04.2008</t>
  </si>
  <si>
    <t>Шапошников Владислав</t>
  </si>
  <si>
    <t>12.09.2008</t>
  </si>
  <si>
    <t>Липатов Никита</t>
  </si>
  <si>
    <t>15.05.2008</t>
  </si>
  <si>
    <t>Хамидуллин Богдан</t>
  </si>
  <si>
    <t>04.04.2009</t>
  </si>
  <si>
    <t>Дудин Тимофей</t>
  </si>
  <si>
    <t>27.06.2009</t>
  </si>
  <si>
    <t>Сёмин Сергей</t>
  </si>
  <si>
    <t>22.12.2008</t>
  </si>
  <si>
    <t>Тельнов Лев</t>
  </si>
  <si>
    <t>12.11.2009</t>
  </si>
  <si>
    <t>Кочергин Дмитрий</t>
  </si>
  <si>
    <t>08.10.2009</t>
  </si>
  <si>
    <t>Есин Николай</t>
  </si>
  <si>
    <t>02.09.2009</t>
  </si>
  <si>
    <t xml:space="preserve">                                                            МИНИСТЕРСТВО ФИЗИЧЕСКОЙ КУЛЬТУРЫ И СПОРТА ПЕНЗЕНСКОЙ ОБЛАСТИ</t>
  </si>
  <si>
    <t>РОО "Федерация велосипедного спорта ПЕНЗЕНСКОЙ ОБЛАСТИ"</t>
  </si>
  <si>
    <t>МУНИЦИПАЛЬНОЕ БЮДЖЕТНОЕ УЧРЕЖДЕНИЕ "СПОРТИВНАЯ ШКОЛА №4 г. ПЕНЗЫ"</t>
  </si>
  <si>
    <t xml:space="preserve"> МЕСТО ПРОВЕДЕНИЯ: г. Пенза</t>
  </si>
  <si>
    <r>
      <t xml:space="preserve">НАЧАЛО ГОНКИ: </t>
    </r>
    <r>
      <rPr>
        <sz val="11"/>
        <rFont val="Calibri"/>
        <family val="2"/>
        <charset val="204"/>
      </rPr>
      <t>11ч 00м</t>
    </r>
  </si>
  <si>
    <t xml:space="preserve"> ДАТА ПРОВЕДЕНИЯ: 30 апреля 2022 года </t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</si>
  <si>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00м</t>
    </r>
  </si>
  <si>
    <t>№ ЕКП 2022: 4685</t>
  </si>
  <si>
    <t>БУКОВА О.Ю. (IК, г. Пенза)</t>
  </si>
  <si>
    <t>372/372</t>
  </si>
  <si>
    <t>Бакулин Юрий</t>
  </si>
  <si>
    <t>ГБПОУ "МССУОР №2" Москомспорта</t>
  </si>
  <si>
    <t>Дьяченко Руслан</t>
  </si>
  <si>
    <t>Баштынский Роман</t>
  </si>
  <si>
    <t>Авчухов Юрий</t>
  </si>
  <si>
    <t>Сергеев Александр</t>
  </si>
  <si>
    <t>Иванов Арсений</t>
  </si>
  <si>
    <t>Шуваев Константин</t>
  </si>
  <si>
    <t>Абрамов Данила</t>
  </si>
  <si>
    <t>Уралев Александр</t>
  </si>
  <si>
    <t>Шабанов Матвей</t>
  </si>
  <si>
    <t>Лыткин Ярослав</t>
  </si>
  <si>
    <t>Пужалин Александр</t>
  </si>
  <si>
    <t>Кузьмичев Алексей</t>
  </si>
  <si>
    <t>Вострокнутов Максим</t>
  </si>
  <si>
    <t>Дементьев Даниил</t>
  </si>
  <si>
    <t>Коровай Тимофей</t>
  </si>
  <si>
    <t>Перьков Александр</t>
  </si>
  <si>
    <t>Юсупов 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</si>
</sst>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4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 Cyr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sz val="15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2" fillId="3" borderId="10" xfId="2" applyFont="1" applyFill="1" applyBorder="1" applyAlignment="1">
      <alignment horizontal="right" vertical="center"/>
    </xf>
    <xf numFmtId="0" fontId="18" fillId="3" borderId="27" xfId="0" applyFont="1" applyFill="1" applyBorder="1" applyAlignment="1">
      <alignment horizontal="right" vertical="center"/>
    </xf>
    <xf numFmtId="49" fontId="5" fillId="3" borderId="32" xfId="2" applyNumberFormat="1" applyFont="1" applyFill="1" applyBorder="1" applyAlignment="1">
      <alignment horizontal="right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20" fillId="0" borderId="23" xfId="2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/>
    </xf>
    <xf numFmtId="0" fontId="21" fillId="0" borderId="23" xfId="2" applyFont="1" applyBorder="1" applyAlignment="1">
      <alignment horizontal="center" vertical="center"/>
    </xf>
    <xf numFmtId="0" fontId="21" fillId="0" borderId="23" xfId="2" applyFont="1" applyBorder="1" applyAlignment="1">
      <alignment vertical="center"/>
    </xf>
    <xf numFmtId="0" fontId="5" fillId="0" borderId="19" xfId="2" applyFont="1" applyBorder="1" applyAlignment="1">
      <alignment horizontal="justify"/>
    </xf>
    <xf numFmtId="0" fontId="17" fillId="0" borderId="19" xfId="11" applyFont="1" applyBorder="1" applyAlignment="1">
      <alignment vertical="center" wrapText="1"/>
    </xf>
    <xf numFmtId="0" fontId="22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5" fillId="0" borderId="38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18" fillId="3" borderId="9" xfId="0" applyFont="1" applyFill="1" applyBorder="1" applyAlignment="1">
      <alignment horizontal="right" vertical="center"/>
    </xf>
    <xf numFmtId="0" fontId="14" fillId="0" borderId="15" xfId="2" applyFont="1" applyBorder="1" applyAlignment="1">
      <alignment horizontal="left" vertical="center"/>
    </xf>
    <xf numFmtId="0" fontId="22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0" borderId="37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14" fontId="20" fillId="0" borderId="23" xfId="2" applyNumberFormat="1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19" fillId="0" borderId="36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4" fontId="5" fillId="0" borderId="23" xfId="2" applyNumberFormat="1" applyFont="1" applyBorder="1" applyAlignment="1">
      <alignment horizontal="center" vertical="center"/>
    </xf>
    <xf numFmtId="0" fontId="16" fillId="0" borderId="23" xfId="2" applyFont="1" applyBorder="1" applyAlignment="1">
      <alignment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428624</xdr:colOff>
      <xdr:row>0</xdr:row>
      <xdr:rowOff>91050</xdr:rowOff>
    </xdr:from>
    <xdr:to>
      <xdr:col>9</xdr:col>
      <xdr:colOff>1373981</xdr:colOff>
      <xdr:row>3</xdr:row>
      <xdr:rowOff>35719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37030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5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428624</xdr:colOff>
      <xdr:row>0</xdr:row>
      <xdr:rowOff>91050</xdr:rowOff>
    </xdr:from>
    <xdr:to>
      <xdr:col>9</xdr:col>
      <xdr:colOff>1373981</xdr:colOff>
      <xdr:row>3</xdr:row>
      <xdr:rowOff>35719</xdr:rowOff>
    </xdr:to>
    <xdr:pic>
      <xdr:nvPicPr>
        <xdr:cNvPr id="6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48974" y="91050"/>
          <a:ext cx="945357" cy="80191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7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5968" cy="83595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81"/>
  <sheetViews>
    <sheetView tabSelected="1" view="pageBreakPreview" topLeftCell="A64" zoomScaleNormal="100" zoomScaleSheetLayoutView="100" zoomScalePageLayoutView="95" workbookViewId="0">
      <selection activeCell="J69" sqref="J69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6.140625" style="1" customWidth="1"/>
    <col min="9" max="9" width="29.42578125" style="1" customWidth="1"/>
    <col min="10" max="10" width="22.85546875" style="1" customWidth="1"/>
    <col min="11" max="1022" width="9.140625" style="1"/>
  </cols>
  <sheetData>
    <row r="1" spans="1:1022" ht="22.5" customHeight="1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22" ht="22.5" customHeight="1" x14ac:dyDescent="0.2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</row>
    <row r="3" spans="1:1022" ht="22.5" customHeight="1" x14ac:dyDescent="0.2">
      <c r="A3" s="64" t="s">
        <v>115</v>
      </c>
      <c r="B3" s="64"/>
      <c r="C3" s="64"/>
      <c r="D3" s="64"/>
      <c r="E3" s="64"/>
      <c r="F3" s="64"/>
      <c r="G3" s="64"/>
      <c r="H3" s="64"/>
      <c r="I3" s="64"/>
      <c r="J3" s="64"/>
    </row>
    <row r="4" spans="1:1022" ht="22.5" customHeight="1" x14ac:dyDescent="0.2">
      <c r="A4" s="80" t="s">
        <v>116</v>
      </c>
      <c r="B4" s="80"/>
      <c r="C4" s="80"/>
      <c r="D4" s="80"/>
      <c r="E4" s="80"/>
      <c r="F4" s="80"/>
      <c r="G4" s="80"/>
      <c r="H4" s="80"/>
      <c r="I4" s="80"/>
      <c r="J4" s="80"/>
    </row>
    <row r="5" spans="1:1022" ht="21" customHeight="1" x14ac:dyDescent="0.2">
      <c r="A5" s="80" t="s">
        <v>117</v>
      </c>
      <c r="B5" s="80"/>
      <c r="C5" s="80"/>
      <c r="D5" s="80"/>
      <c r="E5" s="80"/>
      <c r="F5" s="80"/>
      <c r="G5" s="80"/>
      <c r="H5" s="80"/>
      <c r="I5" s="80"/>
      <c r="J5" s="80"/>
    </row>
    <row r="6" spans="1:1022" s="3" customFormat="1" ht="28.5" x14ac:dyDescent="0.2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</row>
    <row r="7" spans="1:1022" s="3" customFormat="1" ht="18" customHeight="1" x14ac:dyDescent="0.2">
      <c r="A7" s="82" t="s">
        <v>3</v>
      </c>
      <c r="B7" s="82"/>
      <c r="C7" s="82"/>
      <c r="D7" s="82"/>
      <c r="E7" s="82"/>
      <c r="F7" s="82"/>
      <c r="G7" s="82"/>
      <c r="H7" s="82"/>
      <c r="I7" s="82"/>
      <c r="J7" s="82"/>
    </row>
    <row r="8" spans="1:1022" s="3" customFormat="1" ht="6" customHeight="1" thickBot="1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22" ht="18" customHeight="1" thickTop="1" x14ac:dyDescent="0.2">
      <c r="A9" s="84" t="s">
        <v>4</v>
      </c>
      <c r="B9" s="84"/>
      <c r="C9" s="84"/>
      <c r="D9" s="84"/>
      <c r="E9" s="84"/>
      <c r="F9" s="84"/>
      <c r="G9" s="84"/>
      <c r="H9" s="84"/>
      <c r="I9" s="84"/>
      <c r="J9" s="84"/>
    </row>
    <row r="10" spans="1:1022" ht="18" customHeight="1" x14ac:dyDescent="0.2">
      <c r="A10" s="85" t="s">
        <v>52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22" ht="19.5" customHeight="1" x14ac:dyDescent="0.2">
      <c r="A11" s="85" t="s">
        <v>63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22" ht="7.5" customHeight="1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22" ht="15.75" x14ac:dyDescent="0.2">
      <c r="A13" s="87" t="s">
        <v>118</v>
      </c>
      <c r="B13" s="87"/>
      <c r="C13" s="87"/>
      <c r="D13" s="87"/>
      <c r="E13" s="65"/>
      <c r="F13" s="65"/>
      <c r="H13" s="43" t="s">
        <v>119</v>
      </c>
      <c r="I13" s="65"/>
      <c r="J13" s="66" t="s">
        <v>51</v>
      </c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15.75" x14ac:dyDescent="0.2">
      <c r="A14" s="88" t="s">
        <v>120</v>
      </c>
      <c r="B14" s="88"/>
      <c r="C14" s="88"/>
      <c r="D14" s="88"/>
      <c r="E14" s="67"/>
      <c r="F14" s="67"/>
      <c r="H14" s="44" t="s">
        <v>121</v>
      </c>
      <c r="I14" s="67"/>
      <c r="J14" s="45" t="s">
        <v>122</v>
      </c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15" x14ac:dyDescent="0.2">
      <c r="A15" s="89" t="s">
        <v>5</v>
      </c>
      <c r="B15" s="89"/>
      <c r="C15" s="89"/>
      <c r="D15" s="89"/>
      <c r="E15" s="89"/>
      <c r="F15" s="89"/>
      <c r="G15" s="89"/>
      <c r="H15" s="89"/>
      <c r="I15" s="90" t="s">
        <v>6</v>
      </c>
      <c r="J15" s="90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15" x14ac:dyDescent="0.2">
      <c r="A16" s="68" t="s">
        <v>7</v>
      </c>
      <c r="B16" s="69"/>
      <c r="C16" s="69"/>
      <c r="D16" s="70"/>
      <c r="E16" s="71"/>
      <c r="F16" s="70"/>
      <c r="G16" s="72"/>
      <c r="H16" s="36"/>
      <c r="I16" s="91" t="s">
        <v>47</v>
      </c>
      <c r="J16" s="92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15" x14ac:dyDescent="0.2">
      <c r="A17" s="68" t="s">
        <v>8</v>
      </c>
      <c r="B17" s="69"/>
      <c r="C17" s="69"/>
      <c r="D17" s="72"/>
      <c r="E17" s="71"/>
      <c r="F17" s="70"/>
      <c r="G17" s="4"/>
      <c r="H17" s="46" t="s">
        <v>45</v>
      </c>
      <c r="I17" s="73" t="s">
        <v>9</v>
      </c>
      <c r="J17" s="74">
        <v>3</v>
      </c>
      <c r="K17" s="75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15" x14ac:dyDescent="0.2">
      <c r="A18" s="76" t="s">
        <v>10</v>
      </c>
      <c r="B18" s="69"/>
      <c r="C18" s="69"/>
      <c r="D18" s="72"/>
      <c r="E18" s="71"/>
      <c r="F18" s="70"/>
      <c r="G18" s="4"/>
      <c r="H18" s="46" t="s">
        <v>123</v>
      </c>
      <c r="I18" s="73" t="s">
        <v>11</v>
      </c>
      <c r="J18" s="74">
        <v>1</v>
      </c>
      <c r="K18" s="75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15.75" thickBot="1" x14ac:dyDescent="0.25">
      <c r="A19" s="68" t="s">
        <v>12</v>
      </c>
      <c r="B19" s="5"/>
      <c r="C19" s="5"/>
      <c r="D19" s="4"/>
      <c r="E19" s="4"/>
      <c r="F19" s="4"/>
      <c r="G19" s="77"/>
      <c r="H19" s="78" t="s">
        <v>46</v>
      </c>
      <c r="I19" s="79" t="s">
        <v>43</v>
      </c>
      <c r="J19" s="47" t="s">
        <v>124</v>
      </c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t="7.5" customHeight="1" thickTop="1" thickBot="1" x14ac:dyDescent="0.25">
      <c r="A20" s="6"/>
      <c r="B20" s="7"/>
      <c r="C20" s="7"/>
      <c r="D20" s="8"/>
      <c r="E20" s="8"/>
      <c r="F20" s="8"/>
      <c r="G20" s="8"/>
      <c r="H20" s="8"/>
      <c r="I20" s="8"/>
      <c r="J20" s="8"/>
    </row>
    <row r="21" spans="1:1022" s="13" customFormat="1" ht="42.75" customHeight="1" thickTop="1" x14ac:dyDescent="0.2">
      <c r="A21" s="9" t="s">
        <v>13</v>
      </c>
      <c r="B21" s="10" t="s">
        <v>14</v>
      </c>
      <c r="C21" s="10" t="s">
        <v>15</v>
      </c>
      <c r="D21" s="10" t="s">
        <v>16</v>
      </c>
      <c r="E21" s="10" t="s">
        <v>17</v>
      </c>
      <c r="F21" s="10" t="s">
        <v>18</v>
      </c>
      <c r="G21" s="10" t="s">
        <v>19</v>
      </c>
      <c r="H21" s="10" t="s">
        <v>20</v>
      </c>
      <c r="I21" s="11" t="s">
        <v>21</v>
      </c>
      <c r="J21" s="12" t="s">
        <v>22</v>
      </c>
    </row>
    <row r="22" spans="1:1022" s="14" customFormat="1" ht="27" customHeight="1" x14ac:dyDescent="0.2">
      <c r="A22" s="29">
        <v>1</v>
      </c>
      <c r="B22" s="48">
        <v>616</v>
      </c>
      <c r="C22" s="49">
        <v>10094917716</v>
      </c>
      <c r="D22" s="50" t="s">
        <v>125</v>
      </c>
      <c r="E22" s="105">
        <v>39536</v>
      </c>
      <c r="F22" s="49" t="s">
        <v>34</v>
      </c>
      <c r="G22" s="49" t="s">
        <v>56</v>
      </c>
      <c r="H22" s="49" t="s">
        <v>126</v>
      </c>
      <c r="I22" s="30"/>
      <c r="J22" s="40"/>
    </row>
    <row r="23" spans="1:1022" s="14" customFormat="1" ht="27" customHeight="1" x14ac:dyDescent="0.2">
      <c r="A23" s="29">
        <v>2</v>
      </c>
      <c r="B23" s="48">
        <v>625</v>
      </c>
      <c r="C23" s="49">
        <v>10094844156</v>
      </c>
      <c r="D23" s="50" t="s">
        <v>81</v>
      </c>
      <c r="E23" s="51" t="s">
        <v>82</v>
      </c>
      <c r="F23" s="49" t="s">
        <v>38</v>
      </c>
      <c r="G23" s="49" t="s">
        <v>56</v>
      </c>
      <c r="H23" s="49" t="s">
        <v>57</v>
      </c>
      <c r="I23" s="30"/>
      <c r="J23" s="41"/>
    </row>
    <row r="24" spans="1:1022" s="14" customFormat="1" ht="27" customHeight="1" x14ac:dyDescent="0.2">
      <c r="A24" s="29">
        <v>3</v>
      </c>
      <c r="B24" s="48">
        <v>67</v>
      </c>
      <c r="C24" s="49">
        <v>10076198736</v>
      </c>
      <c r="D24" s="50" t="s">
        <v>68</v>
      </c>
      <c r="E24" s="51" t="s">
        <v>69</v>
      </c>
      <c r="F24" s="49" t="s">
        <v>38</v>
      </c>
      <c r="G24" s="49" t="s">
        <v>54</v>
      </c>
      <c r="H24" s="49" t="s">
        <v>55</v>
      </c>
      <c r="I24" s="30"/>
      <c r="J24" s="41"/>
    </row>
    <row r="25" spans="1:1022" s="14" customFormat="1" ht="27" customHeight="1" x14ac:dyDescent="0.2">
      <c r="A25" s="29">
        <v>4</v>
      </c>
      <c r="B25" s="48">
        <v>318</v>
      </c>
      <c r="C25" s="49">
        <v>10091604760</v>
      </c>
      <c r="D25" s="50" t="s">
        <v>76</v>
      </c>
      <c r="E25" s="51" t="s">
        <v>77</v>
      </c>
      <c r="F25" s="49" t="s">
        <v>36</v>
      </c>
      <c r="G25" s="49" t="s">
        <v>56</v>
      </c>
      <c r="H25" s="49" t="s">
        <v>57</v>
      </c>
      <c r="I25" s="30"/>
      <c r="J25" s="41"/>
    </row>
    <row r="26" spans="1:1022" s="14" customFormat="1" ht="27" customHeight="1" x14ac:dyDescent="0.2">
      <c r="A26" s="29">
        <v>5</v>
      </c>
      <c r="B26" s="48">
        <v>50</v>
      </c>
      <c r="C26" s="49">
        <v>10091231514</v>
      </c>
      <c r="D26" s="50" t="s">
        <v>64</v>
      </c>
      <c r="E26" s="51" t="s">
        <v>65</v>
      </c>
      <c r="F26" s="49" t="s">
        <v>24</v>
      </c>
      <c r="G26" s="49" t="s">
        <v>54</v>
      </c>
      <c r="H26" s="49" t="s">
        <v>55</v>
      </c>
      <c r="I26" s="30"/>
      <c r="J26" s="41"/>
    </row>
    <row r="27" spans="1:1022" s="14" customFormat="1" ht="27" customHeight="1" x14ac:dyDescent="0.2">
      <c r="A27" s="29">
        <v>6</v>
      </c>
      <c r="B27" s="48">
        <v>32</v>
      </c>
      <c r="C27" s="49">
        <v>10103713996</v>
      </c>
      <c r="D27" s="50" t="s">
        <v>78</v>
      </c>
      <c r="E27" s="51" t="s">
        <v>79</v>
      </c>
      <c r="F27" s="49" t="s">
        <v>34</v>
      </c>
      <c r="G27" s="49" t="s">
        <v>61</v>
      </c>
      <c r="H27" s="49" t="s">
        <v>80</v>
      </c>
      <c r="I27" s="30"/>
      <c r="J27" s="41"/>
    </row>
    <row r="28" spans="1:1022" s="14" customFormat="1" ht="27" customHeight="1" x14ac:dyDescent="0.2">
      <c r="A28" s="29">
        <v>7</v>
      </c>
      <c r="B28" s="48">
        <v>41</v>
      </c>
      <c r="C28" s="49">
        <v>10090868974</v>
      </c>
      <c r="D28" s="50" t="s">
        <v>66</v>
      </c>
      <c r="E28" s="51" t="s">
        <v>67</v>
      </c>
      <c r="F28" s="49" t="s">
        <v>24</v>
      </c>
      <c r="G28" s="49" t="s">
        <v>54</v>
      </c>
      <c r="H28" s="49" t="s">
        <v>55</v>
      </c>
      <c r="I28" s="30"/>
      <c r="J28" s="41"/>
    </row>
    <row r="29" spans="1:1022" s="14" customFormat="1" ht="27" customHeight="1" x14ac:dyDescent="0.2">
      <c r="A29" s="29">
        <v>8</v>
      </c>
      <c r="B29" s="48">
        <v>123</v>
      </c>
      <c r="C29" s="49">
        <v>10076198534</v>
      </c>
      <c r="D29" s="50" t="s">
        <v>72</v>
      </c>
      <c r="E29" s="51" t="s">
        <v>73</v>
      </c>
      <c r="F29" s="49" t="s">
        <v>38</v>
      </c>
      <c r="G29" s="49" t="s">
        <v>54</v>
      </c>
      <c r="H29" s="49" t="s">
        <v>44</v>
      </c>
      <c r="I29" s="30"/>
      <c r="J29" s="41"/>
    </row>
    <row r="30" spans="1:1022" s="14" customFormat="1" ht="27" customHeight="1" x14ac:dyDescent="0.2">
      <c r="A30" s="29">
        <v>9</v>
      </c>
      <c r="B30" s="48">
        <v>931</v>
      </c>
      <c r="C30" s="49">
        <v>10022560564</v>
      </c>
      <c r="D30" s="50" t="s">
        <v>129</v>
      </c>
      <c r="E30" s="105">
        <v>39902</v>
      </c>
      <c r="F30" s="49" t="s">
        <v>38</v>
      </c>
      <c r="G30" s="49" t="s">
        <v>56</v>
      </c>
      <c r="H30" s="49" t="s">
        <v>88</v>
      </c>
      <c r="I30" s="30"/>
      <c r="J30" s="41"/>
    </row>
    <row r="31" spans="1:1022" s="14" customFormat="1" ht="27" customHeight="1" x14ac:dyDescent="0.2">
      <c r="A31" s="29">
        <v>10</v>
      </c>
      <c r="B31" s="48">
        <v>628</v>
      </c>
      <c r="C31" s="49">
        <v>10080701556</v>
      </c>
      <c r="D31" s="50" t="s">
        <v>127</v>
      </c>
      <c r="E31" s="105">
        <v>40137</v>
      </c>
      <c r="F31" s="49" t="s">
        <v>38</v>
      </c>
      <c r="G31" s="49" t="s">
        <v>56</v>
      </c>
      <c r="H31" s="49" t="s">
        <v>88</v>
      </c>
      <c r="I31" s="30"/>
      <c r="J31" s="41"/>
    </row>
    <row r="32" spans="1:1022" s="14" customFormat="1" ht="27" customHeight="1" x14ac:dyDescent="0.2">
      <c r="A32" s="29">
        <v>11</v>
      </c>
      <c r="B32" s="48">
        <v>897</v>
      </c>
      <c r="C32" s="49">
        <v>10093589119</v>
      </c>
      <c r="D32" s="50" t="s">
        <v>86</v>
      </c>
      <c r="E32" s="51" t="s">
        <v>87</v>
      </c>
      <c r="F32" s="49" t="s">
        <v>38</v>
      </c>
      <c r="G32" s="49" t="s">
        <v>56</v>
      </c>
      <c r="H32" s="49" t="s">
        <v>88</v>
      </c>
      <c r="I32" s="30"/>
      <c r="J32" s="41"/>
    </row>
    <row r="33" spans="1:10" s="14" customFormat="1" ht="27" customHeight="1" x14ac:dyDescent="0.2">
      <c r="A33" s="29">
        <v>12</v>
      </c>
      <c r="B33" s="48">
        <v>36</v>
      </c>
      <c r="C33" s="49">
        <v>10080172706</v>
      </c>
      <c r="D33" s="50" t="s">
        <v>128</v>
      </c>
      <c r="E33" s="105">
        <v>39686</v>
      </c>
      <c r="F33" s="49" t="s">
        <v>38</v>
      </c>
      <c r="G33" s="49" t="s">
        <v>56</v>
      </c>
      <c r="H33" s="49" t="s">
        <v>88</v>
      </c>
      <c r="I33" s="30"/>
      <c r="J33" s="41"/>
    </row>
    <row r="34" spans="1:10" s="14" customFormat="1" ht="27" customHeight="1" x14ac:dyDescent="0.2">
      <c r="A34" s="29">
        <v>13</v>
      </c>
      <c r="B34" s="48">
        <v>630</v>
      </c>
      <c r="C34" s="49">
        <v>10080701960</v>
      </c>
      <c r="D34" s="50" t="s">
        <v>130</v>
      </c>
      <c r="E34" s="105">
        <v>39842</v>
      </c>
      <c r="F34" s="49" t="s">
        <v>38</v>
      </c>
      <c r="G34" s="49" t="s">
        <v>56</v>
      </c>
      <c r="H34" s="49" t="s">
        <v>88</v>
      </c>
      <c r="I34" s="30"/>
      <c r="J34" s="41"/>
    </row>
    <row r="35" spans="1:10" s="14" customFormat="1" ht="27" customHeight="1" x14ac:dyDescent="0.2">
      <c r="A35" s="29">
        <v>14</v>
      </c>
      <c r="B35" s="107">
        <v>831</v>
      </c>
      <c r="C35" s="108">
        <v>10064774459</v>
      </c>
      <c r="D35" s="59" t="s">
        <v>74</v>
      </c>
      <c r="E35" s="51" t="s">
        <v>75</v>
      </c>
      <c r="F35" s="49" t="s">
        <v>38</v>
      </c>
      <c r="G35" s="49" t="s">
        <v>59</v>
      </c>
      <c r="H35" s="58" t="s">
        <v>60</v>
      </c>
      <c r="I35" s="30"/>
      <c r="J35" s="41"/>
    </row>
    <row r="36" spans="1:10" s="14" customFormat="1" ht="27" customHeight="1" x14ac:dyDescent="0.2">
      <c r="A36" s="29">
        <v>15</v>
      </c>
      <c r="B36" s="48">
        <v>60</v>
      </c>
      <c r="C36" s="49">
        <v>10093067339</v>
      </c>
      <c r="D36" s="50" t="s">
        <v>70</v>
      </c>
      <c r="E36" s="51" t="s">
        <v>71</v>
      </c>
      <c r="F36" s="49" t="s">
        <v>24</v>
      </c>
      <c r="G36" s="49" t="s">
        <v>54</v>
      </c>
      <c r="H36" s="49" t="s">
        <v>44</v>
      </c>
      <c r="I36" s="30"/>
      <c r="J36" s="41"/>
    </row>
    <row r="37" spans="1:10" s="14" customFormat="1" ht="27" customHeight="1" x14ac:dyDescent="0.2">
      <c r="A37" s="55">
        <v>16</v>
      </c>
      <c r="B37" s="48">
        <v>158</v>
      </c>
      <c r="C37" s="49">
        <v>10100512592</v>
      </c>
      <c r="D37" s="50" t="s">
        <v>103</v>
      </c>
      <c r="E37" s="51" t="s">
        <v>104</v>
      </c>
      <c r="F37" s="49" t="s">
        <v>38</v>
      </c>
      <c r="G37" s="49" t="s">
        <v>95</v>
      </c>
      <c r="H37" s="49" t="s">
        <v>96</v>
      </c>
      <c r="I37" s="52"/>
      <c r="J37" s="57"/>
    </row>
    <row r="38" spans="1:10" s="14" customFormat="1" ht="27" customHeight="1" x14ac:dyDescent="0.2">
      <c r="A38" s="55">
        <v>17</v>
      </c>
      <c r="B38" s="48">
        <v>81</v>
      </c>
      <c r="C38" s="49">
        <v>10090064480</v>
      </c>
      <c r="D38" s="50" t="s">
        <v>83</v>
      </c>
      <c r="E38" s="51" t="s">
        <v>69</v>
      </c>
      <c r="F38" s="49" t="s">
        <v>38</v>
      </c>
      <c r="G38" s="49" t="s">
        <v>54</v>
      </c>
      <c r="H38" s="49" t="s">
        <v>55</v>
      </c>
      <c r="I38" s="52"/>
      <c r="J38" s="57"/>
    </row>
    <row r="39" spans="1:10" s="14" customFormat="1" ht="27" customHeight="1" x14ac:dyDescent="0.2">
      <c r="A39" s="55">
        <v>18</v>
      </c>
      <c r="B39" s="48">
        <v>85</v>
      </c>
      <c r="C39" s="56">
        <v>10090065086</v>
      </c>
      <c r="D39" s="50" t="s">
        <v>113</v>
      </c>
      <c r="E39" s="106" t="s">
        <v>114</v>
      </c>
      <c r="F39" s="56" t="s">
        <v>38</v>
      </c>
      <c r="G39" s="56" t="s">
        <v>54</v>
      </c>
      <c r="H39" s="49" t="s">
        <v>44</v>
      </c>
      <c r="I39" s="52"/>
      <c r="J39" s="57"/>
    </row>
    <row r="40" spans="1:10" s="14" customFormat="1" ht="27" customHeight="1" x14ac:dyDescent="0.2">
      <c r="A40" s="55">
        <v>19</v>
      </c>
      <c r="B40" s="60">
        <v>168</v>
      </c>
      <c r="C40" s="61"/>
      <c r="D40" s="61" t="s">
        <v>131</v>
      </c>
      <c r="E40" s="109">
        <v>39651</v>
      </c>
      <c r="F40" s="110"/>
      <c r="G40" s="49" t="s">
        <v>56</v>
      </c>
      <c r="H40" s="49" t="s">
        <v>88</v>
      </c>
      <c r="I40" s="52"/>
      <c r="J40" s="57"/>
    </row>
    <row r="41" spans="1:10" s="14" customFormat="1" ht="27" customHeight="1" x14ac:dyDescent="0.2">
      <c r="A41" s="55">
        <v>20</v>
      </c>
      <c r="B41" s="48">
        <v>165</v>
      </c>
      <c r="C41" s="49">
        <v>10092367525</v>
      </c>
      <c r="D41" s="50" t="s">
        <v>93</v>
      </c>
      <c r="E41" s="51" t="s">
        <v>94</v>
      </c>
      <c r="F41" s="49" t="s">
        <v>34</v>
      </c>
      <c r="G41" s="49" t="s">
        <v>95</v>
      </c>
      <c r="H41" s="49" t="s">
        <v>96</v>
      </c>
      <c r="I41" s="52"/>
      <c r="J41" s="57"/>
    </row>
    <row r="42" spans="1:10" s="14" customFormat="1" ht="27" customHeight="1" x14ac:dyDescent="0.2">
      <c r="A42" s="55">
        <v>21</v>
      </c>
      <c r="B42" s="48">
        <v>57</v>
      </c>
      <c r="C42" s="49">
        <v>10118497709</v>
      </c>
      <c r="D42" s="50" t="s">
        <v>84</v>
      </c>
      <c r="E42" s="51" t="s">
        <v>85</v>
      </c>
      <c r="F42" s="49" t="s">
        <v>38</v>
      </c>
      <c r="G42" s="49" t="s">
        <v>54</v>
      </c>
      <c r="H42" s="49" t="s">
        <v>44</v>
      </c>
      <c r="I42" s="52"/>
      <c r="J42" s="57"/>
    </row>
    <row r="43" spans="1:10" s="14" customFormat="1" ht="27" customHeight="1" x14ac:dyDescent="0.2">
      <c r="A43" s="55">
        <v>22</v>
      </c>
      <c r="B43" s="48">
        <v>65</v>
      </c>
      <c r="C43" s="49">
        <v>10091230605</v>
      </c>
      <c r="D43" s="50" t="s">
        <v>91</v>
      </c>
      <c r="E43" s="51" t="s">
        <v>92</v>
      </c>
      <c r="F43" s="49" t="s">
        <v>38</v>
      </c>
      <c r="G43" s="49" t="s">
        <v>54</v>
      </c>
      <c r="H43" s="49" t="s">
        <v>55</v>
      </c>
      <c r="I43" s="52"/>
      <c r="J43" s="57"/>
    </row>
    <row r="44" spans="1:10" s="14" customFormat="1" ht="27" customHeight="1" x14ac:dyDescent="0.2">
      <c r="A44" s="55">
        <v>23</v>
      </c>
      <c r="B44" s="48">
        <v>45</v>
      </c>
      <c r="C44" s="49">
        <v>10092373585</v>
      </c>
      <c r="D44" s="50" t="s">
        <v>109</v>
      </c>
      <c r="E44" s="51" t="s">
        <v>110</v>
      </c>
      <c r="F44" s="49" t="s">
        <v>38</v>
      </c>
      <c r="G44" s="49" t="s">
        <v>95</v>
      </c>
      <c r="H44" s="49" t="s">
        <v>96</v>
      </c>
      <c r="I44" s="52"/>
      <c r="J44" s="57"/>
    </row>
    <row r="45" spans="1:10" s="14" customFormat="1" ht="27" customHeight="1" x14ac:dyDescent="0.2">
      <c r="A45" s="55">
        <v>24</v>
      </c>
      <c r="B45" s="48">
        <v>54</v>
      </c>
      <c r="C45" s="49">
        <v>10090410246</v>
      </c>
      <c r="D45" s="50" t="s">
        <v>89</v>
      </c>
      <c r="E45" s="51" t="s">
        <v>90</v>
      </c>
      <c r="F45" s="49" t="s">
        <v>38</v>
      </c>
      <c r="G45" s="49" t="s">
        <v>54</v>
      </c>
      <c r="H45" s="49" t="s">
        <v>44</v>
      </c>
      <c r="I45" s="52"/>
      <c r="J45" s="57"/>
    </row>
    <row r="46" spans="1:10" s="14" customFormat="1" ht="27" customHeight="1" x14ac:dyDescent="0.2">
      <c r="A46" s="55">
        <v>25</v>
      </c>
      <c r="B46" s="48">
        <v>585</v>
      </c>
      <c r="C46" s="49">
        <v>10100513202</v>
      </c>
      <c r="D46" s="50" t="s">
        <v>101</v>
      </c>
      <c r="E46" s="51" t="s">
        <v>102</v>
      </c>
      <c r="F46" s="49" t="s">
        <v>38</v>
      </c>
      <c r="G46" s="49" t="s">
        <v>95</v>
      </c>
      <c r="H46" s="49" t="s">
        <v>96</v>
      </c>
      <c r="I46" s="52"/>
      <c r="J46" s="57"/>
    </row>
    <row r="47" spans="1:10" s="14" customFormat="1" ht="27" customHeight="1" x14ac:dyDescent="0.2">
      <c r="A47" s="55">
        <v>26</v>
      </c>
      <c r="B47" s="48">
        <v>17</v>
      </c>
      <c r="C47" s="49">
        <v>10103575267</v>
      </c>
      <c r="D47" s="50" t="s">
        <v>111</v>
      </c>
      <c r="E47" s="51" t="s">
        <v>112</v>
      </c>
      <c r="F47" s="49" t="s">
        <v>38</v>
      </c>
      <c r="G47" s="49" t="s">
        <v>95</v>
      </c>
      <c r="H47" s="49" t="s">
        <v>96</v>
      </c>
      <c r="I47" s="52"/>
      <c r="J47" s="57"/>
    </row>
    <row r="48" spans="1:10" s="14" customFormat="1" ht="27" customHeight="1" x14ac:dyDescent="0.2">
      <c r="A48" s="55">
        <v>27</v>
      </c>
      <c r="B48" s="48">
        <v>37</v>
      </c>
      <c r="C48" s="49">
        <v>10118497305</v>
      </c>
      <c r="D48" s="50" t="s">
        <v>97</v>
      </c>
      <c r="E48" s="51" t="s">
        <v>98</v>
      </c>
      <c r="F48" s="49" t="s">
        <v>58</v>
      </c>
      <c r="G48" s="49" t="s">
        <v>54</v>
      </c>
      <c r="H48" s="49" t="s">
        <v>44</v>
      </c>
      <c r="I48" s="52"/>
      <c r="J48" s="57"/>
    </row>
    <row r="49" spans="1:10" s="14" customFormat="1" ht="27" customHeight="1" x14ac:dyDescent="0.2">
      <c r="A49" s="55">
        <v>28</v>
      </c>
      <c r="B49" s="48">
        <v>332</v>
      </c>
      <c r="C49" s="49">
        <v>10125229408</v>
      </c>
      <c r="D49" s="50" t="s">
        <v>107</v>
      </c>
      <c r="E49" s="51" t="s">
        <v>108</v>
      </c>
      <c r="F49" s="49" t="s">
        <v>34</v>
      </c>
      <c r="G49" s="49" t="s">
        <v>61</v>
      </c>
      <c r="H49" s="49" t="s">
        <v>62</v>
      </c>
      <c r="I49" s="52"/>
      <c r="J49" s="57"/>
    </row>
    <row r="50" spans="1:10" s="14" customFormat="1" ht="27" customHeight="1" x14ac:dyDescent="0.2">
      <c r="A50" s="55">
        <v>29</v>
      </c>
      <c r="B50" s="48">
        <v>359</v>
      </c>
      <c r="C50" s="49">
        <v>10126132417</v>
      </c>
      <c r="D50" s="50" t="s">
        <v>105</v>
      </c>
      <c r="E50" s="51" t="s">
        <v>106</v>
      </c>
      <c r="F50" s="49" t="s">
        <v>58</v>
      </c>
      <c r="G50" s="49" t="s">
        <v>61</v>
      </c>
      <c r="H50" s="49" t="s">
        <v>62</v>
      </c>
      <c r="I50" s="52"/>
      <c r="J50" s="57"/>
    </row>
    <row r="51" spans="1:10" s="14" customFormat="1" ht="27" customHeight="1" x14ac:dyDescent="0.2">
      <c r="A51" s="55">
        <v>30</v>
      </c>
      <c r="B51" s="48">
        <v>57</v>
      </c>
      <c r="C51" s="49">
        <v>10092780379</v>
      </c>
      <c r="D51" s="50" t="s">
        <v>99</v>
      </c>
      <c r="E51" s="51" t="s">
        <v>100</v>
      </c>
      <c r="F51" s="49" t="s">
        <v>58</v>
      </c>
      <c r="G51" s="49" t="s">
        <v>54</v>
      </c>
      <c r="H51" s="49" t="s">
        <v>44</v>
      </c>
      <c r="I51" s="52"/>
      <c r="J51" s="57"/>
    </row>
    <row r="52" spans="1:10" s="14" customFormat="1" ht="27" customHeight="1" x14ac:dyDescent="0.2">
      <c r="A52" s="55">
        <v>31</v>
      </c>
      <c r="B52" s="48">
        <v>95</v>
      </c>
      <c r="C52" s="49">
        <v>10100204115</v>
      </c>
      <c r="D52" s="50" t="s">
        <v>132</v>
      </c>
      <c r="E52" s="105">
        <v>39808</v>
      </c>
      <c r="F52" s="49" t="s">
        <v>58</v>
      </c>
      <c r="G52" s="49" t="s">
        <v>95</v>
      </c>
      <c r="H52" s="49" t="s">
        <v>96</v>
      </c>
      <c r="I52" s="52"/>
      <c r="J52" s="57"/>
    </row>
    <row r="53" spans="1:10" s="14" customFormat="1" ht="27" customHeight="1" x14ac:dyDescent="0.2">
      <c r="A53" s="55">
        <v>32</v>
      </c>
      <c r="B53" s="48">
        <v>155</v>
      </c>
      <c r="C53" s="49">
        <v>10112812394</v>
      </c>
      <c r="D53" s="50" t="s">
        <v>138</v>
      </c>
      <c r="E53" s="105">
        <v>39791</v>
      </c>
      <c r="F53" s="49" t="s">
        <v>38</v>
      </c>
      <c r="G53" s="49" t="s">
        <v>95</v>
      </c>
      <c r="H53" s="49" t="s">
        <v>96</v>
      </c>
      <c r="I53" s="52"/>
      <c r="J53" s="57"/>
    </row>
    <row r="54" spans="1:10" s="14" customFormat="1" ht="27" customHeight="1" x14ac:dyDescent="0.2">
      <c r="A54" s="55">
        <v>33</v>
      </c>
      <c r="B54" s="48">
        <v>37</v>
      </c>
      <c r="C54" s="49">
        <v>10102209890</v>
      </c>
      <c r="D54" s="50" t="s">
        <v>136</v>
      </c>
      <c r="E54" s="105">
        <v>39703</v>
      </c>
      <c r="F54" s="49"/>
      <c r="G54" s="49" t="s">
        <v>95</v>
      </c>
      <c r="H54" s="49" t="s">
        <v>96</v>
      </c>
      <c r="I54" s="52"/>
      <c r="J54" s="57"/>
    </row>
    <row r="55" spans="1:10" s="14" customFormat="1" ht="27" customHeight="1" x14ac:dyDescent="0.2">
      <c r="A55" s="55">
        <v>34</v>
      </c>
      <c r="B55" s="48">
        <v>58</v>
      </c>
      <c r="C55" s="49">
        <v>10127772828</v>
      </c>
      <c r="D55" s="50" t="s">
        <v>139</v>
      </c>
      <c r="E55" s="105">
        <v>40125</v>
      </c>
      <c r="F55" s="49"/>
      <c r="G55" s="49" t="s">
        <v>95</v>
      </c>
      <c r="H55" s="49" t="s">
        <v>96</v>
      </c>
      <c r="I55" s="52"/>
      <c r="J55" s="57"/>
    </row>
    <row r="56" spans="1:10" s="14" customFormat="1" ht="27" customHeight="1" x14ac:dyDescent="0.2">
      <c r="A56" s="55">
        <v>35</v>
      </c>
      <c r="B56" s="48">
        <v>588</v>
      </c>
      <c r="C56" s="49">
        <v>10112811788</v>
      </c>
      <c r="D56" s="50" t="s">
        <v>134</v>
      </c>
      <c r="E56" s="105">
        <v>39967</v>
      </c>
      <c r="F56" s="49" t="s">
        <v>58</v>
      </c>
      <c r="G56" s="49" t="s">
        <v>95</v>
      </c>
      <c r="H56" s="49" t="s">
        <v>96</v>
      </c>
      <c r="I56" s="52"/>
      <c r="J56" s="57"/>
    </row>
    <row r="57" spans="1:10" s="14" customFormat="1" ht="27" customHeight="1" x14ac:dyDescent="0.2">
      <c r="A57" s="55">
        <v>36</v>
      </c>
      <c r="B57" s="48">
        <v>582</v>
      </c>
      <c r="C57" s="49">
        <v>10127774242</v>
      </c>
      <c r="D57" s="50" t="s">
        <v>142</v>
      </c>
      <c r="E57" s="105">
        <v>39945</v>
      </c>
      <c r="F57" s="49"/>
      <c r="G57" s="49" t="s">
        <v>95</v>
      </c>
      <c r="H57" s="49" t="s">
        <v>96</v>
      </c>
      <c r="I57" s="52"/>
      <c r="J57" s="57"/>
    </row>
    <row r="58" spans="1:10" s="14" customFormat="1" ht="27" customHeight="1" x14ac:dyDescent="0.2">
      <c r="A58" s="55">
        <v>37</v>
      </c>
      <c r="B58" s="48">
        <v>10</v>
      </c>
      <c r="C58" s="49"/>
      <c r="D58" s="50" t="s">
        <v>140</v>
      </c>
      <c r="E58" s="105">
        <v>40064</v>
      </c>
      <c r="F58" s="49"/>
      <c r="G58" s="49" t="s">
        <v>95</v>
      </c>
      <c r="H58" s="49" t="s">
        <v>96</v>
      </c>
      <c r="I58" s="52"/>
      <c r="J58" s="57"/>
    </row>
    <row r="59" spans="1:10" s="14" customFormat="1" ht="27" customHeight="1" x14ac:dyDescent="0.2">
      <c r="A59" s="55">
        <v>38</v>
      </c>
      <c r="B59" s="48">
        <v>222</v>
      </c>
      <c r="C59" s="49">
        <v>10129739201</v>
      </c>
      <c r="D59" s="50" t="s">
        <v>137</v>
      </c>
      <c r="E59" s="105">
        <v>39994</v>
      </c>
      <c r="F59" s="49"/>
      <c r="G59" s="49" t="s">
        <v>95</v>
      </c>
      <c r="H59" s="49" t="s">
        <v>96</v>
      </c>
      <c r="I59" s="52"/>
      <c r="J59" s="57"/>
    </row>
    <row r="60" spans="1:10" s="14" customFormat="1" ht="27" customHeight="1" x14ac:dyDescent="0.2">
      <c r="A60" s="55">
        <v>39</v>
      </c>
      <c r="B60" s="48">
        <v>91</v>
      </c>
      <c r="C60" s="49">
        <v>10090062056</v>
      </c>
      <c r="D60" s="50" t="s">
        <v>133</v>
      </c>
      <c r="E60" s="105">
        <v>39529</v>
      </c>
      <c r="F60" s="49" t="s">
        <v>58</v>
      </c>
      <c r="G60" s="49" t="s">
        <v>95</v>
      </c>
      <c r="H60" s="49" t="s">
        <v>96</v>
      </c>
      <c r="I60" s="52"/>
      <c r="J60" s="57"/>
    </row>
    <row r="61" spans="1:10" s="14" customFormat="1" ht="27" customHeight="1" x14ac:dyDescent="0.2">
      <c r="A61" s="55">
        <v>40</v>
      </c>
      <c r="B61" s="48">
        <v>14</v>
      </c>
      <c r="C61" s="49"/>
      <c r="D61" s="50" t="s">
        <v>135</v>
      </c>
      <c r="E61" s="105">
        <v>40008</v>
      </c>
      <c r="F61" s="49" t="s">
        <v>38</v>
      </c>
      <c r="G61" s="49" t="s">
        <v>95</v>
      </c>
      <c r="H61" s="49" t="s">
        <v>96</v>
      </c>
      <c r="I61" s="52"/>
      <c r="J61" s="57"/>
    </row>
    <row r="62" spans="1:10" s="14" customFormat="1" ht="27" customHeight="1" x14ac:dyDescent="0.2">
      <c r="A62" s="55">
        <v>41</v>
      </c>
      <c r="B62" s="48">
        <v>69</v>
      </c>
      <c r="C62" s="49"/>
      <c r="D62" s="50" t="s">
        <v>141</v>
      </c>
      <c r="E62" s="105">
        <v>40130</v>
      </c>
      <c r="F62" s="49" t="s">
        <v>38</v>
      </c>
      <c r="G62" s="49" t="s">
        <v>54</v>
      </c>
      <c r="H62" s="49" t="s">
        <v>44</v>
      </c>
      <c r="I62" s="52"/>
      <c r="J62" s="57"/>
    </row>
    <row r="63" spans="1:10" s="14" customFormat="1" ht="27" customHeight="1" thickBot="1" x14ac:dyDescent="0.25">
      <c r="A63" s="55">
        <v>42</v>
      </c>
      <c r="B63" s="48">
        <v>156</v>
      </c>
      <c r="C63" s="49"/>
      <c r="D63" s="50" t="s">
        <v>143</v>
      </c>
      <c r="E63" s="105">
        <v>40165</v>
      </c>
      <c r="F63" s="49"/>
      <c r="G63" s="49" t="s">
        <v>54</v>
      </c>
      <c r="H63" s="49" t="s">
        <v>44</v>
      </c>
      <c r="I63" s="52"/>
      <c r="J63" s="57"/>
    </row>
    <row r="64" spans="1:10" ht="7.5" customHeight="1" thickTop="1" thickBot="1" x14ac:dyDescent="0.25">
      <c r="A64" s="15"/>
      <c r="B64" s="62"/>
      <c r="C64" s="62"/>
      <c r="D64" s="63"/>
      <c r="E64" s="16"/>
      <c r="F64" s="17"/>
      <c r="G64" s="16"/>
      <c r="H64" s="16"/>
      <c r="I64" s="53"/>
      <c r="J64" s="18"/>
    </row>
    <row r="65" spans="1:10" ht="13.5" thickTop="1" x14ac:dyDescent="0.2">
      <c r="A65" s="93" t="s">
        <v>25</v>
      </c>
      <c r="B65" s="93"/>
      <c r="C65" s="93"/>
      <c r="D65" s="93"/>
      <c r="E65" s="31"/>
      <c r="F65" s="31"/>
      <c r="G65" s="94" t="s">
        <v>26</v>
      </c>
      <c r="H65" s="94"/>
      <c r="I65" s="94"/>
      <c r="J65" s="95"/>
    </row>
    <row r="66" spans="1:10" ht="15" x14ac:dyDescent="0.2">
      <c r="A66" s="19" t="s">
        <v>53</v>
      </c>
      <c r="B66" s="20"/>
      <c r="C66" s="32"/>
      <c r="D66" s="21"/>
      <c r="E66" s="33"/>
      <c r="F66" s="33"/>
      <c r="G66" s="34" t="s">
        <v>27</v>
      </c>
      <c r="H66" s="54">
        <v>5</v>
      </c>
      <c r="I66" s="34" t="s">
        <v>28</v>
      </c>
      <c r="J66" s="39">
        <f>COUNTIF(F$21:F173,"ЗМС")</f>
        <v>0</v>
      </c>
    </row>
    <row r="67" spans="1:10" ht="15" x14ac:dyDescent="0.2">
      <c r="A67" s="19" t="s">
        <v>48</v>
      </c>
      <c r="B67" s="20"/>
      <c r="C67" s="35"/>
      <c r="D67" s="21"/>
      <c r="E67" s="28"/>
      <c r="F67" s="28"/>
      <c r="G67" s="34" t="s">
        <v>29</v>
      </c>
      <c r="H67" s="22">
        <f>H68+H72</f>
        <v>42</v>
      </c>
      <c r="I67" s="34" t="s">
        <v>30</v>
      </c>
      <c r="J67" s="39">
        <f>COUNTIF(F$21:F173,"МСМК")</f>
        <v>0</v>
      </c>
    </row>
    <row r="68" spans="1:10" ht="15" x14ac:dyDescent="0.2">
      <c r="A68" s="19" t="s">
        <v>49</v>
      </c>
      <c r="B68" s="20"/>
      <c r="C68" s="36"/>
      <c r="D68" s="21"/>
      <c r="E68" s="28"/>
      <c r="F68" s="28"/>
      <c r="G68" s="34" t="s">
        <v>31</v>
      </c>
      <c r="H68" s="22">
        <f>H69+H70+H71</f>
        <v>42</v>
      </c>
      <c r="I68" s="34" t="s">
        <v>23</v>
      </c>
      <c r="J68" s="39">
        <f>COUNTIF(F$21:F62,"МС")</f>
        <v>0</v>
      </c>
    </row>
    <row r="69" spans="1:10" ht="15" x14ac:dyDescent="0.2">
      <c r="A69" s="19" t="s">
        <v>50</v>
      </c>
      <c r="B69" s="20"/>
      <c r="C69" s="36"/>
      <c r="D69" s="21"/>
      <c r="E69" s="28"/>
      <c r="F69" s="28"/>
      <c r="G69" s="34" t="s">
        <v>32</v>
      </c>
      <c r="H69" s="22">
        <f>COUNT(A10:A128)</f>
        <v>42</v>
      </c>
      <c r="I69" s="34" t="s">
        <v>24</v>
      </c>
      <c r="J69" s="39">
        <f>COUNTIF(F$20:F62,"КМС")</f>
        <v>3</v>
      </c>
    </row>
    <row r="70" spans="1:10" ht="15" x14ac:dyDescent="0.2">
      <c r="A70" s="23"/>
      <c r="B70" s="20"/>
      <c r="C70" s="36"/>
      <c r="D70" s="21"/>
      <c r="E70" s="24"/>
      <c r="F70" s="24"/>
      <c r="G70" s="34" t="s">
        <v>33</v>
      </c>
      <c r="H70" s="22">
        <f>COUNTIF(A10:A127,"НФ")</f>
        <v>0</v>
      </c>
      <c r="I70" s="34" t="s">
        <v>34</v>
      </c>
      <c r="J70" s="39">
        <v>4</v>
      </c>
    </row>
    <row r="71" spans="1:10" x14ac:dyDescent="0.2">
      <c r="A71" s="25"/>
      <c r="B71" s="4"/>
      <c r="C71" s="4"/>
      <c r="D71" s="21"/>
      <c r="E71" s="24"/>
      <c r="F71" s="24"/>
      <c r="G71" s="34" t="s">
        <v>35</v>
      </c>
      <c r="H71" s="22">
        <f>COUNTIF(A10:A127,"ДСКВ")</f>
        <v>0</v>
      </c>
      <c r="I71" s="34" t="s">
        <v>36</v>
      </c>
      <c r="J71" s="39">
        <v>1</v>
      </c>
    </row>
    <row r="72" spans="1:10" ht="15" x14ac:dyDescent="0.2">
      <c r="A72" s="26"/>
      <c r="B72" s="20"/>
      <c r="C72" s="5"/>
      <c r="D72" s="21"/>
      <c r="E72" s="28"/>
      <c r="F72" s="28"/>
      <c r="G72" s="34" t="s">
        <v>37</v>
      </c>
      <c r="H72" s="22">
        <f>COUNTIF(A10:A127,"НС")</f>
        <v>0</v>
      </c>
      <c r="I72" s="34" t="s">
        <v>38</v>
      </c>
      <c r="J72" s="39">
        <v>21</v>
      </c>
    </row>
    <row r="73" spans="1:10" ht="5.25" customHeight="1" x14ac:dyDescent="0.2">
      <c r="A73" s="26"/>
      <c r="B73" s="20"/>
      <c r="C73" s="20"/>
      <c r="D73" s="20"/>
      <c r="E73" s="20"/>
      <c r="F73" s="20"/>
      <c r="G73" s="4"/>
      <c r="H73" s="4"/>
      <c r="I73" s="27"/>
      <c r="J73" s="42"/>
    </row>
    <row r="74" spans="1:10" x14ac:dyDescent="0.2">
      <c r="A74" s="96" t="s">
        <v>39</v>
      </c>
      <c r="B74" s="97"/>
      <c r="C74" s="97"/>
      <c r="D74" s="97" t="s">
        <v>40</v>
      </c>
      <c r="E74" s="97"/>
      <c r="F74" s="97"/>
      <c r="G74" s="97" t="s">
        <v>41</v>
      </c>
      <c r="H74" s="97"/>
      <c r="I74" s="97" t="s">
        <v>42</v>
      </c>
      <c r="J74" s="98"/>
    </row>
    <row r="75" spans="1:10" x14ac:dyDescent="0.2">
      <c r="A75" s="99"/>
      <c r="B75" s="99"/>
      <c r="C75" s="99"/>
      <c r="D75" s="99"/>
      <c r="E75" s="99"/>
      <c r="F75" s="100"/>
      <c r="G75" s="100"/>
      <c r="H75" s="100"/>
      <c r="I75" s="100"/>
      <c r="J75" s="101"/>
    </row>
    <row r="76" spans="1:10" x14ac:dyDescent="0.2">
      <c r="A76" s="37"/>
      <c r="B76" s="28"/>
      <c r="C76" s="28"/>
      <c r="D76" s="28"/>
      <c r="E76" s="28"/>
      <c r="F76" s="28"/>
      <c r="G76" s="28"/>
      <c r="H76" s="28"/>
      <c r="I76" s="28"/>
      <c r="J76" s="38"/>
    </row>
    <row r="77" spans="1:10" x14ac:dyDescent="0.2">
      <c r="A77" s="37"/>
      <c r="B77" s="28"/>
      <c r="C77" s="28"/>
      <c r="D77" s="28"/>
      <c r="E77" s="28"/>
      <c r="F77" s="28"/>
      <c r="G77" s="28"/>
      <c r="H77" s="28"/>
      <c r="I77" s="28"/>
      <c r="J77" s="38"/>
    </row>
    <row r="78" spans="1:10" x14ac:dyDescent="0.2">
      <c r="A78" s="37"/>
      <c r="B78" s="28"/>
      <c r="C78" s="28"/>
      <c r="D78" s="28"/>
      <c r="E78" s="28"/>
      <c r="F78" s="28"/>
      <c r="G78" s="28"/>
      <c r="H78" s="28"/>
      <c r="I78" s="28"/>
      <c r="J78" s="38"/>
    </row>
    <row r="79" spans="1:10" x14ac:dyDescent="0.2">
      <c r="A79" s="37"/>
      <c r="B79" s="28"/>
      <c r="C79" s="28"/>
      <c r="D79" s="28"/>
      <c r="E79" s="28"/>
      <c r="F79" s="28"/>
      <c r="G79" s="28"/>
      <c r="H79" s="28"/>
      <c r="I79" s="28"/>
      <c r="J79" s="38"/>
    </row>
    <row r="80" spans="1:10" ht="13.5" thickBot="1" x14ac:dyDescent="0.25">
      <c r="A80" s="102"/>
      <c r="B80" s="103"/>
      <c r="C80" s="103"/>
      <c r="D80" s="103" t="str">
        <f>H17</f>
        <v>БОЯРОВ В.В. (ВК, г. Саранск)</v>
      </c>
      <c r="E80" s="103"/>
      <c r="F80" s="103"/>
      <c r="G80" s="103" t="str">
        <f>H18</f>
        <v>БУКОВА О.Ю. (IК, г. Пенза)</v>
      </c>
      <c r="H80" s="103"/>
      <c r="I80" s="103" t="str">
        <f>H19</f>
        <v>КОЧЕТКОВ Д.А. (ВК, г. Саранск)</v>
      </c>
      <c r="J80" s="104"/>
    </row>
    <row r="81" ht="13.5" thickTop="1" x14ac:dyDescent="0.2"/>
  </sheetData>
  <mergeCells count="28">
    <mergeCell ref="A75:E75"/>
    <mergeCell ref="F75:J75"/>
    <mergeCell ref="A80:C80"/>
    <mergeCell ref="G80:H80"/>
    <mergeCell ref="I80:J80"/>
    <mergeCell ref="D80:F80"/>
    <mergeCell ref="I16:J16"/>
    <mergeCell ref="A65:D65"/>
    <mergeCell ref="G65:J65"/>
    <mergeCell ref="A74:C74"/>
    <mergeCell ref="D74:F74"/>
    <mergeCell ref="G74:H74"/>
    <mergeCell ref="I74:J74"/>
    <mergeCell ref="A12:J12"/>
    <mergeCell ref="A13:D13"/>
    <mergeCell ref="A14:D14"/>
    <mergeCell ref="A15:H15"/>
    <mergeCell ref="I15:J15"/>
    <mergeCell ref="A7:J7"/>
    <mergeCell ref="A8:J8"/>
    <mergeCell ref="A9:J9"/>
    <mergeCell ref="A10:J10"/>
    <mergeCell ref="A11:J11"/>
    <mergeCell ref="A1:J1"/>
    <mergeCell ref="A2:J2"/>
    <mergeCell ref="A4:J4"/>
    <mergeCell ref="A5:J5"/>
    <mergeCell ref="A6:J6"/>
  </mergeCells>
  <printOptions horizontalCentered="1"/>
  <pageMargins left="0.196527777777778" right="0.196527777777778" top="0.64583333333333304" bottom="0.59027777777777801" header="0.21319444444444399" footer="0.118055555555556"/>
  <pageSetup paperSize="9" scale="43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2022-05-03T09:59:46Z</cp:lastPrinted>
  <dcterms:created xsi:type="dcterms:W3CDTF">1996-10-08T23:32:33Z</dcterms:created>
  <dcterms:modified xsi:type="dcterms:W3CDTF">2022-05-03T10:01:46Z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