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20-03-2023_10-24-04\20-03-2023_10-24-04\"/>
    </mc:Choice>
  </mc:AlternateContent>
  <xr:revisionPtr revIDLastSave="0" documentId="13_ncr:1_{562E8992-F093-4250-AE43-7782357B4F46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1" i="2" l="1"/>
  <c r="J89" i="2"/>
  <c r="K80" i="2" l="1"/>
  <c r="K79" i="2"/>
  <c r="K78" i="2"/>
  <c r="H89" i="2" l="1"/>
  <c r="E89" i="2"/>
  <c r="I80" i="2"/>
  <c r="I79" i="2"/>
  <c r="K77" i="2"/>
  <c r="K76" i="2"/>
  <c r="K75" i="2"/>
</calcChain>
</file>

<file path=xl/sharedStrings.xml><?xml version="1.0" encoding="utf-8"?>
<sst xmlns="http://schemas.openxmlformats.org/spreadsheetml/2006/main" count="314" uniqueCount="179">
  <si>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</si>
  <si>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</si>
  <si>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</si>
  <si>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</si>
  <si>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</si>
  <si>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</si>
  <si>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</si>
  <si>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</si>
  <si>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</si>
  <si>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</si>
  <si>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</si>
  <si>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</si>
  <si>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</si>
  <si>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</si>
  <si>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</si>
  <si>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</si>
  <si>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</si>
  <si>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</si>
  <si>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</si>
  <si>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</si>
  <si>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</si>
  <si>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</si>
  <si>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</si>
  <si>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</si>
  <si>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</si>
  <si>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</si>
  <si>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</si>
  <si>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</si>
  <si>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</si>
  <si>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</si>
  <si>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</si>
  <si>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</si>
  <si>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</si>
  <si>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</si>
  <si>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</si>
  <si>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</si>
  <si>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</si>
  <si>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</si>
  <si>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</si>
  <si>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</si>
  <si>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</si>
  <si>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</si>
  <si>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</si>
  <si>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</si>
  <si>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</si>
  <si>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</si>
  <si>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</si>
  <si>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</si>
  <si>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</si>
  <si>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</si>
  <si>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</si>
  <si>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</si>
  <si>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</si>
  <si>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</si>
  <si>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</si>
  <si>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Санкт-Петербург</t>
  </si>
  <si>
    <t>СПб ГБПОУ "Олимпийские надежды"</t>
  </si>
  <si>
    <t>Температура: +18</t>
  </si>
  <si>
    <t>ГБУ МО"СШОР по велоспорту"</t>
  </si>
  <si>
    <t>Гатилин Александр</t>
  </si>
  <si>
    <t>Журавлев Артем</t>
  </si>
  <si>
    <t>Карпинский Константин</t>
  </si>
  <si>
    <t>Иванов Егор</t>
  </si>
  <si>
    <t>Журавлев Михаил</t>
  </si>
  <si>
    <t>Ратников Матвей</t>
  </si>
  <si>
    <t>Морозов Илья</t>
  </si>
  <si>
    <t>Туржов Константин</t>
  </si>
  <si>
    <t>Есин Николай</t>
  </si>
  <si>
    <t>Юноши 13-14 лет</t>
  </si>
  <si>
    <t>1 сп.юн.р.</t>
  </si>
  <si>
    <t>Министерство спорта Республики Мордовия</t>
  </si>
  <si>
    <t>ГБУ ДО РМ "СШОР по велоспорту"</t>
  </si>
  <si>
    <t>Авчухов Юрий</t>
  </si>
  <si>
    <t>Матинов Артем</t>
  </si>
  <si>
    <t>Истомин Глеб</t>
  </si>
  <si>
    <t>Козий Федор</t>
  </si>
  <si>
    <t>Семин Максим</t>
  </si>
  <si>
    <t>Мещанинов Александр</t>
  </si>
  <si>
    <t>Вакуленко Матвей</t>
  </si>
  <si>
    <t>Сапунов Владислав</t>
  </si>
  <si>
    <t>Горюнов Матвей</t>
  </si>
  <si>
    <t>Шилин Николай</t>
  </si>
  <si>
    <t>Трусов Владимир</t>
  </si>
  <si>
    <t>Кандахаров Денис</t>
  </si>
  <si>
    <t>Шмелёв Кирилл</t>
  </si>
  <si>
    <t>Шмелёв Георгий</t>
  </si>
  <si>
    <t>Юсупов Артур</t>
  </si>
  <si>
    <t>Гришкин Тимофей</t>
  </si>
  <si>
    <t>Палащенко Максим</t>
  </si>
  <si>
    <t>Галушко Денис</t>
  </si>
  <si>
    <t>Вавилов Даниил</t>
  </si>
  <si>
    <t>100 761 987 36</t>
  </si>
  <si>
    <t>100 900 650 86</t>
  </si>
  <si>
    <t>100 761 985 34</t>
  </si>
  <si>
    <t>100 647 744 59</t>
  </si>
  <si>
    <t>100 225 605 64</t>
  </si>
  <si>
    <t>100 809 797 25</t>
  </si>
  <si>
    <t>100 900 644 80</t>
  </si>
  <si>
    <t>100 924 324 92</t>
  </si>
  <si>
    <t>100 802 145 36</t>
  </si>
  <si>
    <t>100 903 746 78</t>
  </si>
  <si>
    <t>101 289 274 31</t>
  </si>
  <si>
    <t>100 628 159 68</t>
  </si>
  <si>
    <t>101 161 014 05</t>
  </si>
  <si>
    <t>100 914 312 71</t>
  </si>
  <si>
    <t>101 315 955 37</t>
  </si>
  <si>
    <t>101 209 452 40</t>
  </si>
  <si>
    <t>101 391 764 89</t>
  </si>
  <si>
    <t>101 209 494 82</t>
  </si>
  <si>
    <t>101 391 856 84</t>
  </si>
  <si>
    <t>101 130 226 63</t>
  </si>
  <si>
    <t>101 209 525 16</t>
  </si>
  <si>
    <t>101 290 307 94</t>
  </si>
  <si>
    <t>101 209 514 05</t>
  </si>
  <si>
    <t>100 921 876 69</t>
  </si>
  <si>
    <t>101 387 283 70</t>
  </si>
  <si>
    <t>101 389 235 82</t>
  </si>
  <si>
    <t>101 193 545 41</t>
  </si>
  <si>
    <t>Московская обл.</t>
  </si>
  <si>
    <t>Пензенская обл.</t>
  </si>
  <si>
    <t>ГБУ ДО РМ"СШОР по велоспорту"</t>
  </si>
  <si>
    <t>ГБУ ДО "Московская академия велосипедного спорта"</t>
  </si>
  <si>
    <t>ГБУ МО "СШОР по велоспорту"</t>
  </si>
  <si>
    <t>МБУ ДО СШ №4 г.Пензы</t>
  </si>
  <si>
    <t>ГБУ СШОР Петродворцового р-на СПБ</t>
  </si>
  <si>
    <t>ГБУ СШОР Петродворцового р-на СПб</t>
  </si>
  <si>
    <t>БУКОВА О.Ю. (IК, г. Пенза)</t>
  </si>
  <si>
    <t>Луньков Ярослав</t>
  </si>
  <si>
    <t>МБУ СШОР "Сарапул"</t>
  </si>
  <si>
    <t>Хамидуллин Богдан</t>
  </si>
  <si>
    <t>Хаиров Максим</t>
  </si>
  <si>
    <t>Сухих Егор</t>
  </si>
  <si>
    <t xml:space="preserve"> </t>
  </si>
  <si>
    <t>Тимошин Егор</t>
  </si>
  <si>
    <t>Чермантеев Амир</t>
  </si>
  <si>
    <t>Сурин Иван</t>
  </si>
  <si>
    <t>Зольников Илья</t>
  </si>
  <si>
    <t>Климов Даниил</t>
  </si>
  <si>
    <t>Галичев Марк</t>
  </si>
  <si>
    <t>Широбоков Дмитрий</t>
  </si>
  <si>
    <t>БУ ДО УР СШОР по велоспорту</t>
  </si>
  <si>
    <t>Терехин Кирилл</t>
  </si>
  <si>
    <t>б/р</t>
  </si>
  <si>
    <t>101 296 775 63</t>
  </si>
  <si>
    <t>101 005 125 92</t>
  </si>
  <si>
    <t>101 058 444 61</t>
  </si>
  <si>
    <t>101 300 823 37</t>
  </si>
  <si>
    <t>101 000 488 14</t>
  </si>
  <si>
    <t>101 391 854 82</t>
  </si>
  <si>
    <t>100 924 168 33</t>
  </si>
  <si>
    <t>101 396 289 55</t>
  </si>
  <si>
    <t xml:space="preserve">№ ЕКП 2023:29846 </t>
  </si>
  <si>
    <t xml:space="preserve"> ДАТА ПРОВЕДЕНИЯ: 17-18 марта 2023 года 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</si>
  <si>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</si>
  <si>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</si>
  <si>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101 035 752 67</t>
  </si>
  <si>
    <t>Кочергин Дмитрий</t>
  </si>
  <si>
    <t>100 923 735 85</t>
  </si>
  <si>
    <t>Тельнов Лев</t>
  </si>
  <si>
    <t>101 000 920 58</t>
  </si>
  <si>
    <t>Стульников Олег</t>
  </si>
  <si>
    <t>100 900 581 17</t>
  </si>
  <si>
    <t>Оплюшкин Роман</t>
  </si>
  <si>
    <t>101 277 742 42</t>
  </si>
  <si>
    <t>Перьков Александр</t>
  </si>
  <si>
    <t>101 035 486 92</t>
  </si>
  <si>
    <t>Шабанов Матвей</t>
  </si>
  <si>
    <t>2 сп.юн.р.</t>
  </si>
  <si>
    <t>101 023 321 52</t>
  </si>
  <si>
    <t>Морозов Ярослав</t>
  </si>
  <si>
    <t>Карев Виктор</t>
  </si>
  <si>
    <t>Коляденков Вадим</t>
  </si>
  <si>
    <t>101 385 364 91</t>
  </si>
  <si>
    <t>Дементьев Даниил</t>
  </si>
  <si>
    <t>101 001 145 89</t>
  </si>
  <si>
    <t>Алексеев Олег</t>
  </si>
  <si>
    <t>Республика Мордовия</t>
  </si>
  <si>
    <t>Удмуртская Республика</t>
  </si>
  <si>
    <t>ВМХ - гонка - "Классик" (или "Классик-смешанная")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</si>
</sst>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left"/>
    </xf>
    <xf numFmtId="165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14" fontId="20" fillId="0" borderId="24" xfId="2" applyNumberFormat="1" applyFont="1" applyBorder="1" applyAlignment="1">
      <alignment horizontal="center"/>
    </xf>
    <xf numFmtId="14" fontId="20" fillId="0" borderId="24" xfId="0" applyNumberFormat="1" applyFont="1" applyBorder="1" applyAlignment="1">
      <alignment horizontal="center"/>
    </xf>
    <xf numFmtId="0" fontId="16" fillId="0" borderId="24" xfId="2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142875</xdr:rowOff>
    </xdr:from>
    <xdr:to>
      <xdr:col>2</xdr:col>
      <xdr:colOff>152288</xdr:colOff>
      <xdr:row>3</xdr:row>
      <xdr:rowOff>47530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4287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Z89"/>
  <sheetViews>
    <sheetView tabSelected="1" view="pageBreakPreview" topLeftCell="A64" zoomScaleNormal="100" zoomScaleSheetLayoutView="100" zoomScalePageLayoutView="95" workbookViewId="0">
      <selection activeCell="I68" sqref="I68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81640625" style="1" customWidth="1"/>
    <col min="8" max="8" width="32.81640625" style="1" customWidth="1"/>
    <col min="9" max="9" width="27.453125" style="1" customWidth="1"/>
    <col min="10" max="10" width="16.1796875" style="1" customWidth="1"/>
    <col min="11" max="11" width="16.7265625" style="1" customWidth="1"/>
    <col min="12" max="1014" width="9.1796875" style="1"/>
  </cols>
  <sheetData>
    <row r="1" spans="1:11" ht="22.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2.5" customHeight="1" x14ac:dyDescent="0.25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2.5" customHeight="1" x14ac:dyDescent="0.2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22.5" customHeight="1" x14ac:dyDescent="0.25">
      <c r="A4" s="99" t="s">
        <v>46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1" customHeight="1" x14ac:dyDescent="0.25">
      <c r="A5" s="99" t="s">
        <v>71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s="3" customFormat="1" ht="28.5" x14ac:dyDescent="0.2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3" customFormat="1" ht="18" customHeight="1" x14ac:dyDescent="0.25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s="3" customFormat="1" ht="6" customHeight="1" thickBot="1" x14ac:dyDescent="0.3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8" customHeight="1" thickTop="1" x14ac:dyDescent="0.25">
      <c r="A9" s="98" t="s">
        <v>4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8" customHeight="1" x14ac:dyDescent="0.25">
      <c r="A10" s="89" t="s">
        <v>178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 x14ac:dyDescent="0.25">
      <c r="A11" s="89" t="s">
        <v>68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5.5" x14ac:dyDescent="0.25">
      <c r="A13" s="91" t="s">
        <v>47</v>
      </c>
      <c r="B13" s="91"/>
      <c r="C13" s="91"/>
      <c r="D13" s="91"/>
      <c r="E13" s="4"/>
      <c r="F13" s="4"/>
      <c r="H13" s="64" t="s">
        <v>153</v>
      </c>
      <c r="I13" s="4"/>
      <c r="J13" s="5"/>
      <c r="K13" s="6" t="s">
        <v>5</v>
      </c>
    </row>
    <row r="14" spans="1:11" ht="15.5" x14ac:dyDescent="0.25">
      <c r="A14" s="92" t="s">
        <v>152</v>
      </c>
      <c r="B14" s="92"/>
      <c r="C14" s="92"/>
      <c r="D14" s="92"/>
      <c r="E14" s="7"/>
      <c r="F14" s="7"/>
      <c r="H14" s="65" t="s">
        <v>154</v>
      </c>
      <c r="I14" s="7"/>
      <c r="J14" s="8"/>
      <c r="K14" s="68" t="s">
        <v>151</v>
      </c>
    </row>
    <row r="15" spans="1:11" ht="14.5" x14ac:dyDescent="0.25">
      <c r="A15" s="93" t="s">
        <v>6</v>
      </c>
      <c r="B15" s="93"/>
      <c r="C15" s="93"/>
      <c r="D15" s="93"/>
      <c r="E15" s="93"/>
      <c r="F15" s="93"/>
      <c r="G15" s="93"/>
      <c r="H15" s="93"/>
      <c r="I15" s="94" t="s">
        <v>7</v>
      </c>
      <c r="J15" s="94"/>
      <c r="K15" s="94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5"/>
      <c r="I16" s="83" t="s">
        <v>50</v>
      </c>
      <c r="J16" s="83"/>
      <c r="K16" s="83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6" t="s">
        <v>48</v>
      </c>
      <c r="I17" s="15" t="s">
        <v>10</v>
      </c>
      <c r="J17" s="16"/>
      <c r="K17" s="63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6" t="s">
        <v>126</v>
      </c>
      <c r="I18" s="15" t="s">
        <v>12</v>
      </c>
      <c r="J18" s="16"/>
      <c r="K18" s="63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7" t="s">
        <v>49</v>
      </c>
      <c r="I19" s="20" t="s">
        <v>45</v>
      </c>
      <c r="J19" s="61">
        <v>290</v>
      </c>
      <c r="K19" s="62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6" t="s">
        <v>22</v>
      </c>
      <c r="J21" s="27" t="s">
        <v>23</v>
      </c>
      <c r="K21" s="28" t="s">
        <v>24</v>
      </c>
    </row>
    <row r="22" spans="1:11" s="30" customFormat="1" ht="27" customHeight="1" x14ac:dyDescent="0.3">
      <c r="A22" s="74">
        <v>1</v>
      </c>
      <c r="B22" s="70">
        <v>831</v>
      </c>
      <c r="C22" s="70" t="s">
        <v>94</v>
      </c>
      <c r="D22" s="71" t="s">
        <v>61</v>
      </c>
      <c r="E22" s="75">
        <v>40045</v>
      </c>
      <c r="F22" s="70" t="s">
        <v>36</v>
      </c>
      <c r="G22" s="70" t="s">
        <v>55</v>
      </c>
      <c r="H22" s="70" t="s">
        <v>56</v>
      </c>
      <c r="I22" s="72"/>
      <c r="J22" s="59"/>
      <c r="K22" s="60"/>
    </row>
    <row r="23" spans="1:11" s="30" customFormat="1" ht="27" customHeight="1" x14ac:dyDescent="0.3">
      <c r="A23" s="74">
        <v>2</v>
      </c>
      <c r="B23" s="70">
        <v>931</v>
      </c>
      <c r="C23" s="70" t="s">
        <v>95</v>
      </c>
      <c r="D23" s="71" t="s">
        <v>72</v>
      </c>
      <c r="E23" s="75">
        <v>39902</v>
      </c>
      <c r="F23" s="70" t="s">
        <v>36</v>
      </c>
      <c r="G23" s="70" t="s">
        <v>54</v>
      </c>
      <c r="H23" s="73" t="s">
        <v>121</v>
      </c>
      <c r="I23" s="72"/>
      <c r="J23" s="59"/>
      <c r="K23" s="60"/>
    </row>
    <row r="24" spans="1:11" s="30" customFormat="1" ht="27" customHeight="1" x14ac:dyDescent="0.3">
      <c r="A24" s="74">
        <v>3</v>
      </c>
      <c r="B24" s="70">
        <v>85</v>
      </c>
      <c r="C24" s="70" t="s">
        <v>92</v>
      </c>
      <c r="D24" s="71" t="s">
        <v>67</v>
      </c>
      <c r="E24" s="75">
        <v>40058</v>
      </c>
      <c r="F24" s="70" t="s">
        <v>36</v>
      </c>
      <c r="G24" s="70" t="s">
        <v>176</v>
      </c>
      <c r="H24" s="70" t="s">
        <v>71</v>
      </c>
      <c r="I24" s="72"/>
      <c r="J24" s="59"/>
      <c r="K24" s="60"/>
    </row>
    <row r="25" spans="1:11" s="30" customFormat="1" ht="27" customHeight="1" x14ac:dyDescent="0.3">
      <c r="A25" s="74">
        <v>4</v>
      </c>
      <c r="B25" s="70">
        <v>123</v>
      </c>
      <c r="C25" s="70" t="s">
        <v>93</v>
      </c>
      <c r="D25" s="71" t="s">
        <v>60</v>
      </c>
      <c r="E25" s="75">
        <v>39898</v>
      </c>
      <c r="F25" s="70" t="s">
        <v>36</v>
      </c>
      <c r="G25" s="70" t="s">
        <v>176</v>
      </c>
      <c r="H25" s="70" t="s">
        <v>71</v>
      </c>
      <c r="I25" s="72"/>
      <c r="J25" s="59"/>
      <c r="K25" s="60"/>
    </row>
    <row r="26" spans="1:11" s="30" customFormat="1" ht="27" customHeight="1" x14ac:dyDescent="0.3">
      <c r="A26" s="74">
        <v>5</v>
      </c>
      <c r="B26" s="70">
        <v>67</v>
      </c>
      <c r="C26" s="70" t="s">
        <v>91</v>
      </c>
      <c r="D26" s="71" t="s">
        <v>59</v>
      </c>
      <c r="E26" s="75">
        <v>39933</v>
      </c>
      <c r="F26" s="70" t="s">
        <v>36</v>
      </c>
      <c r="G26" s="70" t="s">
        <v>176</v>
      </c>
      <c r="H26" s="70" t="s">
        <v>120</v>
      </c>
      <c r="I26" s="72"/>
      <c r="J26" s="59"/>
      <c r="K26" s="60"/>
    </row>
    <row r="27" spans="1:11" s="30" customFormat="1" ht="27" customHeight="1" x14ac:dyDescent="0.3">
      <c r="A27" s="74">
        <v>6</v>
      </c>
      <c r="B27" s="70">
        <v>81</v>
      </c>
      <c r="C27" s="70" t="s">
        <v>97</v>
      </c>
      <c r="D27" s="71" t="s">
        <v>63</v>
      </c>
      <c r="E27" s="75">
        <v>39933</v>
      </c>
      <c r="F27" s="70" t="s">
        <v>40</v>
      </c>
      <c r="G27" s="70" t="s">
        <v>176</v>
      </c>
      <c r="H27" s="70" t="s">
        <v>120</v>
      </c>
      <c r="I27" s="72"/>
      <c r="J27" s="59"/>
      <c r="K27" s="60"/>
    </row>
    <row r="28" spans="1:11" s="30" customFormat="1" ht="27" customHeight="1" x14ac:dyDescent="0.3">
      <c r="A28" s="74">
        <v>7</v>
      </c>
      <c r="B28" s="70">
        <v>525</v>
      </c>
      <c r="C28" s="70" t="s">
        <v>99</v>
      </c>
      <c r="D28" s="71" t="s">
        <v>75</v>
      </c>
      <c r="E28" s="75">
        <v>40193</v>
      </c>
      <c r="F28" s="70" t="s">
        <v>40</v>
      </c>
      <c r="G28" s="70" t="s">
        <v>54</v>
      </c>
      <c r="H28" s="73" t="s">
        <v>121</v>
      </c>
      <c r="I28" s="72"/>
      <c r="J28" s="59"/>
      <c r="K28" s="60"/>
    </row>
    <row r="29" spans="1:11" s="30" customFormat="1" ht="27" customHeight="1" x14ac:dyDescent="0.3">
      <c r="A29" s="74">
        <v>8</v>
      </c>
      <c r="B29" s="70">
        <v>72</v>
      </c>
      <c r="C29" s="70" t="s">
        <v>96</v>
      </c>
      <c r="D29" s="71" t="s">
        <v>73</v>
      </c>
      <c r="E29" s="75">
        <v>40329</v>
      </c>
      <c r="F29" s="70" t="s">
        <v>40</v>
      </c>
      <c r="G29" s="70" t="s">
        <v>176</v>
      </c>
      <c r="H29" s="70" t="s">
        <v>71</v>
      </c>
      <c r="I29" s="72"/>
      <c r="J29" s="59"/>
      <c r="K29" s="60"/>
    </row>
    <row r="30" spans="1:11" s="30" customFormat="1" ht="27" customHeight="1" x14ac:dyDescent="0.3">
      <c r="A30" s="74">
        <v>9</v>
      </c>
      <c r="B30" s="70">
        <v>312</v>
      </c>
      <c r="C30" s="70" t="s">
        <v>98</v>
      </c>
      <c r="D30" s="71" t="s">
        <v>74</v>
      </c>
      <c r="E30" s="75">
        <v>40200</v>
      </c>
      <c r="F30" s="70" t="s">
        <v>40</v>
      </c>
      <c r="G30" s="70" t="s">
        <v>54</v>
      </c>
      <c r="H30" s="73" t="s">
        <v>121</v>
      </c>
      <c r="I30" s="72"/>
      <c r="J30" s="59"/>
      <c r="K30" s="60"/>
    </row>
    <row r="31" spans="1:11" s="30" customFormat="1" ht="27" customHeight="1" x14ac:dyDescent="0.3">
      <c r="A31" s="74">
        <v>10</v>
      </c>
      <c r="B31" s="70">
        <v>158</v>
      </c>
      <c r="C31" s="70" t="s">
        <v>144</v>
      </c>
      <c r="D31" s="71" t="s">
        <v>129</v>
      </c>
      <c r="E31" s="75">
        <v>39907</v>
      </c>
      <c r="F31" s="70" t="s">
        <v>36</v>
      </c>
      <c r="G31" s="70" t="s">
        <v>119</v>
      </c>
      <c r="H31" s="70" t="s">
        <v>123</v>
      </c>
      <c r="I31" s="72"/>
      <c r="J31" s="59"/>
      <c r="K31" s="60"/>
    </row>
    <row r="32" spans="1:11" s="30" customFormat="1" ht="27" customHeight="1" x14ac:dyDescent="0.3">
      <c r="A32" s="74">
        <v>11</v>
      </c>
      <c r="B32" s="70">
        <v>69</v>
      </c>
      <c r="C32" s="70" t="s">
        <v>100</v>
      </c>
      <c r="D32" s="71" t="s">
        <v>76</v>
      </c>
      <c r="E32" s="75">
        <v>40509</v>
      </c>
      <c r="F32" s="70" t="s">
        <v>40</v>
      </c>
      <c r="G32" s="70" t="s">
        <v>176</v>
      </c>
      <c r="H32" s="70" t="s">
        <v>71</v>
      </c>
      <c r="I32" s="72"/>
      <c r="J32" s="59"/>
      <c r="K32" s="60"/>
    </row>
    <row r="33" spans="1:11" s="30" customFormat="1" ht="27" customHeight="1" x14ac:dyDescent="0.3">
      <c r="A33" s="74">
        <v>12</v>
      </c>
      <c r="B33" s="70">
        <v>538</v>
      </c>
      <c r="C33" s="70" t="s">
        <v>103</v>
      </c>
      <c r="D33" s="71" t="s">
        <v>62</v>
      </c>
      <c r="E33" s="75">
        <v>40257</v>
      </c>
      <c r="F33" s="70" t="s">
        <v>40</v>
      </c>
      <c r="G33" s="70" t="s">
        <v>54</v>
      </c>
      <c r="H33" s="73" t="s">
        <v>121</v>
      </c>
      <c r="I33" s="72"/>
      <c r="J33" s="59"/>
      <c r="K33" s="60"/>
    </row>
    <row r="34" spans="1:11" s="30" customFormat="1" ht="27" customHeight="1" x14ac:dyDescent="0.3">
      <c r="A34" s="74">
        <v>13</v>
      </c>
      <c r="B34" s="70">
        <v>66</v>
      </c>
      <c r="C34" s="70" t="s">
        <v>104</v>
      </c>
      <c r="D34" s="71" t="s">
        <v>78</v>
      </c>
      <c r="E34" s="75">
        <v>40430</v>
      </c>
      <c r="F34" s="70" t="s">
        <v>36</v>
      </c>
      <c r="G34" s="70" t="s">
        <v>55</v>
      </c>
      <c r="H34" s="70" t="s">
        <v>56</v>
      </c>
      <c r="I34" s="72"/>
      <c r="J34" s="59"/>
      <c r="K34" s="60"/>
    </row>
    <row r="35" spans="1:11" s="30" customFormat="1" ht="27" customHeight="1" x14ac:dyDescent="0.3">
      <c r="A35" s="74">
        <v>14</v>
      </c>
      <c r="B35" s="70">
        <v>78</v>
      </c>
      <c r="C35" s="70" t="s">
        <v>107</v>
      </c>
      <c r="D35" s="71" t="s">
        <v>80</v>
      </c>
      <c r="E35" s="75">
        <v>40193</v>
      </c>
      <c r="F35" s="70" t="s">
        <v>69</v>
      </c>
      <c r="G35" s="70" t="s">
        <v>176</v>
      </c>
      <c r="H35" s="70" t="s">
        <v>71</v>
      </c>
      <c r="I35" s="72"/>
      <c r="J35" s="59"/>
      <c r="K35" s="60"/>
    </row>
    <row r="36" spans="1:11" s="30" customFormat="1" ht="27" customHeight="1" x14ac:dyDescent="0.3">
      <c r="A36" s="74">
        <v>15</v>
      </c>
      <c r="B36" s="70">
        <v>17</v>
      </c>
      <c r="C36" s="70" t="s">
        <v>155</v>
      </c>
      <c r="D36" s="71" t="s">
        <v>156</v>
      </c>
      <c r="E36" s="75">
        <v>40094</v>
      </c>
      <c r="F36" s="70" t="s">
        <v>36</v>
      </c>
      <c r="G36" s="70" t="s">
        <v>119</v>
      </c>
      <c r="H36" s="70" t="s">
        <v>123</v>
      </c>
      <c r="I36" s="72"/>
      <c r="J36" s="59"/>
      <c r="K36" s="60"/>
    </row>
    <row r="37" spans="1:11" s="30" customFormat="1" ht="27" customHeight="1" x14ac:dyDescent="0.3">
      <c r="A37" s="74">
        <v>16</v>
      </c>
      <c r="B37" s="70">
        <v>80</v>
      </c>
      <c r="C37" s="70" t="s">
        <v>101</v>
      </c>
      <c r="D37" s="71" t="s">
        <v>64</v>
      </c>
      <c r="E37" s="75">
        <v>40036</v>
      </c>
      <c r="F37" s="70" t="s">
        <v>38</v>
      </c>
      <c r="G37" s="70" t="s">
        <v>176</v>
      </c>
      <c r="H37" s="70" t="s">
        <v>71</v>
      </c>
      <c r="I37" s="72"/>
      <c r="J37" s="59"/>
      <c r="K37" s="60"/>
    </row>
    <row r="38" spans="1:11" s="30" customFormat="1" ht="27" customHeight="1" x14ac:dyDescent="0.3">
      <c r="A38" s="74">
        <v>17</v>
      </c>
      <c r="B38" s="70">
        <v>493</v>
      </c>
      <c r="C38" s="70" t="s">
        <v>111</v>
      </c>
      <c r="D38" s="71" t="s">
        <v>84</v>
      </c>
      <c r="E38" s="75">
        <v>39880</v>
      </c>
      <c r="F38" s="70" t="s">
        <v>40</v>
      </c>
      <c r="G38" s="70" t="s">
        <v>118</v>
      </c>
      <c r="H38" s="70" t="s">
        <v>58</v>
      </c>
      <c r="I38" s="72"/>
      <c r="J38" s="59"/>
      <c r="K38" s="60"/>
    </row>
    <row r="39" spans="1:11" s="30" customFormat="1" ht="27" customHeight="1" x14ac:dyDescent="0.3">
      <c r="A39" s="74">
        <v>18</v>
      </c>
      <c r="B39" s="70">
        <v>45</v>
      </c>
      <c r="C39" s="70" t="s">
        <v>157</v>
      </c>
      <c r="D39" s="71" t="s">
        <v>158</v>
      </c>
      <c r="E39" s="75">
        <v>40129</v>
      </c>
      <c r="F39" s="70" t="s">
        <v>36</v>
      </c>
      <c r="G39" s="70" t="s">
        <v>119</v>
      </c>
      <c r="H39" s="70" t="s">
        <v>123</v>
      </c>
      <c r="I39" s="72"/>
      <c r="J39" s="59"/>
      <c r="K39" s="60"/>
    </row>
    <row r="40" spans="1:11" s="30" customFormat="1" ht="27" customHeight="1" x14ac:dyDescent="0.3">
      <c r="A40" s="74">
        <v>19</v>
      </c>
      <c r="B40" s="70">
        <v>838</v>
      </c>
      <c r="C40" s="70" t="s">
        <v>102</v>
      </c>
      <c r="D40" s="71" t="s">
        <v>77</v>
      </c>
      <c r="E40" s="75">
        <v>40280</v>
      </c>
      <c r="F40" s="70" t="s">
        <v>36</v>
      </c>
      <c r="G40" s="70" t="s">
        <v>55</v>
      </c>
      <c r="H40" s="70" t="s">
        <v>56</v>
      </c>
      <c r="I40" s="72"/>
      <c r="J40" s="59"/>
      <c r="K40" s="60"/>
    </row>
    <row r="41" spans="1:11" s="30" customFormat="1" ht="27" customHeight="1" x14ac:dyDescent="0.3">
      <c r="A41" s="74">
        <v>20</v>
      </c>
      <c r="B41" s="70">
        <v>238</v>
      </c>
      <c r="C41" s="70" t="s">
        <v>106</v>
      </c>
      <c r="D41" s="71" t="s">
        <v>79</v>
      </c>
      <c r="E41" s="75">
        <v>40066</v>
      </c>
      <c r="F41" s="70" t="s">
        <v>36</v>
      </c>
      <c r="G41" s="70" t="s">
        <v>118</v>
      </c>
      <c r="H41" s="70" t="s">
        <v>122</v>
      </c>
      <c r="I41" s="72"/>
      <c r="J41" s="59"/>
      <c r="K41" s="60"/>
    </row>
    <row r="42" spans="1:11" s="30" customFormat="1" ht="27" customHeight="1" x14ac:dyDescent="0.3">
      <c r="A42" s="74">
        <v>21</v>
      </c>
      <c r="B42" s="70">
        <v>471</v>
      </c>
      <c r="C42" s="70" t="s">
        <v>143</v>
      </c>
      <c r="D42" s="71" t="s">
        <v>127</v>
      </c>
      <c r="E42" s="75">
        <v>40032</v>
      </c>
      <c r="F42" s="70" t="s">
        <v>38</v>
      </c>
      <c r="G42" s="70" t="s">
        <v>177</v>
      </c>
      <c r="H42" s="70" t="s">
        <v>128</v>
      </c>
      <c r="I42" s="72"/>
      <c r="J42" s="59"/>
      <c r="K42" s="60"/>
    </row>
    <row r="43" spans="1:11" s="30" customFormat="1" ht="27" customHeight="1" x14ac:dyDescent="0.3">
      <c r="A43" s="74">
        <v>22</v>
      </c>
      <c r="B43" s="70">
        <v>36</v>
      </c>
      <c r="C43" s="70" t="s">
        <v>159</v>
      </c>
      <c r="D43" s="71" t="s">
        <v>160</v>
      </c>
      <c r="E43" s="75">
        <v>40177</v>
      </c>
      <c r="F43" s="70" t="s">
        <v>40</v>
      </c>
      <c r="G43" s="70" t="s">
        <v>119</v>
      </c>
      <c r="H43" s="70" t="s">
        <v>123</v>
      </c>
      <c r="I43" s="72"/>
      <c r="J43" s="59"/>
      <c r="K43" s="60"/>
    </row>
    <row r="44" spans="1:11" s="30" customFormat="1" ht="27" customHeight="1" x14ac:dyDescent="0.3">
      <c r="A44" s="74">
        <v>23</v>
      </c>
      <c r="B44" s="70">
        <v>159</v>
      </c>
      <c r="C44" s="70" t="s">
        <v>146</v>
      </c>
      <c r="D44" s="71" t="s">
        <v>81</v>
      </c>
      <c r="E44" s="75">
        <v>40515</v>
      </c>
      <c r="F44" s="70" t="s">
        <v>40</v>
      </c>
      <c r="G44" s="70" t="s">
        <v>176</v>
      </c>
      <c r="H44" s="70" t="s">
        <v>71</v>
      </c>
      <c r="I44" s="72"/>
      <c r="J44" s="59"/>
      <c r="K44" s="60"/>
    </row>
    <row r="45" spans="1:11" s="30" customFormat="1" ht="27" customHeight="1" x14ac:dyDescent="0.3">
      <c r="A45" s="74">
        <v>24</v>
      </c>
      <c r="B45" s="70">
        <v>131</v>
      </c>
      <c r="C45" s="70" t="s">
        <v>144</v>
      </c>
      <c r="D45" s="71" t="s">
        <v>130</v>
      </c>
      <c r="E45" s="75">
        <v>40285</v>
      </c>
      <c r="F45" s="70" t="s">
        <v>40</v>
      </c>
      <c r="G45" s="70" t="s">
        <v>177</v>
      </c>
      <c r="H45" s="70" t="s">
        <v>128</v>
      </c>
      <c r="I45" s="72"/>
      <c r="J45" s="59"/>
      <c r="K45" s="60"/>
    </row>
    <row r="46" spans="1:11" s="30" customFormat="1" ht="27" customHeight="1" x14ac:dyDescent="0.3">
      <c r="A46" s="74">
        <v>25</v>
      </c>
      <c r="B46" s="70">
        <v>111</v>
      </c>
      <c r="C46" s="70" t="s">
        <v>145</v>
      </c>
      <c r="D46" s="71" t="s">
        <v>131</v>
      </c>
      <c r="E46" s="75">
        <v>40043</v>
      </c>
      <c r="F46" s="70" t="s">
        <v>38</v>
      </c>
      <c r="G46" s="70" t="s">
        <v>177</v>
      </c>
      <c r="H46" s="70" t="s">
        <v>128</v>
      </c>
      <c r="I46" s="72"/>
      <c r="J46" s="59"/>
      <c r="K46" s="60"/>
    </row>
    <row r="47" spans="1:11" s="30" customFormat="1" ht="27" customHeight="1" x14ac:dyDescent="0.3">
      <c r="A47" s="74">
        <v>26</v>
      </c>
      <c r="B47" s="70">
        <v>39</v>
      </c>
      <c r="C47" s="70" t="s">
        <v>105</v>
      </c>
      <c r="D47" s="71" t="s">
        <v>65</v>
      </c>
      <c r="E47" s="75">
        <v>39989</v>
      </c>
      <c r="F47" s="70" t="s">
        <v>38</v>
      </c>
      <c r="G47" s="70" t="s">
        <v>176</v>
      </c>
      <c r="H47" s="70" t="s">
        <v>71</v>
      </c>
      <c r="I47" s="72"/>
      <c r="J47" s="59"/>
      <c r="K47" s="60"/>
    </row>
    <row r="48" spans="1:11" s="30" customFormat="1" ht="27" customHeight="1" x14ac:dyDescent="0.3">
      <c r="A48" s="74">
        <v>27</v>
      </c>
      <c r="B48" s="70">
        <v>34</v>
      </c>
      <c r="C48" s="70"/>
      <c r="D48" s="71" t="s">
        <v>135</v>
      </c>
      <c r="E48" s="75">
        <v>40074</v>
      </c>
      <c r="F48" s="70" t="s">
        <v>142</v>
      </c>
      <c r="G48" s="70" t="s">
        <v>176</v>
      </c>
      <c r="H48" s="70" t="s">
        <v>71</v>
      </c>
      <c r="I48" s="72"/>
      <c r="J48" s="59"/>
      <c r="K48" s="60"/>
    </row>
    <row r="49" spans="1:11" s="30" customFormat="1" ht="27" customHeight="1" x14ac:dyDescent="0.3">
      <c r="A49" s="74">
        <v>28</v>
      </c>
      <c r="B49" s="70">
        <v>80</v>
      </c>
      <c r="C49" s="70" t="s">
        <v>150</v>
      </c>
      <c r="D49" s="71" t="s">
        <v>139</v>
      </c>
      <c r="E49" s="75">
        <v>39919</v>
      </c>
      <c r="F49" s="70" t="s">
        <v>38</v>
      </c>
      <c r="G49" s="70" t="s">
        <v>177</v>
      </c>
      <c r="H49" s="73" t="s">
        <v>140</v>
      </c>
      <c r="I49" s="72"/>
      <c r="J49" s="59"/>
      <c r="K49" s="60"/>
    </row>
    <row r="50" spans="1:11" s="30" customFormat="1" ht="27" customHeight="1" x14ac:dyDescent="0.3">
      <c r="A50" s="74">
        <v>29</v>
      </c>
      <c r="B50" s="70">
        <v>589</v>
      </c>
      <c r="C50" s="70" t="s">
        <v>161</v>
      </c>
      <c r="D50" s="71" t="s">
        <v>162</v>
      </c>
      <c r="E50" s="75">
        <v>40287</v>
      </c>
      <c r="F50" s="70" t="s">
        <v>40</v>
      </c>
      <c r="G50" s="70" t="s">
        <v>119</v>
      </c>
      <c r="H50" s="70" t="s">
        <v>123</v>
      </c>
      <c r="I50" s="72"/>
      <c r="J50" s="59"/>
      <c r="K50" s="60"/>
    </row>
    <row r="51" spans="1:11" s="30" customFormat="1" ht="27" customHeight="1" x14ac:dyDescent="0.3">
      <c r="A51" s="74">
        <v>30</v>
      </c>
      <c r="B51" s="70">
        <v>239</v>
      </c>
      <c r="C51" s="70" t="s">
        <v>108</v>
      </c>
      <c r="D51" s="71" t="s">
        <v>82</v>
      </c>
      <c r="E51" s="75">
        <v>40229</v>
      </c>
      <c r="F51" s="70" t="s">
        <v>40</v>
      </c>
      <c r="G51" s="70" t="s">
        <v>118</v>
      </c>
      <c r="H51" s="70" t="s">
        <v>122</v>
      </c>
      <c r="I51" s="72"/>
      <c r="J51" s="59"/>
      <c r="K51" s="60"/>
    </row>
    <row r="52" spans="1:11" s="30" customFormat="1" ht="27" customHeight="1" x14ac:dyDescent="0.3">
      <c r="A52" s="74">
        <v>31</v>
      </c>
      <c r="B52" s="70">
        <v>198</v>
      </c>
      <c r="C52" s="70" t="s">
        <v>110</v>
      </c>
      <c r="D52" s="71" t="s">
        <v>66</v>
      </c>
      <c r="E52" s="75">
        <v>40032</v>
      </c>
      <c r="F52" s="70" t="s">
        <v>36</v>
      </c>
      <c r="G52" s="70" t="s">
        <v>55</v>
      </c>
      <c r="H52" s="70" t="s">
        <v>124</v>
      </c>
      <c r="I52" s="72"/>
      <c r="J52" s="59"/>
      <c r="K52" s="60"/>
    </row>
    <row r="53" spans="1:11" s="30" customFormat="1" ht="27" customHeight="1" x14ac:dyDescent="0.3">
      <c r="A53" s="74">
        <v>32</v>
      </c>
      <c r="B53" s="70">
        <v>81</v>
      </c>
      <c r="C53" s="70" t="s">
        <v>147</v>
      </c>
      <c r="D53" s="71" t="s">
        <v>133</v>
      </c>
      <c r="E53" s="75">
        <v>40539</v>
      </c>
      <c r="F53" s="70" t="s">
        <v>40</v>
      </c>
      <c r="G53" s="70" t="s">
        <v>119</v>
      </c>
      <c r="H53" s="70" t="s">
        <v>123</v>
      </c>
      <c r="I53" s="72"/>
      <c r="J53" s="59"/>
      <c r="K53" s="60"/>
    </row>
    <row r="54" spans="1:11" s="30" customFormat="1" ht="27" customHeight="1" x14ac:dyDescent="0.3">
      <c r="A54" s="74">
        <v>33</v>
      </c>
      <c r="B54" s="70">
        <v>156</v>
      </c>
      <c r="C54" s="70" t="s">
        <v>114</v>
      </c>
      <c r="D54" s="71" t="s">
        <v>86</v>
      </c>
      <c r="E54" s="75">
        <v>40165</v>
      </c>
      <c r="F54" s="70" t="s">
        <v>38</v>
      </c>
      <c r="G54" s="70" t="s">
        <v>176</v>
      </c>
      <c r="H54" s="70" t="s">
        <v>71</v>
      </c>
      <c r="I54" s="72"/>
      <c r="J54" s="59"/>
      <c r="K54" s="60"/>
    </row>
    <row r="55" spans="1:11" s="30" customFormat="1" ht="27" customHeight="1" x14ac:dyDescent="0.3">
      <c r="A55" s="74">
        <v>34</v>
      </c>
      <c r="B55" s="70">
        <v>68</v>
      </c>
      <c r="C55" s="70" t="s">
        <v>148</v>
      </c>
      <c r="D55" s="71" t="s">
        <v>134</v>
      </c>
      <c r="E55" s="75">
        <v>40353</v>
      </c>
      <c r="F55" s="70" t="s">
        <v>69</v>
      </c>
      <c r="G55" s="70" t="s">
        <v>176</v>
      </c>
      <c r="H55" s="70" t="s">
        <v>71</v>
      </c>
      <c r="I55" s="72"/>
      <c r="J55" s="59"/>
      <c r="K55" s="60"/>
    </row>
    <row r="56" spans="1:11" s="30" customFormat="1" ht="27" customHeight="1" x14ac:dyDescent="0.3">
      <c r="A56" s="74">
        <v>35</v>
      </c>
      <c r="B56" s="70">
        <v>111</v>
      </c>
      <c r="C56" s="70" t="s">
        <v>149</v>
      </c>
      <c r="D56" s="71" t="s">
        <v>136</v>
      </c>
      <c r="E56" s="75">
        <v>40480</v>
      </c>
      <c r="F56" s="70" t="s">
        <v>69</v>
      </c>
      <c r="G56" s="70" t="s">
        <v>119</v>
      </c>
      <c r="H56" s="70" t="s">
        <v>123</v>
      </c>
      <c r="I56" s="72"/>
      <c r="J56" s="59"/>
      <c r="K56" s="60"/>
    </row>
    <row r="57" spans="1:11" s="30" customFormat="1" ht="27" customHeight="1" x14ac:dyDescent="0.3">
      <c r="A57" s="74">
        <v>36</v>
      </c>
      <c r="B57" s="70">
        <v>456</v>
      </c>
      <c r="C57" s="70" t="s">
        <v>113</v>
      </c>
      <c r="D57" s="71" t="s">
        <v>85</v>
      </c>
      <c r="E57" s="75">
        <v>39880</v>
      </c>
      <c r="F57" s="70" t="s">
        <v>40</v>
      </c>
      <c r="G57" s="70" t="s">
        <v>118</v>
      </c>
      <c r="H57" s="70" t="s">
        <v>58</v>
      </c>
      <c r="I57" s="72"/>
      <c r="J57" s="59"/>
      <c r="K57" s="60"/>
    </row>
    <row r="58" spans="1:11" s="30" customFormat="1" ht="27" customHeight="1" x14ac:dyDescent="0.3">
      <c r="A58" s="74">
        <v>37</v>
      </c>
      <c r="B58" s="70">
        <v>66</v>
      </c>
      <c r="C58" s="70" t="s">
        <v>109</v>
      </c>
      <c r="D58" s="71" t="s">
        <v>83</v>
      </c>
      <c r="E58" s="75">
        <v>40353</v>
      </c>
      <c r="F58" s="70" t="s">
        <v>69</v>
      </c>
      <c r="G58" s="70" t="s">
        <v>176</v>
      </c>
      <c r="H58" s="70" t="s">
        <v>71</v>
      </c>
      <c r="I58" s="72"/>
      <c r="J58" s="59"/>
      <c r="K58" s="60"/>
    </row>
    <row r="59" spans="1:11" s="30" customFormat="1" ht="27" customHeight="1" x14ac:dyDescent="0.3">
      <c r="A59" s="74">
        <v>38</v>
      </c>
      <c r="B59" s="70">
        <v>254</v>
      </c>
      <c r="C59" s="70" t="s">
        <v>112</v>
      </c>
      <c r="D59" s="71" t="s">
        <v>137</v>
      </c>
      <c r="E59" s="75">
        <v>40537</v>
      </c>
      <c r="F59" s="70" t="s">
        <v>40</v>
      </c>
      <c r="G59" s="70" t="s">
        <v>118</v>
      </c>
      <c r="H59" s="73" t="s">
        <v>122</v>
      </c>
      <c r="I59" s="72"/>
      <c r="J59" s="59"/>
      <c r="K59" s="60"/>
    </row>
    <row r="60" spans="1:11" s="30" customFormat="1" ht="27" customHeight="1" x14ac:dyDescent="0.3">
      <c r="A60" s="74">
        <v>39</v>
      </c>
      <c r="B60" s="70">
        <v>550</v>
      </c>
      <c r="C60" s="70" t="s">
        <v>117</v>
      </c>
      <c r="D60" s="71" t="s">
        <v>89</v>
      </c>
      <c r="E60" s="75">
        <v>40350</v>
      </c>
      <c r="F60" s="70" t="s">
        <v>40</v>
      </c>
      <c r="G60" s="70" t="s">
        <v>118</v>
      </c>
      <c r="H60" s="70" t="s">
        <v>122</v>
      </c>
      <c r="I60" s="72"/>
      <c r="J60" s="59"/>
      <c r="K60" s="60"/>
    </row>
    <row r="61" spans="1:11" s="30" customFormat="1" ht="27" customHeight="1" x14ac:dyDescent="0.3">
      <c r="A61" s="74">
        <v>40</v>
      </c>
      <c r="B61" s="70">
        <v>582</v>
      </c>
      <c r="C61" s="70" t="s">
        <v>163</v>
      </c>
      <c r="D61" s="71" t="s">
        <v>164</v>
      </c>
      <c r="E61" s="75">
        <v>39945</v>
      </c>
      <c r="F61" s="70" t="s">
        <v>36</v>
      </c>
      <c r="G61" s="70" t="s">
        <v>119</v>
      </c>
      <c r="H61" s="70" t="s">
        <v>123</v>
      </c>
      <c r="I61" s="72"/>
      <c r="J61" s="59"/>
      <c r="K61" s="60"/>
    </row>
    <row r="62" spans="1:11" s="30" customFormat="1" ht="27" customHeight="1" x14ac:dyDescent="0.3">
      <c r="A62" s="74">
        <v>41</v>
      </c>
      <c r="B62" s="70">
        <v>596</v>
      </c>
      <c r="C62" s="70" t="s">
        <v>116</v>
      </c>
      <c r="D62" s="71" t="s">
        <v>88</v>
      </c>
      <c r="E62" s="75">
        <v>39892</v>
      </c>
      <c r="F62" s="70" t="s">
        <v>36</v>
      </c>
      <c r="G62" s="70" t="s">
        <v>55</v>
      </c>
      <c r="H62" s="70" t="s">
        <v>125</v>
      </c>
      <c r="I62" s="72"/>
      <c r="J62" s="59"/>
      <c r="K62" s="60"/>
    </row>
    <row r="63" spans="1:11" s="30" customFormat="1" ht="27" customHeight="1" x14ac:dyDescent="0.3">
      <c r="A63" s="74">
        <v>42</v>
      </c>
      <c r="B63" s="70">
        <v>478</v>
      </c>
      <c r="C63" s="70"/>
      <c r="D63" s="71" t="s">
        <v>138</v>
      </c>
      <c r="E63" s="75">
        <v>40136</v>
      </c>
      <c r="F63" s="70" t="s">
        <v>36</v>
      </c>
      <c r="G63" s="70" t="s">
        <v>55</v>
      </c>
      <c r="H63" s="73" t="s">
        <v>124</v>
      </c>
      <c r="I63" s="72"/>
      <c r="J63" s="59"/>
      <c r="K63" s="60"/>
    </row>
    <row r="64" spans="1:11" s="30" customFormat="1" ht="27" customHeight="1" x14ac:dyDescent="0.3">
      <c r="A64" s="74">
        <v>43</v>
      </c>
      <c r="B64" s="70">
        <v>14</v>
      </c>
      <c r="C64" s="70" t="s">
        <v>165</v>
      </c>
      <c r="D64" s="71" t="s">
        <v>166</v>
      </c>
      <c r="E64" s="75">
        <v>40008</v>
      </c>
      <c r="F64" s="70" t="s">
        <v>167</v>
      </c>
      <c r="G64" s="70" t="s">
        <v>119</v>
      </c>
      <c r="H64" s="70" t="s">
        <v>123</v>
      </c>
      <c r="I64" s="72"/>
      <c r="J64" s="59"/>
      <c r="K64" s="60"/>
    </row>
    <row r="65" spans="1:11" s="30" customFormat="1" ht="27" customHeight="1" x14ac:dyDescent="0.3">
      <c r="A65" s="74">
        <v>44</v>
      </c>
      <c r="B65" s="70">
        <v>57</v>
      </c>
      <c r="C65" s="70"/>
      <c r="D65" s="71" t="s">
        <v>90</v>
      </c>
      <c r="E65" s="75">
        <v>40365</v>
      </c>
      <c r="F65" s="70" t="s">
        <v>142</v>
      </c>
      <c r="G65" s="70" t="s">
        <v>176</v>
      </c>
      <c r="H65" s="70" t="s">
        <v>120</v>
      </c>
      <c r="I65" s="72"/>
      <c r="J65" s="59"/>
      <c r="K65" s="60"/>
    </row>
    <row r="66" spans="1:11" s="30" customFormat="1" ht="27" customHeight="1" x14ac:dyDescent="0.3">
      <c r="A66" s="74">
        <v>45</v>
      </c>
      <c r="B66" s="70">
        <v>36</v>
      </c>
      <c r="C66" s="70" t="s">
        <v>115</v>
      </c>
      <c r="D66" s="71" t="s">
        <v>87</v>
      </c>
      <c r="E66" s="75">
        <v>40310</v>
      </c>
      <c r="F66" s="70" t="s">
        <v>69</v>
      </c>
      <c r="G66" s="70" t="s">
        <v>176</v>
      </c>
      <c r="H66" s="70" t="s">
        <v>71</v>
      </c>
      <c r="I66" s="72"/>
      <c r="J66" s="59"/>
      <c r="K66" s="60"/>
    </row>
    <row r="67" spans="1:11" s="30" customFormat="1" ht="27" customHeight="1" x14ac:dyDescent="0.3">
      <c r="A67" s="74">
        <v>45</v>
      </c>
      <c r="B67" s="70">
        <v>585</v>
      </c>
      <c r="C67" s="70" t="s">
        <v>168</v>
      </c>
      <c r="D67" s="71" t="s">
        <v>169</v>
      </c>
      <c r="E67" s="75">
        <v>39990</v>
      </c>
      <c r="F67" s="70" t="s">
        <v>36</v>
      </c>
      <c r="G67" s="70" t="s">
        <v>119</v>
      </c>
      <c r="H67" s="70" t="s">
        <v>123</v>
      </c>
      <c r="I67" s="77"/>
      <c r="J67" s="59"/>
      <c r="K67" s="60"/>
    </row>
    <row r="68" spans="1:11" s="30" customFormat="1" ht="27" customHeight="1" x14ac:dyDescent="0.3">
      <c r="A68" s="74">
        <v>46</v>
      </c>
      <c r="B68" s="70">
        <v>2</v>
      </c>
      <c r="C68" s="70" t="s">
        <v>132</v>
      </c>
      <c r="D68" s="71" t="s">
        <v>141</v>
      </c>
      <c r="E68" s="75">
        <v>40111</v>
      </c>
      <c r="F68" s="70" t="s">
        <v>38</v>
      </c>
      <c r="G68" s="70" t="s">
        <v>176</v>
      </c>
      <c r="H68" s="70" t="s">
        <v>71</v>
      </c>
      <c r="I68" s="77"/>
      <c r="J68" s="59"/>
      <c r="K68" s="60"/>
    </row>
    <row r="69" spans="1:11" s="30" customFormat="1" ht="27" customHeight="1" x14ac:dyDescent="0.3">
      <c r="A69" s="74">
        <v>47</v>
      </c>
      <c r="B69" s="70">
        <v>3</v>
      </c>
      <c r="C69" s="70"/>
      <c r="D69" s="71" t="s">
        <v>170</v>
      </c>
      <c r="E69" s="75">
        <v>40478</v>
      </c>
      <c r="F69" s="70" t="s">
        <v>69</v>
      </c>
      <c r="G69" s="70" t="s">
        <v>176</v>
      </c>
      <c r="H69" s="70" t="s">
        <v>71</v>
      </c>
      <c r="I69" s="77"/>
      <c r="J69" s="59"/>
      <c r="K69" s="60"/>
    </row>
    <row r="70" spans="1:11" s="30" customFormat="1" ht="27" customHeight="1" x14ac:dyDescent="0.3">
      <c r="A70" s="74">
        <v>48</v>
      </c>
      <c r="B70" s="70">
        <v>5</v>
      </c>
      <c r="C70" s="70"/>
      <c r="D70" s="71" t="s">
        <v>171</v>
      </c>
      <c r="E70" s="75">
        <v>40115</v>
      </c>
      <c r="F70" s="70" t="s">
        <v>69</v>
      </c>
      <c r="G70" s="70" t="s">
        <v>176</v>
      </c>
      <c r="H70" s="70" t="s">
        <v>71</v>
      </c>
      <c r="I70" s="77"/>
      <c r="J70" s="59"/>
      <c r="K70" s="60"/>
    </row>
    <row r="71" spans="1:11" s="30" customFormat="1" ht="27" customHeight="1" x14ac:dyDescent="0.3">
      <c r="A71" s="74">
        <v>49</v>
      </c>
      <c r="B71" s="70">
        <v>10</v>
      </c>
      <c r="C71" s="70" t="s">
        <v>172</v>
      </c>
      <c r="D71" s="71" t="s">
        <v>173</v>
      </c>
      <c r="E71" s="76">
        <v>40064</v>
      </c>
      <c r="F71" s="70" t="s">
        <v>36</v>
      </c>
      <c r="G71" s="70" t="s">
        <v>119</v>
      </c>
      <c r="H71" s="70" t="s">
        <v>123</v>
      </c>
      <c r="I71" s="77"/>
      <c r="J71" s="59"/>
      <c r="K71" s="60"/>
    </row>
    <row r="72" spans="1:11" s="30" customFormat="1" ht="27" customHeight="1" x14ac:dyDescent="0.3">
      <c r="A72" s="74">
        <v>50</v>
      </c>
      <c r="B72" s="70">
        <v>58</v>
      </c>
      <c r="C72" s="70" t="s">
        <v>174</v>
      </c>
      <c r="D72" s="71" t="s">
        <v>175</v>
      </c>
      <c r="E72" s="76">
        <v>40377</v>
      </c>
      <c r="F72" s="70" t="s">
        <v>167</v>
      </c>
      <c r="G72" s="70" t="s">
        <v>119</v>
      </c>
      <c r="H72" s="70" t="s">
        <v>123</v>
      </c>
      <c r="I72" s="72"/>
      <c r="J72" s="59"/>
      <c r="K72" s="60"/>
    </row>
    <row r="73" spans="1:11" ht="16" thickBot="1" x14ac:dyDescent="0.35">
      <c r="A73" s="31"/>
      <c r="B73" s="32"/>
      <c r="C73" s="32"/>
      <c r="D73" s="33"/>
      <c r="E73" s="34"/>
      <c r="F73" s="35"/>
      <c r="G73" s="34"/>
      <c r="H73" s="34"/>
      <c r="I73" s="36"/>
      <c r="J73" s="36"/>
      <c r="K73" s="36"/>
    </row>
    <row r="74" spans="1:11" ht="13.5" thickTop="1" x14ac:dyDescent="0.25">
      <c r="A74" s="84" t="s">
        <v>27</v>
      </c>
      <c r="B74" s="84"/>
      <c r="C74" s="84"/>
      <c r="D74" s="84"/>
      <c r="E74" s="50"/>
      <c r="F74" s="50"/>
      <c r="G74" s="50"/>
      <c r="H74" s="85" t="s">
        <v>28</v>
      </c>
      <c r="I74" s="85"/>
      <c r="J74" s="85"/>
      <c r="K74" s="85"/>
    </row>
    <row r="75" spans="1:11" ht="12.75" customHeight="1" x14ac:dyDescent="0.25">
      <c r="A75" s="37" t="s">
        <v>57</v>
      </c>
      <c r="B75" s="38"/>
      <c r="C75" s="51"/>
      <c r="D75" s="40"/>
      <c r="E75" s="52"/>
      <c r="F75" s="52"/>
      <c r="G75" s="39"/>
      <c r="H75" s="53" t="s">
        <v>29</v>
      </c>
      <c r="I75" s="69">
        <v>6</v>
      </c>
      <c r="J75" s="53" t="s">
        <v>30</v>
      </c>
      <c r="K75" s="57">
        <f>COUNTIF(F$21:F182,"ЗМС")</f>
        <v>0</v>
      </c>
    </row>
    <row r="76" spans="1:11" ht="14.5" x14ac:dyDescent="0.25">
      <c r="A76" s="37" t="s">
        <v>51</v>
      </c>
      <c r="B76" s="38"/>
      <c r="C76" s="54"/>
      <c r="D76" s="40"/>
      <c r="E76" s="2"/>
      <c r="F76" s="2"/>
      <c r="G76" s="41"/>
      <c r="H76" s="53" t="s">
        <v>31</v>
      </c>
      <c r="I76" s="58">
        <v>50</v>
      </c>
      <c r="J76" s="53" t="s">
        <v>32</v>
      </c>
      <c r="K76" s="57">
        <f>COUNTIF(F$21:F182,"МСМК")</f>
        <v>0</v>
      </c>
    </row>
    <row r="77" spans="1:11" ht="14.5" x14ac:dyDescent="0.25">
      <c r="A77" s="37" t="s">
        <v>52</v>
      </c>
      <c r="B77" s="38"/>
      <c r="C77" s="55"/>
      <c r="D77" s="40"/>
      <c r="E77" s="2"/>
      <c r="F77" s="2"/>
      <c r="G77" s="41"/>
      <c r="H77" s="53" t="s">
        <v>33</v>
      </c>
      <c r="I77" s="58">
        <v>50</v>
      </c>
      <c r="J77" s="53" t="s">
        <v>25</v>
      </c>
      <c r="K77" s="57">
        <f>COUNTIF(F$21:F72,"МС")</f>
        <v>0</v>
      </c>
    </row>
    <row r="78" spans="1:11" ht="14.5" x14ac:dyDescent="0.25">
      <c r="A78" s="37" t="s">
        <v>53</v>
      </c>
      <c r="B78" s="38"/>
      <c r="C78" s="55"/>
      <c r="D78" s="40"/>
      <c r="E78" s="2"/>
      <c r="F78" s="2"/>
      <c r="G78" s="41"/>
      <c r="H78" s="53" t="s">
        <v>34</v>
      </c>
      <c r="I78" s="58">
        <v>50</v>
      </c>
      <c r="J78" s="53" t="s">
        <v>26</v>
      </c>
      <c r="K78" s="57">
        <f>COUNTIF(F$20:F72,"КМС")</f>
        <v>0</v>
      </c>
    </row>
    <row r="79" spans="1:11" ht="14.5" x14ac:dyDescent="0.25">
      <c r="A79" s="42"/>
      <c r="B79" s="38"/>
      <c r="C79" s="55"/>
      <c r="D79" s="40"/>
      <c r="H79" s="53" t="s">
        <v>35</v>
      </c>
      <c r="I79" s="58">
        <f>COUNTIF(A10:A136,"НФ")</f>
        <v>0</v>
      </c>
      <c r="J79" s="53" t="s">
        <v>36</v>
      </c>
      <c r="K79" s="57">
        <f>COUNTIF(F$22:F183,"1 СР")</f>
        <v>17</v>
      </c>
    </row>
    <row r="80" spans="1:11" x14ac:dyDescent="0.25">
      <c r="A80" s="43"/>
      <c r="B80" s="14"/>
      <c r="C80" s="14"/>
      <c r="D80" s="40"/>
      <c r="H80" s="53" t="s">
        <v>37</v>
      </c>
      <c r="I80" s="58">
        <f>COUNTIF(A10:A136,"ДСКВ")</f>
        <v>0</v>
      </c>
      <c r="J80" s="53" t="s">
        <v>38</v>
      </c>
      <c r="K80" s="57">
        <f>COUNTIF(F$22:F184,"2 СР")</f>
        <v>7</v>
      </c>
    </row>
    <row r="81" spans="1:11" ht="14.5" x14ac:dyDescent="0.25">
      <c r="A81" s="44"/>
      <c r="B81" s="38"/>
      <c r="C81" s="18"/>
      <c r="D81" s="40"/>
      <c r="E81" s="2"/>
      <c r="F81" s="2"/>
      <c r="G81" s="41"/>
      <c r="H81" s="53" t="s">
        <v>39</v>
      </c>
      <c r="I81" s="58">
        <v>0</v>
      </c>
      <c r="J81" s="53" t="s">
        <v>40</v>
      </c>
      <c r="K81" s="57">
        <f>COUNTIF(F$22:F185,"3 СР")</f>
        <v>16</v>
      </c>
    </row>
    <row r="82" spans="1:11" ht="14.5" x14ac:dyDescent="0.25">
      <c r="A82" s="44"/>
      <c r="B82" s="38"/>
      <c r="C82" s="38"/>
      <c r="D82" s="38"/>
      <c r="E82" s="38"/>
      <c r="F82" s="38"/>
      <c r="G82" s="14"/>
      <c r="H82" s="14"/>
      <c r="I82" s="45"/>
      <c r="J82" s="46"/>
      <c r="K82" s="47"/>
    </row>
    <row r="83" spans="1:11" x14ac:dyDescent="0.25">
      <c r="A83" s="86" t="s">
        <v>41</v>
      </c>
      <c r="B83" s="86"/>
      <c r="C83" s="86"/>
      <c r="D83" s="86"/>
      <c r="E83" s="87" t="s">
        <v>42</v>
      </c>
      <c r="F83" s="87"/>
      <c r="G83" s="87"/>
      <c r="H83" s="87" t="s">
        <v>43</v>
      </c>
      <c r="I83" s="87"/>
      <c r="J83" s="88" t="s">
        <v>44</v>
      </c>
      <c r="K83" s="88"/>
    </row>
    <row r="84" spans="1:11" x14ac:dyDescent="0.25">
      <c r="A84" s="78"/>
      <c r="B84" s="78"/>
      <c r="C84" s="78"/>
      <c r="D84" s="78"/>
      <c r="E84" s="78"/>
      <c r="F84" s="79"/>
      <c r="G84" s="79"/>
      <c r="H84" s="79"/>
      <c r="I84" s="79"/>
      <c r="J84" s="79"/>
      <c r="K84" s="79"/>
    </row>
    <row r="85" spans="1:11" x14ac:dyDescent="0.25">
      <c r="A85" s="48"/>
      <c r="D85" s="2"/>
      <c r="E85" s="2"/>
      <c r="F85" s="2"/>
      <c r="G85" s="2"/>
      <c r="H85" s="2"/>
      <c r="I85" s="2"/>
      <c r="J85" s="2"/>
      <c r="K85" s="49"/>
    </row>
    <row r="86" spans="1:11" x14ac:dyDescent="0.25">
      <c r="A86" s="48"/>
      <c r="D86" s="2"/>
      <c r="E86" s="2"/>
      <c r="F86" s="2"/>
      <c r="G86" s="2"/>
      <c r="H86" s="2"/>
      <c r="I86" s="2"/>
      <c r="J86" s="2"/>
      <c r="K86" s="49"/>
    </row>
    <row r="87" spans="1:11" x14ac:dyDescent="0.25">
      <c r="A87" s="48"/>
      <c r="D87" s="2"/>
      <c r="E87" s="2"/>
      <c r="F87" s="2"/>
      <c r="G87" s="2"/>
      <c r="H87" s="2"/>
      <c r="I87" s="2"/>
      <c r="J87" s="2"/>
      <c r="K87" s="49"/>
    </row>
    <row r="88" spans="1:11" x14ac:dyDescent="0.25">
      <c r="A88" s="48"/>
      <c r="D88" s="2"/>
      <c r="E88" s="2"/>
      <c r="F88" s="2"/>
      <c r="G88" s="2"/>
      <c r="H88" s="2"/>
      <c r="I88" s="2"/>
      <c r="J88" s="2"/>
      <c r="K88" s="49"/>
    </row>
    <row r="89" spans="1:11" ht="13.5" thickBot="1" x14ac:dyDescent="0.3">
      <c r="A89" s="80"/>
      <c r="B89" s="80"/>
      <c r="C89" s="80"/>
      <c r="D89" s="80"/>
      <c r="E89" s="81" t="str">
        <f>H17</f>
        <v>БОЯРОВ В.В. (ВК, г. Саранск)</v>
      </c>
      <c r="F89" s="81"/>
      <c r="G89" s="81"/>
      <c r="H89" s="81" t="str">
        <f>H18</f>
        <v>БУКОВА О.Ю. (IК, г. Пенза)</v>
      </c>
      <c r="I89" s="81"/>
      <c r="J89" s="82" t="str">
        <f>H19</f>
        <v>КОЧЕТКОВ Д.А. (ВК, г. Саранск)</v>
      </c>
      <c r="K89" s="82"/>
    </row>
  </sheetData>
  <autoFilter ref="A21:H21" xr:uid="{00000000-0009-0000-0000-000000000000}">
    <sortState xmlns:xlrd2="http://schemas.microsoft.com/office/spreadsheetml/2017/richdata2" ref="A22:H74">
      <sortCondition ref="A21"/>
    </sortState>
  </autoFilter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74:D74"/>
    <mergeCell ref="H74:K74"/>
    <mergeCell ref="A83:D83"/>
    <mergeCell ref="E83:G83"/>
    <mergeCell ref="H83:I83"/>
    <mergeCell ref="J83:K83"/>
    <mergeCell ref="A84:E84"/>
    <mergeCell ref="F84:K84"/>
    <mergeCell ref="A89:D89"/>
    <mergeCell ref="E89:G89"/>
    <mergeCell ref="H89:I89"/>
    <mergeCell ref="J89:K89"/>
  </mergeCells>
  <printOptions horizontalCentered="1"/>
  <pageMargins left="0.196527777777778" right="0.196527777777778" top="0.64583333333333304" bottom="0.59027777777777801" header="0.21319444444444399" footer="0.118055555555556"/>
  <pageSetup paperSize="9" scale="37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2023-02-28T07:49:27Z</cp:lastPrinted>
  <dcterms:created xsi:type="dcterms:W3CDTF">1996-10-08T23:32:33Z</dcterms:created>
  <dcterms:modified xsi:type="dcterms:W3CDTF">2023-03-20T08:45:22Z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