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\Documents\ПРОТОКОЛЫ НА РУСБАЙК\ГИТ 1000 С ХОДУ\"/>
    </mc:Choice>
  </mc:AlternateContent>
  <bookViews>
    <workbookView xWindow="0" yWindow="0" windowWidth="24000" windowHeight="9105"/>
  </bookViews>
  <sheets>
    <sheet name="ю-ки 19-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H33" i="1"/>
  <c r="H32" i="1"/>
  <c r="H31" i="1"/>
  <c r="M29" i="1"/>
  <c r="M28" i="1"/>
  <c r="M27" i="1"/>
</calcChain>
</file>

<file path=xl/sharedStrings.xml><?xml version="1.0" encoding="utf-8"?>
<sst xmlns="http://schemas.openxmlformats.org/spreadsheetml/2006/main" count="80" uniqueCount="72">
  <si>
    <t xml:space="preserve">    Министерство спорта Российской Федерации</t>
  </si>
  <si>
    <t>Министерство физической культуры и спорта Воронежской области</t>
  </si>
  <si>
    <t>Федерация велосипедного спорта России</t>
  </si>
  <si>
    <t>РОО "Федерация велосипедного спорта Воронежской области области"</t>
  </si>
  <si>
    <t>ГБУ ДО ВО СШОР № 1</t>
  </si>
  <si>
    <t>МЕЖРЕГИОНАЛЬНЫЕ СОРЕВНОВАНИЯ</t>
  </si>
  <si>
    <t>по велосипедному спорту</t>
  </si>
  <si>
    <t>ПЦФО</t>
  </si>
  <si>
    <t xml:space="preserve">ИТОГОВЫЙ ПРОТОКОЛ </t>
  </si>
  <si>
    <t>трек - гит с ходу 1000 м</t>
  </si>
  <si>
    <t>ЮНИОРКИ 19-22 года</t>
  </si>
  <si>
    <r>
      <rPr>
        <b/>
        <sz val="11"/>
        <rFont val="Calibri"/>
        <charset val="204"/>
        <scheme val="minor"/>
      </rPr>
      <t xml:space="preserve"> МЕСТО ПРОВЕДЕНИЯ:</t>
    </r>
    <r>
      <rPr>
        <sz val="11"/>
        <rFont val="Calibri"/>
        <charset val="204"/>
        <scheme val="minor"/>
      </rPr>
      <t xml:space="preserve"> г. ВОРОНЕЖ, СК Велотрек</t>
    </r>
  </si>
  <si>
    <r>
      <rPr>
        <b/>
        <sz val="11"/>
        <rFont val="Calibri"/>
        <charset val="204"/>
        <scheme val="minor"/>
      </rPr>
      <t>НАЧАЛО ГОНКИ:</t>
    </r>
    <r>
      <rPr>
        <sz val="11"/>
        <rFont val="Calibri"/>
        <charset val="204"/>
        <scheme val="minor"/>
      </rPr>
      <t xml:space="preserve"> 12ч 00м </t>
    </r>
  </si>
  <si>
    <t xml:space="preserve">Номер-код ВРВС </t>
  </si>
  <si>
    <t>0080291811Н</t>
  </si>
  <si>
    <r>
      <rPr>
        <b/>
        <sz val="11"/>
        <rFont val="Calibri"/>
        <charset val="204"/>
        <scheme val="minor"/>
      </rPr>
      <t xml:space="preserve"> ДАТА ПРОВЕДЕНИЯ: 18</t>
    </r>
    <r>
      <rPr>
        <sz val="11"/>
        <rFont val="Calibri"/>
        <charset val="204"/>
        <scheme val="minor"/>
      </rPr>
      <t xml:space="preserve"> июля 2025г.</t>
    </r>
  </si>
  <si>
    <r>
      <rPr>
        <b/>
        <sz val="11"/>
        <rFont val="Calibri"/>
        <charset val="204"/>
        <scheme val="minor"/>
      </rPr>
      <t>ОКОНЧАНИЕ ГОНКИ:</t>
    </r>
    <r>
      <rPr>
        <sz val="11"/>
        <rFont val="Calibri"/>
        <charset val="204"/>
        <scheme val="minor"/>
      </rPr>
      <t xml:space="preserve">  13ч 50м</t>
    </r>
  </si>
  <si>
    <t xml:space="preserve">ЕКП 2025 № </t>
  </si>
  <si>
    <t>2008360018034159</t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</si>
  <si>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</si>
  <si>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</si>
  <si>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</si>
  <si>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</si>
  <si>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</si>
  <si>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</si>
  <si>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ВОРГАНОВ А.А. (1К, г. ВОРОНЕЖ) </t>
  </si>
  <si>
    <t>ДЛИНА ТРЕКА:</t>
  </si>
  <si>
    <t>200 м</t>
  </si>
  <si>
    <t>ГЛАВНЫЙ СЕКРЕТАРЬ:</t>
  </si>
  <si>
    <t>ДОБРОСОЦКАЯ Т.В. ( 1К, г. ВОРОНЕЖ)</t>
  </si>
  <si>
    <t>ПРОТЯЖЕННОСТЬ ДИСТАНЦИИ:</t>
  </si>
  <si>
    <t>1000 м</t>
  </si>
  <si>
    <t>СУДЬЯ НА ФИНИШЕ:</t>
  </si>
  <si>
    <t>ЕЛИФЕРОВ А.В. (ВК, г.ВОРОНЕЖ)</t>
  </si>
  <si>
    <t>КРУГОВ/п.ф 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</si>
  <si>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</si>
  <si>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</si>
  <si>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</si>
  <si>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</si>
  <si>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</si>
  <si>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</si>
  <si>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</si>
  <si>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ВРЕМЯ НА ПРОМЕЖУТОЧНЫХ ФИНИШАХ</t>
  </si>
  <si>
    <t>РЕЗУЛЬТАТ</t>
  </si>
  <si>
    <t>СКОРОСТЬ км/ч</t>
  </si>
  <si>
    <t>ВЫПОЛНЕНИЕ НТУ ЕВСК</t>
  </si>
  <si>
    <t>ПРИМЕЧАНИЕ</t>
  </si>
  <si>
    <t xml:space="preserve">500 м </t>
  </si>
  <si>
    <t>101 045 827 54</t>
  </si>
  <si>
    <t>ТКАЧУК Анастасия Дмитриевна</t>
  </si>
  <si>
    <t>КМС</t>
  </si>
  <si>
    <t>Воронежская область</t>
  </si>
  <si>
    <t>101 323 248 55</t>
  </si>
  <si>
    <t>БУТЫЛЕВА Софья Артемовна</t>
  </si>
  <si>
    <t>Белгородская область</t>
  </si>
  <si>
    <t>ПОГОДНЫЕ УСЛОВИЯ</t>
  </si>
  <si>
    <t>СТАТИСТИКА ГОНКИ</t>
  </si>
  <si>
    <t>Температура: +30</t>
  </si>
  <si>
    <t>Субъектов РФ</t>
  </si>
  <si>
    <t>ЗМС</t>
  </si>
  <si>
    <t>Влажность: 47 %</t>
  </si>
  <si>
    <t>Заявлено</t>
  </si>
  <si>
    <t>МСМК</t>
  </si>
  <si>
    <t>Стартовало</t>
  </si>
  <si>
    <t>МС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</si>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</sst>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mm:ss.000"/>
    <numFmt numFmtId="166" formatCode="0.000"/>
  </numFmts>
  <fonts count="19">
    <font>
      <sz val="11"/>
      <color theme="1"/>
      <name val="Calibri"/>
      <charset val="204"/>
      <scheme val="minor"/>
    </font>
    <font>
      <sz val="14"/>
      <name val="Calibri"/>
      <charset val="204"/>
      <scheme val="minor"/>
    </font>
    <font>
      <sz val="14"/>
      <color theme="1"/>
      <name val="Calibri"/>
      <charset val="204"/>
      <scheme val="minor"/>
    </font>
    <font>
      <b/>
      <sz val="16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charset val="204"/>
      <scheme val="minor"/>
    </font>
    <font>
      <sz val="10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0"/>
      <name val="Calibri"/>
      <charset val="204"/>
      <scheme val="minor"/>
    </font>
    <font>
      <b/>
      <sz val="8"/>
      <name val="Calibri"/>
      <charset val="204"/>
      <scheme val="minor"/>
    </font>
    <font>
      <b/>
      <sz val="9"/>
      <name val="Calibri"/>
      <charset val="204"/>
      <scheme val="minor"/>
    </font>
    <font>
      <sz val="12"/>
      <color theme="1"/>
      <name val="Times New Roman"/>
      <charset val="204"/>
    </font>
    <font>
      <sz val="9"/>
      <name val="Calibri"/>
      <charset val="204"/>
      <scheme val="minor"/>
    </font>
    <font>
      <b/>
      <sz val="12"/>
      <name val="Calibri"/>
      <charset val="204"/>
      <scheme val="minor"/>
    </font>
    <font>
      <sz val="10"/>
      <name val="Calibri"/>
      <charset val="204"/>
    </font>
    <font>
      <sz val="11"/>
      <color rgb="FFFF0000"/>
      <name val="Calibri"/>
      <charset val="204"/>
      <scheme val="minor"/>
    </font>
    <font>
      <sz val="12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43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10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horizontal="right"/>
    </xf>
    <xf numFmtId="0" fontId="8" fillId="0" borderId="1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165" fontId="14" fillId="0" borderId="35" xfId="0" applyNumberFormat="1" applyFont="1" applyBorder="1" applyAlignment="1">
      <alignment horizontal="center" vertical="center"/>
    </xf>
    <xf numFmtId="165" fontId="15" fillId="0" borderId="35" xfId="0" applyNumberFormat="1" applyFont="1" applyBorder="1" applyAlignment="1">
      <alignment horizontal="center" vertical="center"/>
    </xf>
    <xf numFmtId="165" fontId="14" fillId="0" borderId="35" xfId="0" applyNumberFormat="1" applyFont="1" applyBorder="1" applyAlignment="1">
      <alignment horizontal="center"/>
    </xf>
    <xf numFmtId="166" fontId="9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14" fillId="0" borderId="0" xfId="0" applyNumberFormat="1" applyFont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233795</xdr:colOff>
      <xdr:row>1</xdr:row>
      <xdr:rowOff>103909</xdr:rowOff>
    </xdr:from>
    <xdr:to>
      <xdr:col>12</xdr:col>
      <xdr:colOff>34635</xdr:colOff>
      <xdr:row>5</xdr:row>
      <xdr:rowOff>103909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EEF2E215-1194-4FD6-8F41-1A17316F3187}"/>
            </a:ext>
          </a:extLst>
        </xdr:cNvPr>
        <xdr:cNvGrpSpPr/>
      </xdr:nvGrpSpPr>
      <xdr:grpSpPr>
        <a:xfrm>
          <a:off x="833870" y="342034"/>
          <a:ext cx="12097615" cy="952500"/>
          <a:chOff x="172508" y="179916"/>
          <a:chExt cx="10405533" cy="769055"/>
        </a:xfrm>
      </xdr:grpSpPr>
      <xdr:pic>
        <xdr:nvPicPr>
          <xdr:cNvPr id="3" name="Рисунок 2">
            <a:extLst>
              <a:ext uri="{FF2B5EF4-FFF2-40B4-BE49-F238E27FC236}">
                <a16:creationId xmlns:a16="http://schemas.microsoft.com/office/drawing/2014/main" id="{A675AFB2-643B-4248-A470-49CCA4B08AFB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72508" y="179916"/>
            <a:ext cx="667808" cy="727864"/>
          </a:xfrm>
          <a:prstGeom prst="rect">
            <a:avLst/>
          </a:prstGeom>
        </xdr:spPr>
      </xdr:pic>
      <xdr:pic>
        <xdr:nvPicPr>
          <xdr:cNvPr id="4" name="Рисунок 3">
            <a:extLst>
              <a:ext uri="{FF2B5EF4-FFF2-40B4-BE49-F238E27FC236}">
                <a16:creationId xmlns:a16="http://schemas.microsoft.com/office/drawing/2014/main" id="{9403149D-7D7C-4B92-B7ED-7A307FBA31E4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7092" y="232833"/>
            <a:ext cx="618275" cy="573618"/>
          </a:xfrm>
          <a:prstGeom prst="rect">
            <a:avLst/>
          </a:prstGeom>
        </xdr:spPr>
      </xdr:pic>
      <xdr:pic>
        <xdr:nvPicPr>
          <xdr:cNvPr id="5" name="Рисунок 4">
            <a:extLst>
              <a:ext uri="{FF2B5EF4-FFF2-40B4-BE49-F238E27FC236}">
                <a16:creationId xmlns:a16="http://schemas.microsoft.com/office/drawing/2014/main" id="{1AB4F249-DF29-465F-AFC5-A67D3C8D59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858" y="243418"/>
            <a:ext cx="620183" cy="695324"/>
          </a:xfrm>
          <a:prstGeom prst="rect">
            <a:avLst/>
          </a:prstGeom>
        </xdr:spPr>
      </xdr:pic>
      <xdr:pic>
        <xdr:nvPicPr>
          <xdr:cNvPr id="6" name="Рисунок 5">
            <a:extLst>
              <a:ext uri="{FF2B5EF4-FFF2-40B4-BE49-F238E27FC236}">
                <a16:creationId xmlns:a16="http://schemas.microsoft.com/office/drawing/2014/main" id="{C15D225C-EA6C-46D7-B3D7-DF05757110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009593" y="190498"/>
            <a:ext cx="534557" cy="75847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13" workbookViewId="0">
      <selection activeCell="A12" sqref="A12"/>
    </sheetView>
  </sheetViews>
  <sheetFormatPr defaultColWidth="9" defaultRowHeight="15"/>
  <cols>
    <col min="3" max="3" width="17.28515625" customWidth="1"/>
    <col min="4" max="4" width="42" customWidth="1"/>
    <col min="5" max="5" width="12.42578125" customWidth="1"/>
    <col min="6" max="6" width="7.7109375" customWidth="1"/>
    <col min="7" max="7" width="36" customWidth="1"/>
    <col min="8" max="8" width="11.140625" customWidth="1"/>
    <col min="9" max="9" width="10.7109375" customWidth="1"/>
    <col min="10" max="10" width="10" customWidth="1"/>
    <col min="11" max="11" width="12.7109375" customWidth="1"/>
    <col min="12" max="12" width="15.42578125" customWidth="1"/>
    <col min="13" max="13" width="17.28515625" customWidth="1"/>
  </cols>
  <sheetData>
    <row r="1" spans="1:13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8.7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21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1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21.75" thickBot="1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9.5" thickTop="1">
      <c r="A9" s="4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</row>
    <row r="10" spans="1:13" ht="18.75">
      <c r="A10" s="7" t="s">
        <v>9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</row>
    <row r="11" spans="1:13" ht="18.75">
      <c r="A11" s="10" t="s">
        <v>10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3" ht="21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4"/>
    </row>
    <row r="13" spans="1:13">
      <c r="A13" s="15" t="s">
        <v>11</v>
      </c>
      <c r="B13" s="16"/>
      <c r="C13" s="16"/>
      <c r="D13" s="17"/>
      <c r="E13" s="18"/>
      <c r="F13" s="18"/>
      <c r="G13" s="19" t="s">
        <v>12</v>
      </c>
      <c r="H13" s="18"/>
      <c r="I13" s="20"/>
      <c r="J13" s="20"/>
      <c r="K13" s="21"/>
      <c r="L13" s="22" t="s">
        <v>13</v>
      </c>
      <c r="M13" s="22" t="s">
        <v>14</v>
      </c>
    </row>
    <row r="14" spans="1:13">
      <c r="A14" s="23" t="s">
        <v>15</v>
      </c>
      <c r="B14" s="24"/>
      <c r="C14" s="24"/>
      <c r="D14" s="25"/>
      <c r="E14" s="25"/>
      <c r="F14" s="25"/>
      <c r="G14" s="26" t="s">
        <v>16</v>
      </c>
      <c r="H14" s="25"/>
      <c r="I14" s="27"/>
      <c r="J14" s="27"/>
      <c r="K14" s="27"/>
      <c r="L14" s="28" t="s">
        <v>17</v>
      </c>
      <c r="M14" s="29" t="s">
        <v>18</v>
      </c>
    </row>
    <row r="15" spans="1:13">
      <c r="A15" s="30" t="s">
        <v>19</v>
      </c>
      <c r="B15" s="31"/>
      <c r="C15" s="31"/>
      <c r="D15" s="31"/>
      <c r="E15" s="31"/>
      <c r="F15" s="31"/>
      <c r="G15" s="32"/>
      <c r="H15" s="33" t="s">
        <v>20</v>
      </c>
      <c r="I15" s="34"/>
      <c r="J15" s="34"/>
      <c r="K15" s="34"/>
      <c r="L15" s="34"/>
      <c r="M15" s="35"/>
    </row>
    <row r="16" spans="1:13">
      <c r="A16" s="36" t="s">
        <v>21</v>
      </c>
      <c r="B16" s="37"/>
      <c r="C16" s="37"/>
      <c r="D16" s="38"/>
      <c r="E16" s="39"/>
      <c r="F16" s="38"/>
      <c r="G16" s="40"/>
      <c r="H16" s="41" t="s">
        <v>22</v>
      </c>
      <c r="I16" s="42"/>
      <c r="J16" s="42"/>
      <c r="K16" s="42"/>
      <c r="L16" s="43"/>
      <c r="M16" s="44" t="s">
        <v>23</v>
      </c>
    </row>
    <row r="17" spans="1:13">
      <c r="A17" s="36" t="s">
        <v>24</v>
      </c>
      <c r="B17" s="37"/>
      <c r="C17" s="37"/>
      <c r="D17" s="42"/>
      <c r="E17" s="39"/>
      <c r="F17" s="38"/>
      <c r="G17" s="40" t="s">
        <v>25</v>
      </c>
      <c r="H17" s="41" t="s">
        <v>26</v>
      </c>
      <c r="I17" s="42"/>
      <c r="J17" s="42"/>
      <c r="K17" s="42"/>
      <c r="L17" s="43"/>
      <c r="M17" s="44" t="s">
        <v>27</v>
      </c>
    </row>
    <row r="18" spans="1:13">
      <c r="A18" s="36" t="s">
        <v>28</v>
      </c>
      <c r="B18" s="37"/>
      <c r="C18" s="37"/>
      <c r="D18" s="42"/>
      <c r="E18" s="39"/>
      <c r="F18" s="38"/>
      <c r="G18" s="45" t="s">
        <v>29</v>
      </c>
      <c r="H18" s="46" t="s">
        <v>30</v>
      </c>
      <c r="I18" s="42"/>
      <c r="J18" s="42"/>
      <c r="K18" s="42"/>
      <c r="L18" s="43"/>
      <c r="M18" s="47" t="s">
        <v>31</v>
      </c>
    </row>
    <row r="19" spans="1:13" ht="15.75" thickBot="1">
      <c r="A19" s="36" t="s">
        <v>32</v>
      </c>
      <c r="B19" s="48"/>
      <c r="C19" s="48"/>
      <c r="D19" s="49"/>
      <c r="E19" s="49"/>
      <c r="F19" s="49"/>
      <c r="G19" s="40" t="s">
        <v>33</v>
      </c>
      <c r="H19" s="46" t="s">
        <v>34</v>
      </c>
      <c r="I19" s="42"/>
      <c r="J19" s="42"/>
      <c r="K19" s="42"/>
      <c r="L19" s="43"/>
      <c r="M19" s="47"/>
    </row>
    <row r="20" spans="1:13" ht="16.5" thickTop="1" thickBot="1">
      <c r="A20" s="50"/>
      <c r="B20" s="51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3"/>
    </row>
    <row r="21" spans="1:13" ht="46.5" thickTop="1" thickBot="1">
      <c r="A21" s="54" t="s">
        <v>35</v>
      </c>
      <c r="B21" s="55" t="s">
        <v>36</v>
      </c>
      <c r="C21" s="56" t="s">
        <v>37</v>
      </c>
      <c r="D21" s="56" t="s">
        <v>38</v>
      </c>
      <c r="E21" s="56" t="s">
        <v>39</v>
      </c>
      <c r="F21" s="56" t="s">
        <v>40</v>
      </c>
      <c r="G21" s="56" t="s">
        <v>41</v>
      </c>
      <c r="H21" s="57" t="s">
        <v>42</v>
      </c>
      <c r="I21" s="55" t="s">
        <v>43</v>
      </c>
      <c r="J21" s="58"/>
      <c r="K21" s="55" t="s">
        <v>44</v>
      </c>
      <c r="L21" s="59" t="s">
        <v>45</v>
      </c>
      <c r="M21" s="60" t="s">
        <v>46</v>
      </c>
    </row>
    <row r="22" spans="1:13" ht="16.5" thickTop="1" thickBot="1">
      <c r="A22" s="61"/>
      <c r="B22" s="62"/>
      <c r="C22" s="62"/>
      <c r="D22" s="62"/>
      <c r="E22" s="62"/>
      <c r="F22" s="62"/>
      <c r="G22" s="62"/>
      <c r="H22" s="63" t="s">
        <v>47</v>
      </c>
      <c r="I22" s="64"/>
      <c r="J22" s="65"/>
      <c r="K22" s="62"/>
      <c r="L22" s="66"/>
      <c r="M22" s="67"/>
    </row>
    <row r="23" spans="1:13" ht="16.5" thickTop="1">
      <c r="A23" s="68">
        <v>1</v>
      </c>
      <c r="B23" s="68">
        <v>1</v>
      </c>
      <c r="C23" s="69" t="s">
        <v>48</v>
      </c>
      <c r="D23" s="69" t="s">
        <v>49</v>
      </c>
      <c r="E23" s="70">
        <v>38833</v>
      </c>
      <c r="F23" s="69" t="s">
        <v>50</v>
      </c>
      <c r="G23" s="71" t="s">
        <v>51</v>
      </c>
      <c r="H23" s="72">
        <v>4.1481481481481502E-4</v>
      </c>
      <c r="I23" s="73">
        <v>9.0925925925925896E-4</v>
      </c>
      <c r="J23" s="74">
        <v>4.9444444444444395E-4</v>
      </c>
      <c r="K23" s="75">
        <v>45.824847250509201</v>
      </c>
      <c r="L23" s="76"/>
      <c r="M23" s="77"/>
    </row>
    <row r="24" spans="1:13" ht="15.75">
      <c r="A24" s="68">
        <v>2</v>
      </c>
      <c r="B24" s="68">
        <v>2</v>
      </c>
      <c r="C24" s="69" t="s">
        <v>52</v>
      </c>
      <c r="D24" s="69" t="s">
        <v>53</v>
      </c>
      <c r="E24" s="70">
        <v>38497</v>
      </c>
      <c r="F24" s="69" t="s">
        <v>50</v>
      </c>
      <c r="G24" s="71" t="s">
        <v>54</v>
      </c>
      <c r="H24" s="72">
        <v>4.58333333333333E-4</v>
      </c>
      <c r="I24" s="73">
        <v>9.6585648148148095E-4</v>
      </c>
      <c r="J24" s="74">
        <v>5.07523148148148E-4</v>
      </c>
      <c r="K24" s="75">
        <v>43.139604553624899</v>
      </c>
      <c r="L24" s="78"/>
      <c r="M24" s="79"/>
    </row>
    <row r="25" spans="1:13" ht="15.75">
      <c r="A25" s="68"/>
      <c r="B25" s="68"/>
      <c r="C25" s="71"/>
      <c r="D25" s="69"/>
      <c r="E25" s="80"/>
      <c r="F25" s="71"/>
      <c r="G25" s="71"/>
      <c r="H25" s="72"/>
      <c r="I25" s="73"/>
      <c r="J25" s="74"/>
      <c r="K25" s="75"/>
      <c r="L25" s="78"/>
      <c r="M25" s="79"/>
    </row>
    <row r="26" spans="1:13">
      <c r="A26" s="81" t="s">
        <v>55</v>
      </c>
      <c r="B26" s="82"/>
      <c r="C26" s="82"/>
      <c r="D26" s="82"/>
      <c r="E26" s="82"/>
      <c r="F26" s="82"/>
      <c r="G26" s="83" t="s">
        <v>56</v>
      </c>
      <c r="H26" s="82"/>
      <c r="I26" s="82"/>
      <c r="J26" s="82"/>
      <c r="K26" s="82"/>
      <c r="L26" s="82"/>
      <c r="M26" s="83"/>
    </row>
    <row r="27" spans="1:13">
      <c r="A27" s="84" t="s">
        <v>57</v>
      </c>
      <c r="B27" s="85"/>
      <c r="C27" s="85"/>
      <c r="D27" s="85"/>
      <c r="E27" s="85"/>
      <c r="F27" s="85"/>
      <c r="G27" s="86" t="s">
        <v>58</v>
      </c>
      <c r="H27" s="87">
        <v>2</v>
      </c>
      <c r="I27" s="88"/>
      <c r="J27" s="88"/>
      <c r="K27" s="89"/>
      <c r="L27" s="90" t="s">
        <v>59</v>
      </c>
      <c r="M27" s="91">
        <f>COUNTIF(F41:F82,"ЗМС")</f>
        <v>0</v>
      </c>
    </row>
    <row r="28" spans="1:13">
      <c r="A28" s="84" t="s">
        <v>60</v>
      </c>
      <c r="B28" s="92"/>
      <c r="C28" s="92"/>
      <c r="D28" s="92"/>
      <c r="E28" s="92"/>
      <c r="F28" s="92"/>
      <c r="G28" s="86" t="s">
        <v>61</v>
      </c>
      <c r="H28" s="87">
        <v>2</v>
      </c>
      <c r="I28" s="88"/>
      <c r="J28" s="88"/>
      <c r="K28" s="93"/>
      <c r="L28" s="90" t="s">
        <v>62</v>
      </c>
      <c r="M28" s="91">
        <f>COUNTIF(F41:F82,"МСМК")</f>
        <v>0</v>
      </c>
    </row>
    <row r="29" spans="1:13">
      <c r="A29" s="84"/>
      <c r="B29" s="92"/>
      <c r="C29" s="92"/>
      <c r="D29" s="92"/>
      <c r="E29" s="92"/>
      <c r="F29" s="92"/>
      <c r="G29" s="86" t="s">
        <v>63</v>
      </c>
      <c r="H29" s="87">
        <v>2</v>
      </c>
      <c r="I29" s="88"/>
      <c r="J29" s="88"/>
      <c r="K29" s="89"/>
      <c r="L29" s="90" t="s">
        <v>64</v>
      </c>
      <c r="M29" s="91">
        <f>COUNTIF(F41:F82,"МС")</f>
        <v>0</v>
      </c>
    </row>
    <row r="30" spans="1:13">
      <c r="A30" s="84"/>
      <c r="B30" s="92"/>
      <c r="C30" s="92"/>
      <c r="D30" s="92"/>
      <c r="E30" s="92"/>
      <c r="F30" s="92"/>
      <c r="G30" s="86" t="s">
        <v>65</v>
      </c>
      <c r="H30" s="87">
        <v>2</v>
      </c>
      <c r="I30" s="88"/>
      <c r="J30" s="88"/>
      <c r="K30" s="93"/>
      <c r="L30" s="90" t="s">
        <v>50</v>
      </c>
      <c r="M30" s="91">
        <v>2</v>
      </c>
    </row>
    <row r="31" spans="1:13">
      <c r="A31" s="84"/>
      <c r="B31" s="92"/>
      <c r="C31" s="92"/>
      <c r="D31" s="92"/>
      <c r="E31" s="92"/>
      <c r="F31" s="92"/>
      <c r="G31" s="86" t="s">
        <v>66</v>
      </c>
      <c r="H31" s="87">
        <f>COUNTIF(A81:A82,"НФ")</f>
        <v>0</v>
      </c>
      <c r="I31" s="88"/>
      <c r="J31" s="88"/>
      <c r="K31" s="88"/>
      <c r="L31" s="90" t="s">
        <v>67</v>
      </c>
      <c r="M31" s="91">
        <v>0</v>
      </c>
    </row>
    <row r="32" spans="1:13" ht="15.75">
      <c r="A32" s="94"/>
      <c r="B32" s="85"/>
      <c r="C32" s="85"/>
      <c r="D32" s="85"/>
      <c r="E32" s="85"/>
      <c r="F32" s="85"/>
      <c r="G32" s="86" t="s">
        <v>68</v>
      </c>
      <c r="H32" s="87">
        <f>COUNTIF(A81:A82,"ДСКВ")</f>
        <v>0</v>
      </c>
      <c r="I32" s="95"/>
      <c r="J32" s="95"/>
      <c r="K32" s="95"/>
      <c r="L32" s="90" t="s">
        <v>69</v>
      </c>
      <c r="M32" s="91">
        <v>0</v>
      </c>
    </row>
    <row r="33" spans="1:13">
      <c r="A33" s="94"/>
      <c r="B33" s="92"/>
      <c r="C33" s="92"/>
      <c r="D33" s="92"/>
      <c r="E33" s="92"/>
      <c r="F33" s="92"/>
      <c r="G33" s="86" t="s">
        <v>70</v>
      </c>
      <c r="H33" s="87">
        <f>COUNTIF(A81:A82,"НС")</f>
        <v>0</v>
      </c>
      <c r="I33" s="96"/>
      <c r="J33" s="96"/>
      <c r="K33" s="96"/>
      <c r="L33" s="90" t="s">
        <v>71</v>
      </c>
      <c r="M33" s="91">
        <f>COUNTIF(F41:F82,"3 СР")</f>
        <v>0</v>
      </c>
    </row>
    <row r="34" spans="1:13">
      <c r="A34" s="84"/>
      <c r="B34" s="88"/>
      <c r="C34" s="88"/>
      <c r="D34" s="88"/>
      <c r="E34" s="88"/>
      <c r="F34" s="97"/>
      <c r="G34" s="88"/>
      <c r="H34" s="88"/>
      <c r="I34" s="88"/>
      <c r="J34" s="96"/>
      <c r="K34" s="96"/>
      <c r="L34" s="96"/>
      <c r="M34" s="98"/>
    </row>
    <row r="35" spans="1:13" ht="15.75">
      <c r="A35" s="99" t="s">
        <v>24</v>
      </c>
      <c r="B35" s="100"/>
      <c r="C35" s="100"/>
      <c r="D35" s="100"/>
      <c r="E35" s="100" t="s">
        <v>28</v>
      </c>
      <c r="F35" s="100"/>
      <c r="G35" s="100"/>
      <c r="H35" s="100" t="s">
        <v>32</v>
      </c>
      <c r="I35" s="100"/>
      <c r="J35" s="100"/>
      <c r="K35" s="100"/>
      <c r="L35" s="101"/>
      <c r="M35" s="101"/>
    </row>
    <row r="36" spans="1:13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4"/>
      <c r="L36" s="104"/>
      <c r="M36" s="105"/>
    </row>
    <row r="37" spans="1:13">
      <c r="A37" s="106"/>
      <c r="B37" s="96"/>
      <c r="C37" s="96"/>
      <c r="D37" s="96"/>
      <c r="E37" s="96"/>
      <c r="F37" s="96"/>
      <c r="G37" s="96"/>
      <c r="H37" s="96"/>
      <c r="I37" s="96"/>
      <c r="J37" s="96"/>
      <c r="K37" s="88"/>
      <c r="L37" s="88"/>
      <c r="M37" s="107"/>
    </row>
    <row r="38" spans="1:13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88"/>
      <c r="L38" s="88"/>
      <c r="M38" s="107"/>
    </row>
    <row r="39" spans="1:13">
      <c r="A39" s="102"/>
      <c r="B39" s="103"/>
      <c r="C39" s="103"/>
      <c r="D39" s="103"/>
      <c r="E39" s="103"/>
      <c r="F39" s="108"/>
      <c r="G39" s="108"/>
      <c r="H39" s="108"/>
      <c r="I39" s="108"/>
      <c r="J39" s="108"/>
      <c r="K39" s="97"/>
      <c r="L39" s="97"/>
      <c r="M39" s="14"/>
    </row>
    <row r="40" spans="1:13" ht="16.5" thickBot="1">
      <c r="A40" s="109" t="s">
        <v>25</v>
      </c>
      <c r="B40" s="110"/>
      <c r="C40" s="110"/>
      <c r="D40" s="110"/>
      <c r="E40" s="110" t="s">
        <v>29</v>
      </c>
      <c r="F40" s="110"/>
      <c r="G40" s="110"/>
      <c r="H40" s="110" t="s">
        <v>33</v>
      </c>
      <c r="I40" s="110"/>
      <c r="J40" s="110"/>
      <c r="K40" s="110"/>
      <c r="L40" s="111"/>
      <c r="M40" s="111"/>
    </row>
    <row r="41" spans="1:13" ht="15.75" thickTop="1"/>
  </sheetData>
  <mergeCells count="39">
    <mergeCell ref="L40:M40"/>
    <mergeCell ref="A38:E38"/>
    <mergeCell ref="F38:J38"/>
    <mergeCell ref="A39:E39"/>
    <mergeCell ref="F39:J39"/>
    <mergeCell ref="A40:D40"/>
    <mergeCell ref="E40:G40"/>
    <mergeCell ref="H40:K40"/>
    <mergeCell ref="A35:D35"/>
    <mergeCell ref="E35:G35"/>
    <mergeCell ref="H35:K35"/>
    <mergeCell ref="L35:M35"/>
    <mergeCell ref="A36:E36"/>
    <mergeCell ref="F36:J36"/>
    <mergeCell ref="G21:G22"/>
    <mergeCell ref="I21:J22"/>
    <mergeCell ref="K21:K22"/>
    <mergeCell ref="L21:L22"/>
    <mergeCell ref="M21:M22"/>
    <mergeCell ref="A26:F26"/>
    <mergeCell ref="G26:M26"/>
    <mergeCell ref="A21:A22"/>
    <mergeCell ref="B21:B22"/>
    <mergeCell ref="C21:C22"/>
    <mergeCell ref="D21:D22"/>
    <mergeCell ref="E21:E22"/>
    <mergeCell ref="F21:F22"/>
    <mergeCell ref="A7:M7"/>
    <mergeCell ref="A8:M8"/>
    <mergeCell ref="A9:M9"/>
    <mergeCell ref="A10:M10"/>
    <mergeCell ref="A11:M11"/>
    <mergeCell ref="A15:G15"/>
    <mergeCell ref="A1:M1"/>
    <mergeCell ref="A2:M2"/>
    <mergeCell ref="A3:M3"/>
    <mergeCell ref="A4:M4"/>
    <mergeCell ref="A5:M5"/>
    <mergeCell ref="A6:M6"/>
  </mergeCells>
  <conditionalFormatting sqref="D24">
    <cfRule type="duplicateValues" dxfId="1" priority="1"/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ю-ки 19-22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Т</cp:lastModifiedBy>
  <dcterms:created xsi:type="dcterms:W3CDTF">2025-07-23T16:10:24Z</dcterms:created>
  <dcterms:modified xsi:type="dcterms:W3CDTF">2025-07-23T16:11:08Z</dcterms:modified>
</cp:coreProperties>
</file>