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esktop\Олимпийские виды 25-28.07.25\"/>
    </mc:Choice>
  </mc:AlternateContent>
  <xr:revisionPtr revIDLastSave="0" documentId="8_{FF647A6E-FE7E-418B-AAC4-8B1A1E473ABA}" xr6:coauthVersionLast="47" xr6:coauthVersionMax="47" xr10:uidLastSave="{00000000-0000-0000-0000-000000000000}"/>
  <bookViews>
    <workbookView xWindow="-110" yWindow="-110" windowWidth="19420" windowHeight="10420" xr2:uid="{403E9363-B7D5-4A1B-A763-68F19C55DB64}"/>
  </bookViews>
  <sheets>
    <sheet name="ИГ девушки" sheetId="1" r:id="rId1"/>
  </sheets>
  <externalReferences>
    <externalReference r:id="rId2"/>
  </externalReferences>
  <definedNames>
    <definedName name="_xlnm.Print_Titles" localSheetId="0">'ИГ девушки'!$21:$22</definedName>
    <definedName name="_xlnm.Print_Area" localSheetId="0">'ИГ девушки'!$A$1:$L$109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9" i="1" l="1"/>
  <c r="G109" i="1"/>
  <c r="D109" i="1"/>
  <c r="A109" i="1"/>
  <c r="J103" i="1"/>
  <c r="G103" i="1"/>
  <c r="D103" i="1"/>
  <c r="A103" i="1"/>
  <c r="H101" i="1"/>
  <c r="H100" i="1"/>
  <c r="H99" i="1"/>
  <c r="H98" i="1"/>
  <c r="H97" i="1" s="1"/>
  <c r="H96" i="1" s="1"/>
  <c r="G92" i="1"/>
  <c r="F92" i="1"/>
  <c r="E92" i="1"/>
  <c r="D92" i="1"/>
  <c r="C92" i="1"/>
  <c r="J91" i="1"/>
  <c r="I91" i="1"/>
  <c r="G91" i="1"/>
  <c r="F91" i="1"/>
  <c r="E91" i="1"/>
  <c r="D91" i="1"/>
  <c r="C91" i="1"/>
  <c r="J90" i="1"/>
  <c r="I90" i="1"/>
  <c r="G90" i="1"/>
  <c r="F90" i="1"/>
  <c r="E90" i="1"/>
  <c r="D90" i="1"/>
  <c r="C90" i="1"/>
  <c r="J89" i="1"/>
  <c r="I89" i="1"/>
  <c r="G89" i="1"/>
  <c r="F89" i="1"/>
  <c r="E89" i="1"/>
  <c r="D89" i="1"/>
  <c r="C89" i="1"/>
  <c r="J88" i="1"/>
  <c r="I88" i="1"/>
  <c r="G88" i="1"/>
  <c r="F88" i="1"/>
  <c r="E88" i="1"/>
  <c r="D88" i="1"/>
  <c r="C88" i="1"/>
  <c r="J87" i="1"/>
  <c r="I87" i="1"/>
  <c r="G87" i="1"/>
  <c r="F87" i="1"/>
  <c r="E87" i="1"/>
  <c r="D87" i="1"/>
  <c r="C87" i="1"/>
  <c r="J86" i="1"/>
  <c r="I86" i="1"/>
  <c r="G86" i="1"/>
  <c r="F86" i="1"/>
  <c r="E86" i="1"/>
  <c r="D86" i="1"/>
  <c r="C86" i="1"/>
  <c r="J85" i="1"/>
  <c r="I85" i="1"/>
  <c r="G85" i="1"/>
  <c r="F85" i="1"/>
  <c r="E85" i="1"/>
  <c r="D85" i="1"/>
  <c r="C85" i="1"/>
  <c r="J84" i="1"/>
  <c r="I84" i="1"/>
  <c r="G84" i="1"/>
  <c r="F84" i="1"/>
  <c r="E84" i="1"/>
  <c r="D84" i="1"/>
  <c r="C84" i="1"/>
  <c r="J83" i="1"/>
  <c r="I83" i="1"/>
  <c r="G83" i="1"/>
  <c r="F83" i="1"/>
  <c r="E83" i="1"/>
  <c r="D83" i="1"/>
  <c r="C83" i="1"/>
  <c r="J82" i="1"/>
  <c r="I82" i="1"/>
  <c r="G82" i="1"/>
  <c r="F82" i="1"/>
  <c r="E82" i="1"/>
  <c r="D82" i="1"/>
  <c r="C82" i="1"/>
  <c r="J81" i="1"/>
  <c r="I81" i="1"/>
  <c r="G81" i="1"/>
  <c r="F81" i="1"/>
  <c r="E81" i="1"/>
  <c r="D81" i="1"/>
  <c r="C81" i="1"/>
  <c r="J80" i="1"/>
  <c r="I80" i="1"/>
  <c r="G80" i="1"/>
  <c r="F80" i="1"/>
  <c r="E80" i="1"/>
  <c r="D80" i="1"/>
  <c r="C80" i="1"/>
  <c r="J79" i="1"/>
  <c r="I79" i="1"/>
  <c r="G79" i="1"/>
  <c r="F79" i="1"/>
  <c r="E79" i="1"/>
  <c r="D79" i="1"/>
  <c r="C79" i="1"/>
  <c r="J78" i="1"/>
  <c r="I78" i="1"/>
  <c r="G78" i="1"/>
  <c r="F78" i="1"/>
  <c r="E78" i="1"/>
  <c r="D78" i="1"/>
  <c r="C78" i="1"/>
  <c r="J77" i="1"/>
  <c r="I77" i="1"/>
  <c r="G77" i="1"/>
  <c r="F77" i="1"/>
  <c r="E77" i="1"/>
  <c r="D77" i="1"/>
  <c r="C77" i="1"/>
  <c r="J76" i="1"/>
  <c r="I76" i="1"/>
  <c r="G76" i="1"/>
  <c r="F76" i="1"/>
  <c r="E76" i="1"/>
  <c r="D76" i="1"/>
  <c r="C76" i="1"/>
  <c r="J75" i="1"/>
  <c r="I75" i="1"/>
  <c r="G75" i="1"/>
  <c r="F75" i="1"/>
  <c r="E75" i="1"/>
  <c r="D75" i="1"/>
  <c r="C75" i="1"/>
  <c r="J74" i="1"/>
  <c r="I74" i="1"/>
  <c r="G74" i="1"/>
  <c r="F74" i="1"/>
  <c r="E74" i="1"/>
  <c r="D74" i="1"/>
  <c r="C74" i="1"/>
  <c r="J73" i="1"/>
  <c r="I73" i="1"/>
  <c r="G73" i="1"/>
  <c r="F73" i="1"/>
  <c r="E73" i="1"/>
  <c r="D73" i="1"/>
  <c r="C73" i="1"/>
  <c r="J72" i="1"/>
  <c r="I72" i="1"/>
  <c r="G72" i="1"/>
  <c r="F72" i="1"/>
  <c r="E72" i="1"/>
  <c r="D72" i="1"/>
  <c r="C72" i="1"/>
  <c r="J71" i="1"/>
  <c r="I71" i="1"/>
  <c r="G71" i="1"/>
  <c r="F71" i="1"/>
  <c r="E71" i="1"/>
  <c r="D71" i="1"/>
  <c r="C71" i="1"/>
  <c r="J70" i="1"/>
  <c r="I70" i="1"/>
  <c r="G70" i="1"/>
  <c r="F70" i="1"/>
  <c r="E70" i="1"/>
  <c r="D70" i="1"/>
  <c r="C70" i="1"/>
  <c r="J69" i="1"/>
  <c r="I69" i="1"/>
  <c r="G69" i="1"/>
  <c r="F69" i="1"/>
  <c r="E69" i="1"/>
  <c r="D69" i="1"/>
  <c r="C69" i="1"/>
  <c r="J68" i="1"/>
  <c r="I68" i="1"/>
  <c r="G68" i="1"/>
  <c r="F68" i="1"/>
  <c r="E68" i="1"/>
  <c r="D68" i="1"/>
  <c r="C68" i="1"/>
  <c r="J67" i="1"/>
  <c r="I67" i="1"/>
  <c r="G67" i="1"/>
  <c r="F67" i="1"/>
  <c r="E67" i="1"/>
  <c r="D67" i="1"/>
  <c r="C67" i="1"/>
  <c r="J66" i="1"/>
  <c r="I66" i="1"/>
  <c r="G66" i="1"/>
  <c r="F66" i="1"/>
  <c r="E66" i="1"/>
  <c r="D66" i="1"/>
  <c r="C66" i="1"/>
  <c r="J65" i="1"/>
  <c r="I65" i="1"/>
  <c r="G65" i="1"/>
  <c r="F65" i="1"/>
  <c r="E65" i="1"/>
  <c r="D65" i="1"/>
  <c r="C65" i="1"/>
  <c r="J64" i="1"/>
  <c r="I64" i="1"/>
  <c r="G64" i="1"/>
  <c r="F64" i="1"/>
  <c r="E64" i="1"/>
  <c r="D64" i="1"/>
  <c r="C64" i="1"/>
  <c r="J63" i="1"/>
  <c r="I63" i="1"/>
  <c r="G63" i="1"/>
  <c r="F63" i="1"/>
  <c r="E63" i="1"/>
  <c r="D63" i="1"/>
  <c r="C63" i="1"/>
  <c r="J62" i="1"/>
  <c r="I62" i="1"/>
  <c r="G62" i="1"/>
  <c r="F62" i="1"/>
  <c r="E62" i="1"/>
  <c r="D62" i="1"/>
  <c r="C62" i="1"/>
  <c r="J61" i="1"/>
  <c r="I61" i="1"/>
  <c r="G61" i="1"/>
  <c r="F61" i="1"/>
  <c r="E61" i="1"/>
  <c r="D61" i="1"/>
  <c r="C61" i="1"/>
  <c r="J60" i="1"/>
  <c r="I60" i="1"/>
  <c r="G60" i="1"/>
  <c r="F60" i="1"/>
  <c r="E60" i="1"/>
  <c r="D60" i="1"/>
  <c r="C60" i="1"/>
  <c r="J59" i="1"/>
  <c r="I59" i="1"/>
  <c r="G59" i="1"/>
  <c r="F59" i="1"/>
  <c r="E59" i="1"/>
  <c r="D59" i="1"/>
  <c r="C59" i="1"/>
  <c r="J58" i="1"/>
  <c r="I58" i="1"/>
  <c r="G58" i="1"/>
  <c r="F58" i="1"/>
  <c r="E58" i="1"/>
  <c r="D58" i="1"/>
  <c r="C58" i="1"/>
  <c r="J57" i="1"/>
  <c r="I57" i="1"/>
  <c r="G57" i="1"/>
  <c r="F57" i="1"/>
  <c r="E57" i="1"/>
  <c r="D57" i="1"/>
  <c r="C57" i="1"/>
  <c r="J56" i="1"/>
  <c r="I56" i="1"/>
  <c r="G56" i="1"/>
  <c r="F56" i="1"/>
  <c r="E56" i="1"/>
  <c r="D56" i="1"/>
  <c r="C56" i="1"/>
  <c r="J55" i="1"/>
  <c r="I55" i="1"/>
  <c r="G55" i="1"/>
  <c r="F55" i="1"/>
  <c r="E55" i="1"/>
  <c r="D55" i="1"/>
  <c r="C55" i="1"/>
  <c r="J54" i="1"/>
  <c r="I54" i="1"/>
  <c r="G54" i="1"/>
  <c r="F54" i="1"/>
  <c r="E54" i="1"/>
  <c r="D54" i="1"/>
  <c r="C54" i="1"/>
  <c r="J53" i="1"/>
  <c r="I53" i="1"/>
  <c r="G53" i="1"/>
  <c r="F53" i="1"/>
  <c r="E53" i="1"/>
  <c r="D53" i="1"/>
  <c r="C53" i="1"/>
  <c r="J52" i="1"/>
  <c r="I52" i="1"/>
  <c r="G52" i="1"/>
  <c r="F52" i="1"/>
  <c r="E52" i="1"/>
  <c r="D52" i="1"/>
  <c r="C52" i="1"/>
  <c r="J51" i="1"/>
  <c r="I51" i="1"/>
  <c r="G51" i="1"/>
  <c r="F51" i="1"/>
  <c r="E51" i="1"/>
  <c r="D51" i="1"/>
  <c r="C51" i="1"/>
  <c r="J50" i="1"/>
  <c r="I50" i="1"/>
  <c r="G50" i="1"/>
  <c r="F50" i="1"/>
  <c r="E50" i="1"/>
  <c r="D50" i="1"/>
  <c r="C50" i="1"/>
  <c r="J49" i="1"/>
  <c r="I49" i="1"/>
  <c r="G49" i="1"/>
  <c r="F49" i="1"/>
  <c r="E49" i="1"/>
  <c r="D49" i="1"/>
  <c r="C49" i="1"/>
  <c r="J48" i="1"/>
  <c r="I48" i="1"/>
  <c r="G48" i="1"/>
  <c r="F48" i="1"/>
  <c r="E48" i="1"/>
  <c r="D48" i="1"/>
  <c r="C48" i="1"/>
  <c r="J47" i="1"/>
  <c r="I47" i="1"/>
  <c r="G47" i="1"/>
  <c r="F47" i="1"/>
  <c r="E47" i="1"/>
  <c r="D47" i="1"/>
  <c r="C47" i="1"/>
  <c r="J46" i="1"/>
  <c r="I46" i="1"/>
  <c r="G46" i="1"/>
  <c r="F46" i="1"/>
  <c r="E46" i="1"/>
  <c r="D46" i="1"/>
  <c r="C46" i="1"/>
  <c r="J45" i="1"/>
  <c r="I45" i="1"/>
  <c r="G45" i="1"/>
  <c r="F45" i="1"/>
  <c r="E45" i="1"/>
  <c r="D45" i="1"/>
  <c r="C45" i="1"/>
  <c r="J44" i="1"/>
  <c r="I44" i="1"/>
  <c r="G44" i="1"/>
  <c r="F44" i="1"/>
  <c r="E44" i="1"/>
  <c r="D44" i="1"/>
  <c r="C44" i="1"/>
  <c r="J43" i="1"/>
  <c r="I43" i="1"/>
  <c r="G43" i="1"/>
  <c r="F43" i="1"/>
  <c r="E43" i="1"/>
  <c r="D43" i="1"/>
  <c r="C43" i="1"/>
  <c r="J42" i="1"/>
  <c r="I42" i="1"/>
  <c r="G42" i="1"/>
  <c r="F42" i="1"/>
  <c r="E42" i="1"/>
  <c r="D42" i="1"/>
  <c r="C42" i="1"/>
  <c r="J41" i="1"/>
  <c r="I41" i="1"/>
  <c r="G41" i="1"/>
  <c r="F41" i="1"/>
  <c r="E41" i="1"/>
  <c r="D41" i="1"/>
  <c r="C41" i="1"/>
  <c r="J40" i="1"/>
  <c r="I40" i="1"/>
  <c r="G40" i="1"/>
  <c r="F40" i="1"/>
  <c r="E40" i="1"/>
  <c r="D40" i="1"/>
  <c r="C40" i="1"/>
  <c r="J39" i="1"/>
  <c r="I39" i="1"/>
  <c r="G39" i="1"/>
  <c r="F39" i="1"/>
  <c r="E39" i="1"/>
  <c r="D39" i="1"/>
  <c r="C39" i="1"/>
  <c r="J38" i="1"/>
  <c r="I38" i="1"/>
  <c r="G38" i="1"/>
  <c r="F38" i="1"/>
  <c r="E38" i="1"/>
  <c r="D38" i="1"/>
  <c r="C38" i="1"/>
  <c r="J37" i="1"/>
  <c r="I37" i="1"/>
  <c r="G37" i="1"/>
  <c r="F37" i="1"/>
  <c r="E37" i="1"/>
  <c r="D37" i="1"/>
  <c r="C37" i="1"/>
  <c r="J36" i="1"/>
  <c r="I36" i="1"/>
  <c r="G36" i="1"/>
  <c r="F36" i="1"/>
  <c r="E36" i="1"/>
  <c r="D36" i="1"/>
  <c r="C36" i="1"/>
  <c r="J35" i="1"/>
  <c r="I35" i="1"/>
  <c r="G35" i="1"/>
  <c r="F35" i="1"/>
  <c r="E35" i="1"/>
  <c r="D35" i="1"/>
  <c r="C35" i="1"/>
  <c r="J34" i="1"/>
  <c r="I34" i="1"/>
  <c r="G34" i="1"/>
  <c r="F34" i="1"/>
  <c r="E34" i="1"/>
  <c r="D34" i="1"/>
  <c r="C34" i="1"/>
  <c r="J33" i="1"/>
  <c r="I33" i="1"/>
  <c r="G33" i="1"/>
  <c r="F33" i="1"/>
  <c r="E33" i="1"/>
  <c r="D33" i="1"/>
  <c r="C33" i="1"/>
  <c r="J32" i="1"/>
  <c r="I32" i="1"/>
  <c r="G32" i="1"/>
  <c r="F32" i="1"/>
  <c r="E32" i="1"/>
  <c r="D32" i="1"/>
  <c r="C32" i="1"/>
  <c r="J31" i="1"/>
  <c r="I31" i="1"/>
  <c r="G31" i="1"/>
  <c r="F31" i="1"/>
  <c r="E31" i="1"/>
  <c r="D31" i="1"/>
  <c r="C31" i="1"/>
  <c r="J30" i="1"/>
  <c r="I30" i="1"/>
  <c r="G30" i="1"/>
  <c r="F30" i="1"/>
  <c r="E30" i="1"/>
  <c r="D30" i="1"/>
  <c r="C30" i="1"/>
  <c r="J29" i="1"/>
  <c r="I29" i="1"/>
  <c r="G29" i="1"/>
  <c r="F29" i="1"/>
  <c r="E29" i="1"/>
  <c r="D29" i="1"/>
  <c r="C29" i="1"/>
  <c r="J28" i="1"/>
  <c r="I28" i="1"/>
  <c r="G28" i="1"/>
  <c r="F28" i="1"/>
  <c r="L98" i="1" s="1"/>
  <c r="E28" i="1"/>
  <c r="D28" i="1"/>
  <c r="C28" i="1"/>
  <c r="J27" i="1"/>
  <c r="I27" i="1"/>
  <c r="G27" i="1"/>
  <c r="F27" i="1"/>
  <c r="E27" i="1"/>
  <c r="D27" i="1"/>
  <c r="C27" i="1"/>
  <c r="J26" i="1"/>
  <c r="I26" i="1"/>
  <c r="G26" i="1"/>
  <c r="F26" i="1"/>
  <c r="E26" i="1"/>
  <c r="D26" i="1"/>
  <c r="C26" i="1"/>
  <c r="J25" i="1"/>
  <c r="I25" i="1"/>
  <c r="G25" i="1"/>
  <c r="F25" i="1"/>
  <c r="E25" i="1"/>
  <c r="D25" i="1"/>
  <c r="C25" i="1"/>
  <c r="J24" i="1"/>
  <c r="I24" i="1"/>
  <c r="G24" i="1"/>
  <c r="F24" i="1"/>
  <c r="E24" i="1"/>
  <c r="D24" i="1"/>
  <c r="C24" i="1"/>
  <c r="J23" i="1"/>
  <c r="G23" i="1"/>
  <c r="F23" i="1"/>
  <c r="L97" i="1" s="1"/>
  <c r="E23" i="1"/>
  <c r="D23" i="1"/>
  <c r="C23" i="1"/>
  <c r="L95" i="1" l="1"/>
  <c r="L96" i="1"/>
</calcChain>
</file>

<file path=xl/sharedStrings.xml><?xml version="1.0" encoding="utf-8"?>
<sst xmlns="http://schemas.openxmlformats.org/spreadsheetml/2006/main" count="64" uniqueCount="60">
  <si>
    <t>Министерство спорта Российской Федерации</t>
  </si>
  <si>
    <t>Министерство спорта Самарской области</t>
  </si>
  <si>
    <t>Федерация велосипедного спорта России</t>
  </si>
  <si>
    <t>Федерация велосипедного спорта Самарской области</t>
  </si>
  <si>
    <t/>
  </si>
  <si>
    <t>ПЕРВЕНСТВО РОССИИ</t>
  </si>
  <si>
    <t>по велосипедному спорту</t>
  </si>
  <si>
    <t>ИТОГОВЫЙ ПРОТОКОЛ</t>
  </si>
  <si>
    <t xml:space="preserve">шоссе - индивидуальная гонка на время </t>
  </si>
  <si>
    <t>Девушки 15-16 лет</t>
  </si>
  <si>
    <t>МЕСТО ПРОВЕДЕНИЯ: г. Самара</t>
  </si>
  <si>
    <t xml:space="preserve">НАЧАЛО ГОНКИ: 11ч 00м </t>
  </si>
  <si>
    <t>№ ВРВС: 0080521811Б</t>
  </si>
  <si>
    <t>ДАТА ПРОВЕДЕНИЯ: 26 июля 2025 года</t>
  </si>
  <si>
    <t>ОКОНЧАНИЕ ГОНКИ: 14ч 30м</t>
  </si>
  <si>
    <t>№ ЕКП 2025: 2008630022030416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</si>
  <si>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</si>
  <si>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</si>
  <si>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</si>
  <si>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а/д "Бузаевка-Чубовка" - "Урал-Муханово"</t>
  </si>
  <si>
    <t>ГЛАВНЫЙ СУДЬЯ:</t>
  </si>
  <si>
    <t>КАВТАСЬЕВА Е.Г. (ВК, г. САМАРА)</t>
  </si>
  <si>
    <t>МАКСИМАЛЬНЫЙ ПЕРЕПАД (HD)(м):</t>
  </si>
  <si>
    <t>ГЛАВНЫЙ СЕКРЕТАРЬ:</t>
  </si>
  <si>
    <t>АРТАМОНОВА С.А. (1 КАТ., г. САМАРА)</t>
  </si>
  <si>
    <t>СУММА ПОЛОЖИТЕЛЬНЫХ ПЕРЕПАДОВ ВЫСОТЫ НА ДИСТАНЦИИ (ТС)(м):</t>
  </si>
  <si>
    <t>СУДЬЯ НА ФИНИШЕ:</t>
  </si>
  <si>
    <t>ГРИНКЕВИЧ Т.В. (1 КАТ, г. САМАРА)</t>
  </si>
  <si>
    <t>ДИСТАНЦИЯ (км): ДЛИНА КРУГА/КРУГОВ</t>
  </si>
  <si>
    <t>17.4 км /1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</si>
  <si>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</si>
  <si>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</si>
  <si>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</si>
  <si>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</si>
  <si>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</si>
  <si>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</si>
  <si>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</si>
  <si>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</si>
  <si>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</si>
  <si>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</si>
  <si>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</si>
  <si>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</si>
  <si>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НС</t>
  </si>
  <si>
    <t>ПОГОДНЫЕ УСЛОВИЯ</t>
  </si>
  <si>
    <t>СТАТИСТИКА ГОНКИ</t>
  </si>
  <si>
    <t>Температура: +18+22</t>
  </si>
  <si>
    <t>Субъектов РФ</t>
  </si>
  <si>
    <t>МС</t>
  </si>
  <si>
    <t>Влажность: 63%</t>
  </si>
  <si>
    <t>Заявлено</t>
  </si>
  <si>
    <t>КМС</t>
  </si>
  <si>
    <t>Осадки: без осадков</t>
  </si>
  <si>
    <t>Стартовало</t>
  </si>
  <si>
    <t>1 СР</t>
  </si>
  <si>
    <t>Ветер: 18,0 км/ч (с)</t>
  </si>
  <si>
    <t>Финишировало</t>
  </si>
  <si>
    <t>2 СР</t>
  </si>
  <si>
    <t>Н. финишировало</t>
  </si>
  <si>
    <t>Дисквалифицировано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</si>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</sst>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.00"/>
    <numFmt numFmtId="165" formatCode="mm:ss.00"/>
    <numFmt numFmtId="166" formatCode="yyyy"/>
  </numFmts>
  <fonts count="16" x14ac:knownFonts="1">
    <font>
      <sz val="10"/>
      <name val="Arial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 wrapText="1"/>
    </xf>
    <xf numFmtId="14" fontId="9" fillId="3" borderId="0" xfId="1" applyNumberFormat="1" applyFont="1" applyFill="1" applyAlignment="1">
      <alignment horizontal="center" vertical="center" wrapText="1"/>
    </xf>
    <xf numFmtId="164" fontId="9" fillId="3" borderId="0" xfId="1" applyNumberFormat="1" applyFont="1" applyFill="1" applyAlignment="1">
      <alignment horizontal="center" vertical="center" wrapText="1"/>
    </xf>
    <xf numFmtId="2" fontId="9" fillId="3" borderId="0" xfId="1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justify"/>
    </xf>
    <xf numFmtId="0" fontId="14" fillId="0" borderId="0" xfId="2" applyFont="1" applyAlignment="1">
      <alignment vertical="center" wrapText="1"/>
    </xf>
    <xf numFmtId="14" fontId="13" fillId="0" borderId="0" xfId="0" applyNumberFormat="1" applyFont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9" fontId="1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ID4938_RS_1" xfId="2" xr:uid="{CDF38D29-4E17-4FD0-B0D8-948D0B7AA55B}"/>
    <cellStyle name="Обычный_Стартовый протокол Смирнов_20101106_Results" xfId="1" xr:uid="{3FDAA953-4320-4410-87DA-5E111D87698F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436031</xdr:colOff>
      <xdr:row>1</xdr:row>
      <xdr:rowOff>38045</xdr:rowOff>
    </xdr:from>
    <xdr:to>
      <xdr:col>2</xdr:col>
      <xdr:colOff>44450</xdr:colOff>
      <xdr:row>3</xdr:row>
      <xdr:rowOff>155575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C536B4D-6145-4BE4-906B-E63C828EF6C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31" y="285695"/>
          <a:ext cx="586319" cy="612830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368300</xdr:colOff>
      <xdr:row>1</xdr:row>
      <xdr:rowOff>38046</xdr:rowOff>
    </xdr:from>
    <xdr:to>
      <xdr:col>3</xdr:col>
      <xdr:colOff>546554</xdr:colOff>
      <xdr:row>3</xdr:row>
      <xdr:rowOff>165100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A234A66-FE90-43A1-B980-C65EE0D417C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200" y="285696"/>
          <a:ext cx="1054554" cy="622354"/>
        </a:xfrm>
        <a:prstGeom prst="rect">
          <a:avLst/>
        </a:prstGeom>
      </xdr:spPr>
    </xdr:pic>
    <xdr:clientData/>
  </xdr:twoCellAnchor>
  <xdr:twoCellAnchor editAs="oneCell">
    <xdr:from>
      <xdr:col>10</xdr:col>
      <xdr:colOff>107950</xdr:colOff>
      <xdr:row>1</xdr:row>
      <xdr:rowOff>25400</xdr:rowOff>
    </xdr:from>
    <xdr:to>
      <xdr:col>10</xdr:col>
      <xdr:colOff>827922</xdr:colOff>
      <xdr:row>4</xdr:row>
      <xdr:rowOff>25400</xdr:rowOff>
    </xdr:to>
    <xdr:pic>
      <xdr:nvPicPr>
        <xdr:cNvPr id="4" name="Рисунок2">
          <a:extLst>
            <a:ext uri="{FF2B5EF4-FFF2-40B4-BE49-F238E27FC236}">
              <a16:creationId xmlns:a16="http://schemas.microsoft.com/office/drawing/2014/main" id="{28B0A9A1-D92C-41F1-BBC9-FB31C3D911E5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3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273050"/>
          <a:ext cx="719972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349250</xdr:colOff>
      <xdr:row>0</xdr:row>
      <xdr:rowOff>63500</xdr:rowOff>
    </xdr:from>
    <xdr:to>
      <xdr:col>11</xdr:col>
      <xdr:colOff>1016000</xdr:colOff>
      <xdr:row>5</xdr:row>
      <xdr:rowOff>138257</xdr:rowOff>
    </xdr:to>
    <xdr:pic>
      <xdr:nvPicPr>
        <xdr:cNvPr id="5" name="Рисунок 3" descr="C:\Users\Лена\Downloads\Pobeda80_logo_main.png">
          <a:extLst>
            <a:ext uri="{FF2B5EF4-FFF2-40B4-BE49-F238E27FC236}">
              <a16:creationId xmlns:a16="http://schemas.microsoft.com/office/drawing/2014/main" id="{F3FC0472-3058-4916-BC74-775F11284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9550" y="63500"/>
          <a:ext cx="666750" cy="1141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1562100</xdr:colOff>
      <xdr:row>103</xdr:row>
      <xdr:rowOff>115795</xdr:rowOff>
    </xdr:from>
    <xdr:to>
      <xdr:col>3</xdr:col>
      <xdr:colOff>2279650</xdr:colOff>
      <xdr:row>107</xdr:row>
      <xdr:rowOff>122145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3E82125-EFC6-47C2-9491-85F157915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24976045"/>
          <a:ext cx="717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1118720</xdr:colOff>
      <xdr:row>103</xdr:row>
      <xdr:rowOff>63500</xdr:rowOff>
    </xdr:from>
    <xdr:to>
      <xdr:col>8</xdr:col>
      <xdr:colOff>117661</xdr:colOff>
      <xdr:row>107</xdr:row>
      <xdr:rowOff>162391</xdr:rowOff>
    </xdr:to>
    <xdr:pic>
      <xdr:nvPicPr>
        <xdr:cNvPr id="7" name="Рисунок 4">
          <a:extLst>
            <a:ext uri="{FF2B5EF4-FFF2-40B4-BE49-F238E27FC236}">
              <a16:creationId xmlns:a16="http://schemas.microsoft.com/office/drawing/2014/main" id="{DF93557E-0627-4FA7-921C-10E0E1FBF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8770" y="24923750"/>
          <a:ext cx="1157941" cy="759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558800</xdr:colOff>
      <xdr:row>101</xdr:row>
      <xdr:rowOff>107950</xdr:rowOff>
    </xdr:from>
    <xdr:to>
      <xdr:col>11</xdr:col>
      <xdr:colOff>571500</xdr:colOff>
      <xdr:row>108</xdr:row>
      <xdr:rowOff>12947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548B785-1360-4FDB-9ABA-7543D3C47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150" y="24682450"/>
          <a:ext cx="1644650" cy="1016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25-28.07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к уч-ов ЮНОШИ"/>
      <sheetName val="Сп-к уч-ов ДЕВУШКИ"/>
      <sheetName val="ИГ юноши"/>
      <sheetName val="ИГ девушки"/>
      <sheetName val="ГГ юноши"/>
      <sheetName val="ГГ девушки"/>
      <sheetName val="base"/>
      <sheetName val="стартовый"/>
      <sheetName val="подписной юноши"/>
      <sheetName val="подписной ДЕВУШКИ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52</v>
          </cell>
          <cell r="B2" t="str">
            <v>101 424 023 47</v>
          </cell>
          <cell r="C2" t="str">
            <v>КОТЕЛЬНИКОВ Людмила Витальевна</v>
          </cell>
          <cell r="D2">
            <v>40170</v>
          </cell>
          <cell r="E2" t="str">
            <v>КМС</v>
          </cell>
          <cell r="F2" t="str">
            <v>Псковская область</v>
          </cell>
        </row>
        <row r="3">
          <cell r="A3">
            <v>53</v>
          </cell>
          <cell r="B3" t="str">
            <v>101 411 418 52</v>
          </cell>
          <cell r="C3" t="str">
            <v>СЕМЕНОВА Олеся Игоревна</v>
          </cell>
          <cell r="D3">
            <v>39971</v>
          </cell>
          <cell r="E3" t="str">
            <v>КМС</v>
          </cell>
          <cell r="F3" t="str">
            <v>Псковская область</v>
          </cell>
        </row>
        <row r="4">
          <cell r="A4">
            <v>54</v>
          </cell>
          <cell r="B4" t="str">
            <v>101 409 737 20</v>
          </cell>
          <cell r="C4" t="str">
            <v>МАТЮШИНА Виталина Витальевна</v>
          </cell>
          <cell r="D4">
            <v>40334</v>
          </cell>
          <cell r="E4" t="str">
            <v>КМС</v>
          </cell>
          <cell r="F4" t="str">
            <v>Псковская область</v>
          </cell>
        </row>
        <row r="5">
          <cell r="A5">
            <v>137</v>
          </cell>
          <cell r="B5" t="str">
            <v>101 420 588 07</v>
          </cell>
          <cell r="C5" t="str">
            <v>ПОЛЯКОВА Ульяна Александровна</v>
          </cell>
          <cell r="D5">
            <v>40353</v>
          </cell>
          <cell r="E5" t="str">
            <v>КМС</v>
          </cell>
          <cell r="F5" t="str">
            <v>Свердловская область</v>
          </cell>
        </row>
        <row r="6">
          <cell r="A6">
            <v>81</v>
          </cell>
          <cell r="B6" t="str">
            <v>101 410 137 32</v>
          </cell>
          <cell r="C6" t="str">
            <v>КИРИЛЛОВА Ника Валентиновна</v>
          </cell>
          <cell r="D6">
            <v>39992</v>
          </cell>
          <cell r="E6" t="str">
            <v>1 СР</v>
          </cell>
          <cell r="F6" t="str">
            <v>Самарская область</v>
          </cell>
        </row>
        <row r="7">
          <cell r="A7">
            <v>82</v>
          </cell>
          <cell r="B7" t="str">
            <v>101 280 999 01</v>
          </cell>
          <cell r="C7" t="str">
            <v>ПИРОГОВА Анастасия Владимировна</v>
          </cell>
          <cell r="D7">
            <v>40058</v>
          </cell>
          <cell r="E7" t="str">
            <v>КМС</v>
          </cell>
          <cell r="F7" t="str">
            <v>Самарская область</v>
          </cell>
        </row>
        <row r="8">
          <cell r="A8">
            <v>83</v>
          </cell>
          <cell r="B8" t="str">
            <v>101 508 824 70</v>
          </cell>
          <cell r="C8" t="str">
            <v>ХАРЛАМОВА Софья Сергеевна</v>
          </cell>
          <cell r="D8">
            <v>40071</v>
          </cell>
          <cell r="E8" t="str">
            <v>КМС</v>
          </cell>
          <cell r="F8" t="str">
            <v>Самарская область</v>
          </cell>
        </row>
        <row r="9">
          <cell r="A9">
            <v>89</v>
          </cell>
          <cell r="B9" t="str">
            <v>101 439 665 72</v>
          </cell>
          <cell r="C9" t="str">
            <v>ПОЛИКУТИНА Дарья Николаевна</v>
          </cell>
          <cell r="D9">
            <v>40137</v>
          </cell>
          <cell r="E9" t="str">
            <v>1 СР</v>
          </cell>
          <cell r="F9" t="str">
            <v>Самарская область</v>
          </cell>
        </row>
        <row r="10">
          <cell r="A10">
            <v>90</v>
          </cell>
          <cell r="B10" t="str">
            <v>101 315 471 38</v>
          </cell>
          <cell r="C10" t="str">
            <v>ПРОНИНА Анастасия Денисовна</v>
          </cell>
          <cell r="D10">
            <v>39814</v>
          </cell>
          <cell r="E10" t="str">
            <v>1 СР</v>
          </cell>
          <cell r="F10" t="str">
            <v>Самарская область</v>
          </cell>
        </row>
        <row r="11">
          <cell r="A11">
            <v>92</v>
          </cell>
          <cell r="B11" t="str">
            <v>101 440 697 37</v>
          </cell>
          <cell r="C11" t="str">
            <v>ЧЕРЕВАНЬ Елизавета Александровна</v>
          </cell>
          <cell r="D11">
            <v>40170</v>
          </cell>
          <cell r="E11" t="str">
            <v>1 СР</v>
          </cell>
          <cell r="F11" t="str">
            <v>Самарская область</v>
          </cell>
        </row>
        <row r="12">
          <cell r="A12">
            <v>84</v>
          </cell>
          <cell r="B12" t="str">
            <v>101 462 547 62</v>
          </cell>
          <cell r="C12" t="str">
            <v>ИРМАТОВ Азамат Нозимжонович</v>
          </cell>
          <cell r="D12">
            <v>40284</v>
          </cell>
          <cell r="E12" t="str">
            <v>1 СР</v>
          </cell>
          <cell r="F12" t="str">
            <v>Самарская область</v>
          </cell>
        </row>
        <row r="13">
          <cell r="A13">
            <v>85</v>
          </cell>
          <cell r="B13" t="str">
            <v>101 440 988 37</v>
          </cell>
          <cell r="C13" t="str">
            <v>ЛУКЬЯНОВ Владислав Сергеевич</v>
          </cell>
          <cell r="D13">
            <v>40185</v>
          </cell>
          <cell r="E13" t="str">
            <v>1 СР</v>
          </cell>
          <cell r="F13" t="str">
            <v>Самарская область</v>
          </cell>
        </row>
        <row r="14">
          <cell r="A14">
            <v>86</v>
          </cell>
          <cell r="B14" t="str">
            <v>101 436 896 19</v>
          </cell>
          <cell r="C14" t="str">
            <v>ЧУГУРОВ Платон Павлович</v>
          </cell>
          <cell r="D14">
            <v>40024</v>
          </cell>
          <cell r="E14" t="str">
            <v>КМС</v>
          </cell>
          <cell r="F14" t="str">
            <v>Самарская область</v>
          </cell>
        </row>
        <row r="15">
          <cell r="A15">
            <v>87</v>
          </cell>
          <cell r="B15" t="str">
            <v>101 408 747 00</v>
          </cell>
          <cell r="C15" t="str">
            <v>ЦУПРИК Владислав Андреевич</v>
          </cell>
          <cell r="D15">
            <v>39890</v>
          </cell>
          <cell r="E15" t="str">
            <v>КМС</v>
          </cell>
          <cell r="F15" t="str">
            <v>Самарская область</v>
          </cell>
        </row>
        <row r="16">
          <cell r="A16">
            <v>88</v>
          </cell>
          <cell r="B16" t="str">
            <v>101 436 589 03</v>
          </cell>
          <cell r="C16" t="str">
            <v>КУЗНЕЦОВ Илья Сергеевич</v>
          </cell>
          <cell r="D16">
            <v>39821</v>
          </cell>
          <cell r="E16" t="str">
            <v>КМС</v>
          </cell>
          <cell r="F16" t="str">
            <v>Самарская область</v>
          </cell>
        </row>
        <row r="17">
          <cell r="A17">
            <v>91</v>
          </cell>
          <cell r="B17" t="str">
            <v>101 259 680 22</v>
          </cell>
          <cell r="C17" t="str">
            <v>БАТЮКОВ Степан Андреевич</v>
          </cell>
          <cell r="D17">
            <v>40032</v>
          </cell>
          <cell r="E17" t="str">
            <v>2 СР</v>
          </cell>
          <cell r="F17" t="str">
            <v>Самарская область</v>
          </cell>
        </row>
        <row r="18">
          <cell r="A18">
            <v>93</v>
          </cell>
          <cell r="B18" t="str">
            <v>101 439 666 73</v>
          </cell>
          <cell r="C18" t="str">
            <v>ЗОТОВ Герман Геннадьевич</v>
          </cell>
          <cell r="D18">
            <v>40402</v>
          </cell>
          <cell r="E18" t="str">
            <v>1 СР</v>
          </cell>
          <cell r="F18" t="str">
            <v>Самарская область</v>
          </cell>
        </row>
        <row r="19">
          <cell r="A19">
            <v>94</v>
          </cell>
          <cell r="B19" t="str">
            <v>101 446 025 30</v>
          </cell>
          <cell r="C19" t="str">
            <v>ЧЕРЕМУХИН Константин  Сергеевич</v>
          </cell>
          <cell r="D19">
            <v>40262</v>
          </cell>
          <cell r="E19" t="str">
            <v>1 СР</v>
          </cell>
          <cell r="F19" t="str">
            <v>Самарская область</v>
          </cell>
        </row>
        <row r="20">
          <cell r="A20">
            <v>95</v>
          </cell>
          <cell r="B20" t="str">
            <v>101 438 996 82</v>
          </cell>
          <cell r="C20" t="str">
            <v>СЕВРЮГИН Савелий Сергеевич</v>
          </cell>
          <cell r="D20" t="str">
            <v>15.01.2010</v>
          </cell>
          <cell r="E20" t="str">
            <v>1 СР</v>
          </cell>
          <cell r="F20" t="str">
            <v>Самарская область</v>
          </cell>
        </row>
        <row r="21">
          <cell r="A21">
            <v>133</v>
          </cell>
          <cell r="B21" t="str">
            <v>101 372 154 73</v>
          </cell>
          <cell r="C21" t="str">
            <v>БЕЛЬКОВА Ульяна Игоревна</v>
          </cell>
          <cell r="D21">
            <v>40237</v>
          </cell>
          <cell r="E21" t="str">
            <v>КМС</v>
          </cell>
          <cell r="F21" t="str">
            <v>Свердловская область</v>
          </cell>
        </row>
        <row r="22">
          <cell r="A22">
            <v>134</v>
          </cell>
          <cell r="B22" t="str">
            <v>101 493 399 68</v>
          </cell>
          <cell r="C22" t="str">
            <v>КУЗНЕЦОВА Александра Анатольевна</v>
          </cell>
          <cell r="D22">
            <v>40677</v>
          </cell>
          <cell r="E22" t="str">
            <v>2 СР</v>
          </cell>
          <cell r="F22" t="str">
            <v>Свердловская область</v>
          </cell>
        </row>
        <row r="23">
          <cell r="A23">
            <v>135</v>
          </cell>
          <cell r="B23" t="str">
            <v>101 243 507 48</v>
          </cell>
          <cell r="C23" t="str">
            <v>ПИСКУНОВА Дарья Александровна</v>
          </cell>
          <cell r="D23">
            <v>72837</v>
          </cell>
          <cell r="E23" t="str">
            <v>1 СР</v>
          </cell>
          <cell r="F23" t="str">
            <v>Свердловская область</v>
          </cell>
        </row>
        <row r="24">
          <cell r="A24">
            <v>136</v>
          </cell>
          <cell r="B24" t="str">
            <v>101 243 518 59</v>
          </cell>
          <cell r="C24" t="str">
            <v>ПИСКУНОВА Софья Александровна</v>
          </cell>
          <cell r="D24">
            <v>72837</v>
          </cell>
          <cell r="E24" t="str">
            <v>КМС</v>
          </cell>
          <cell r="F24" t="str">
            <v>Свердловская область</v>
          </cell>
        </row>
        <row r="25">
          <cell r="A25">
            <v>56</v>
          </cell>
          <cell r="B25" t="str">
            <v>101 462 952 79</v>
          </cell>
          <cell r="C25" t="str">
            <v>ГУЛИНА Юлия Вячеславовна</v>
          </cell>
          <cell r="D25">
            <v>40368</v>
          </cell>
          <cell r="E25" t="str">
            <v>2 СР</v>
          </cell>
          <cell r="F25" t="str">
            <v>Республика Башкортостан</v>
          </cell>
        </row>
        <row r="26">
          <cell r="A26">
            <v>59</v>
          </cell>
          <cell r="B26" t="str">
            <v>101 484 684 83</v>
          </cell>
          <cell r="C26" t="str">
            <v>СМОЛЕНКО Екатерина Сергеевна</v>
          </cell>
          <cell r="D26">
            <v>40522</v>
          </cell>
          <cell r="E26" t="str">
            <v>2 СР</v>
          </cell>
          <cell r="F26" t="str">
            <v>Республика Башкортостан</v>
          </cell>
        </row>
        <row r="27">
          <cell r="A27">
            <v>60</v>
          </cell>
          <cell r="B27" t="str">
            <v>дог. 53.635</v>
          </cell>
          <cell r="C27" t="str">
            <v>ЛЕОНОВА Рената Денисовна</v>
          </cell>
          <cell r="D27">
            <v>40082</v>
          </cell>
          <cell r="E27" t="str">
            <v>1 СР</v>
          </cell>
          <cell r="F27" t="str">
            <v>Республика Башкортостан</v>
          </cell>
        </row>
        <row r="28">
          <cell r="A28">
            <v>64</v>
          </cell>
          <cell r="B28" t="str">
            <v>101 535 505 76</v>
          </cell>
          <cell r="C28" t="str">
            <v>ШОЛОХОВ Илья Андреевич</v>
          </cell>
          <cell r="D28">
            <v>40284</v>
          </cell>
          <cell r="E28" t="str">
            <v>КМС</v>
          </cell>
          <cell r="F28" t="str">
            <v>Республика Башкортостан</v>
          </cell>
        </row>
        <row r="29">
          <cell r="A29">
            <v>96</v>
          </cell>
          <cell r="B29" t="str">
            <v>101 417 785 17</v>
          </cell>
          <cell r="C29" t="str">
            <v>ГОЛЫБИНА Ирина Владимировна</v>
          </cell>
          <cell r="D29">
            <v>40065</v>
          </cell>
          <cell r="E29" t="str">
            <v>КМС</v>
          </cell>
          <cell r="F29" t="str">
            <v>Санкт-Петербург</v>
          </cell>
        </row>
        <row r="30">
          <cell r="A30">
            <v>97</v>
          </cell>
          <cell r="B30" t="str">
            <v>101 252 493 13</v>
          </cell>
          <cell r="C30" t="str">
            <v>БОНДАРЕВА Екатерина Константиновна</v>
          </cell>
          <cell r="D30">
            <v>39982</v>
          </cell>
          <cell r="E30" t="str">
            <v>КМС</v>
          </cell>
          <cell r="F30" t="str">
            <v>Санкт-Петербург</v>
          </cell>
        </row>
        <row r="31">
          <cell r="A31">
            <v>98</v>
          </cell>
          <cell r="B31" t="str">
            <v>101 399 987 67</v>
          </cell>
          <cell r="C31" t="str">
            <v>ЧЕРКАСОВА Серафима Дмитриевна</v>
          </cell>
          <cell r="D31">
            <v>39847</v>
          </cell>
          <cell r="E31" t="str">
            <v>КМС</v>
          </cell>
          <cell r="F31" t="str">
            <v>Санкт-Петербург</v>
          </cell>
        </row>
        <row r="32">
          <cell r="A32">
            <v>140</v>
          </cell>
          <cell r="B32" t="str">
            <v>101 500 139 18</v>
          </cell>
          <cell r="C32" t="str">
            <v>АФАНАСЬЕВА Дарья Максимовна</v>
          </cell>
          <cell r="D32">
            <v>40730</v>
          </cell>
          <cell r="E32" t="str">
            <v>2 СР</v>
          </cell>
          <cell r="F32" t="str">
            <v>Тверская область</v>
          </cell>
        </row>
        <row r="33">
          <cell r="A33">
            <v>141</v>
          </cell>
          <cell r="B33" t="str">
            <v>101 537 082 04</v>
          </cell>
          <cell r="C33" t="str">
            <v>УСТИНЕНКО Семён Сергеевич</v>
          </cell>
          <cell r="D33">
            <v>40525</v>
          </cell>
          <cell r="E33" t="str">
            <v>2 СР</v>
          </cell>
          <cell r="F33" t="str">
            <v>Тверская область</v>
          </cell>
        </row>
        <row r="34">
          <cell r="A34">
            <v>142</v>
          </cell>
          <cell r="B34" t="str">
            <v>101 590 025 82</v>
          </cell>
          <cell r="C34" t="str">
            <v>ЕВДОКИМОВ Никита Константинович</v>
          </cell>
          <cell r="D34">
            <v>40409</v>
          </cell>
          <cell r="E34" t="str">
            <v>2 СР</v>
          </cell>
          <cell r="F34" t="str">
            <v>Тверская область</v>
          </cell>
        </row>
        <row r="35">
          <cell r="A35">
            <v>35</v>
          </cell>
          <cell r="B35" t="str">
            <v>101 301 288 17</v>
          </cell>
          <cell r="C35" t="str">
            <v>АЛЯКРИНСКАЯ София Максимовна</v>
          </cell>
          <cell r="D35">
            <v>40101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101 450 856 11</v>
          </cell>
          <cell r="C36" t="str">
            <v>АНДРЮШИНА Маргарита Руслановна</v>
          </cell>
          <cell r="D36">
            <v>40472</v>
          </cell>
          <cell r="E36" t="str">
            <v>1 СР</v>
          </cell>
          <cell r="F36" t="str">
            <v>Москва</v>
          </cell>
        </row>
        <row r="37">
          <cell r="A37">
            <v>37</v>
          </cell>
          <cell r="B37" t="str">
            <v>101 459 877 11</v>
          </cell>
          <cell r="C37" t="str">
            <v>ЛЕПЕХА Диана Андреевна</v>
          </cell>
          <cell r="D37">
            <v>40417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101 451 332 02</v>
          </cell>
          <cell r="C38" t="str">
            <v>ИГНАТЬЕВА Анастасия Сергеевна</v>
          </cell>
          <cell r="D38">
            <v>40264</v>
          </cell>
          <cell r="E38" t="str">
            <v>КМС</v>
          </cell>
          <cell r="F38" t="str">
            <v>Москва</v>
          </cell>
        </row>
        <row r="39">
          <cell r="A39">
            <v>39</v>
          </cell>
          <cell r="B39" t="str">
            <v>101 495 326 55</v>
          </cell>
          <cell r="C39" t="str">
            <v>АРНАУТОВ Игорь Евгеньевич</v>
          </cell>
          <cell r="D39">
            <v>40366</v>
          </cell>
          <cell r="E39" t="str">
            <v>1 СР</v>
          </cell>
          <cell r="F39" t="str">
            <v>Москва</v>
          </cell>
        </row>
        <row r="40">
          <cell r="A40">
            <v>40</v>
          </cell>
          <cell r="B40" t="str">
            <v>101 394 089 86</v>
          </cell>
          <cell r="C40" t="str">
            <v>НИКОНОРОВ Андрей Сергеевич</v>
          </cell>
          <cell r="D40">
            <v>40286</v>
          </cell>
          <cell r="E40" t="str">
            <v>КМС</v>
          </cell>
          <cell r="F40" t="str">
            <v>Москва</v>
          </cell>
        </row>
        <row r="41">
          <cell r="A41">
            <v>41</v>
          </cell>
          <cell r="B41" t="str">
            <v>101 299 028 85</v>
          </cell>
          <cell r="C41" t="str">
            <v>БОРТНИК Степан Алексеевич</v>
          </cell>
          <cell r="D41">
            <v>40113</v>
          </cell>
          <cell r="E41" t="str">
            <v>КМС</v>
          </cell>
          <cell r="F41" t="str">
            <v>Москва</v>
          </cell>
        </row>
        <row r="42">
          <cell r="A42">
            <v>42</v>
          </cell>
          <cell r="B42" t="str">
            <v>101 391 753 78</v>
          </cell>
          <cell r="C42" t="str">
            <v>ГАММЕРШМИДТ Антон Александрович</v>
          </cell>
          <cell r="D42">
            <v>39878</v>
          </cell>
          <cell r="E42" t="str">
            <v>КМС</v>
          </cell>
          <cell r="F42" t="str">
            <v>Москва</v>
          </cell>
        </row>
        <row r="43">
          <cell r="A43">
            <v>43</v>
          </cell>
          <cell r="B43" t="str">
            <v>101 395 286 22</v>
          </cell>
          <cell r="C43" t="str">
            <v>КВАРТЮК Дмитрий Алексеевич</v>
          </cell>
          <cell r="D43">
            <v>40514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 t="str">
            <v>101 298 378 17</v>
          </cell>
          <cell r="C44" t="str">
            <v>СИТДИКОВ Амир Русланович</v>
          </cell>
          <cell r="D44">
            <v>39858</v>
          </cell>
          <cell r="E44" t="str">
            <v>КМС</v>
          </cell>
          <cell r="F44" t="str">
            <v>Москва</v>
          </cell>
        </row>
        <row r="45">
          <cell r="A45">
            <v>45</v>
          </cell>
          <cell r="B45" t="str">
            <v>101 387 590 86</v>
          </cell>
          <cell r="C45" t="str">
            <v>СУШКО Илья Владимирович</v>
          </cell>
          <cell r="D45">
            <v>39814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 t="str">
            <v>101 370 624 95</v>
          </cell>
          <cell r="C46" t="str">
            <v>ТОЛКУШИН Борис Михайлович</v>
          </cell>
          <cell r="D46">
            <v>40479</v>
          </cell>
          <cell r="E46" t="str">
            <v>1 СР</v>
          </cell>
          <cell r="F46" t="str">
            <v>Москва</v>
          </cell>
        </row>
        <row r="47">
          <cell r="A47">
            <v>5</v>
          </cell>
          <cell r="B47" t="str">
            <v>101 562 759 73</v>
          </cell>
          <cell r="C47" t="str">
            <v>ДУДЧЕНКО София Евгеньевна</v>
          </cell>
          <cell r="D47">
            <v>40550</v>
          </cell>
          <cell r="E47" t="str">
            <v>2 СР</v>
          </cell>
          <cell r="F47" t="str">
            <v>Донецкая Народная Республика</v>
          </cell>
        </row>
        <row r="48">
          <cell r="A48">
            <v>6</v>
          </cell>
          <cell r="B48" t="str">
            <v>101 391 187 94</v>
          </cell>
          <cell r="C48" t="str">
            <v>БЕДНАЯ Диана Денисовна</v>
          </cell>
          <cell r="D48">
            <v>40038</v>
          </cell>
          <cell r="E48" t="str">
            <v>КМС</v>
          </cell>
          <cell r="F48" t="str">
            <v>Донецкая Народная Республика</v>
          </cell>
        </row>
        <row r="49">
          <cell r="A49">
            <v>7</v>
          </cell>
          <cell r="B49" t="str">
            <v>101 380 130 95</v>
          </cell>
          <cell r="C49" t="str">
            <v>ШЕВЧЕНКО Александр Сергеевич</v>
          </cell>
          <cell r="D49">
            <v>40326</v>
          </cell>
          <cell r="E49" t="str">
            <v>1 СР</v>
          </cell>
          <cell r="F49" t="str">
            <v>Донецкая Народная Республика</v>
          </cell>
        </row>
        <row r="50">
          <cell r="A50">
            <v>8</v>
          </cell>
          <cell r="B50" t="str">
            <v>101 382 190 21</v>
          </cell>
          <cell r="C50" t="str">
            <v>Шариков Вадим Артемович</v>
          </cell>
          <cell r="D50">
            <v>39863</v>
          </cell>
          <cell r="E50" t="str">
            <v>КМС</v>
          </cell>
          <cell r="F50" t="str">
            <v>Донецкая Народная Республика</v>
          </cell>
        </row>
        <row r="51">
          <cell r="A51">
            <v>65</v>
          </cell>
          <cell r="B51" t="str">
            <v>101 454 489 55</v>
          </cell>
          <cell r="C51" t="str">
            <v>КАДОЧНИКОВ Лев Александрович</v>
          </cell>
          <cell r="D51">
            <v>40016</v>
          </cell>
          <cell r="E51" t="str">
            <v>1 СР</v>
          </cell>
          <cell r="F51" t="str">
            <v>Республика Крым</v>
          </cell>
        </row>
        <row r="52">
          <cell r="A52">
            <v>127</v>
          </cell>
          <cell r="B52" t="str">
            <v>101 382 197 28</v>
          </cell>
          <cell r="C52" t="str">
            <v>ЕСЬКИНА Дарья Сергеевна</v>
          </cell>
          <cell r="D52">
            <v>40063</v>
          </cell>
          <cell r="E52" t="str">
            <v>2 СР</v>
          </cell>
          <cell r="F52" t="str">
            <v>Саратовская область</v>
          </cell>
        </row>
        <row r="53">
          <cell r="A53">
            <v>129</v>
          </cell>
          <cell r="B53" t="str">
            <v>101 336 816 43</v>
          </cell>
          <cell r="C53" t="str">
            <v>КИРЖАНОВ Максим Анатольевич</v>
          </cell>
          <cell r="D53">
            <v>39932</v>
          </cell>
          <cell r="E53" t="str">
            <v>КМС</v>
          </cell>
          <cell r="F53" t="str">
            <v>Саратовская область</v>
          </cell>
        </row>
        <row r="54">
          <cell r="A54">
            <v>130</v>
          </cell>
          <cell r="B54" t="str">
            <v>101 336 044 47</v>
          </cell>
          <cell r="C54" t="str">
            <v>ПРОКОФЬЕВ Даниэль Артемович</v>
          </cell>
          <cell r="D54">
            <v>40084</v>
          </cell>
          <cell r="E54" t="str">
            <v>1 СР</v>
          </cell>
          <cell r="F54" t="str">
            <v>Саратовская область</v>
          </cell>
        </row>
        <row r="55">
          <cell r="A55">
            <v>131</v>
          </cell>
          <cell r="B55" t="str">
            <v>101 458 604 96</v>
          </cell>
          <cell r="C55" t="str">
            <v>ЕРЕМИН Виктор Сергеевич</v>
          </cell>
          <cell r="D55">
            <v>40278</v>
          </cell>
          <cell r="E55" t="str">
            <v>2 СР</v>
          </cell>
          <cell r="F55" t="str">
            <v>Саратовская область</v>
          </cell>
        </row>
        <row r="56">
          <cell r="A56">
            <v>132</v>
          </cell>
          <cell r="B56" t="str">
            <v>101 458 603 95</v>
          </cell>
          <cell r="C56" t="str">
            <v>САХНОВ Дмитрий Сергеевич</v>
          </cell>
          <cell r="D56">
            <v>40248</v>
          </cell>
          <cell r="E56" t="str">
            <v>2 СР</v>
          </cell>
          <cell r="F56" t="str">
            <v>Саратовская область</v>
          </cell>
        </row>
        <row r="57">
          <cell r="A57">
            <v>99</v>
          </cell>
          <cell r="B57" t="str">
            <v>101 314 616 56</v>
          </cell>
          <cell r="C57" t="str">
            <v>КАШТАНОВА Мария Павловна</v>
          </cell>
          <cell r="D57">
            <v>39844</v>
          </cell>
          <cell r="E57" t="str">
            <v>КМС</v>
          </cell>
          <cell r="F57" t="str">
            <v>Санкт-Петербург</v>
          </cell>
        </row>
        <row r="58">
          <cell r="A58">
            <v>100</v>
          </cell>
          <cell r="B58" t="str">
            <v>101 382 184 15</v>
          </cell>
          <cell r="C58" t="str">
            <v>ЛИСИЧЕНКО Дарья Александровна</v>
          </cell>
          <cell r="D58">
            <v>40247</v>
          </cell>
          <cell r="E58" t="str">
            <v>1 СР</v>
          </cell>
          <cell r="F58" t="str">
            <v>Санкт-Петербург</v>
          </cell>
        </row>
        <row r="59">
          <cell r="A59">
            <v>101</v>
          </cell>
          <cell r="B59" t="str">
            <v>101 383 253 17</v>
          </cell>
          <cell r="C59" t="str">
            <v>БРЮХОВ Егор Дмитриевич</v>
          </cell>
          <cell r="D59">
            <v>40282</v>
          </cell>
          <cell r="E59" t="str">
            <v>1 СР</v>
          </cell>
          <cell r="F59" t="str">
            <v>Санкт-Петербург</v>
          </cell>
        </row>
        <row r="60">
          <cell r="A60">
            <v>9</v>
          </cell>
          <cell r="B60" t="str">
            <v>101 419 828 23</v>
          </cell>
          <cell r="C60" t="str">
            <v>КАРАНДАЕВА Анастасия Андреевна</v>
          </cell>
          <cell r="D60">
            <v>40343</v>
          </cell>
          <cell r="E60" t="str">
            <v>1 СР</v>
          </cell>
          <cell r="F60" t="str">
            <v>Забайкальский край</v>
          </cell>
        </row>
        <row r="61">
          <cell r="A61">
            <v>10</v>
          </cell>
          <cell r="B61" t="str">
            <v>101 374 394 82</v>
          </cell>
          <cell r="C61" t="str">
            <v>ДЕМИДОВА Ирина Алексеевна</v>
          </cell>
          <cell r="D61">
            <v>40245</v>
          </cell>
          <cell r="E61" t="str">
            <v>2 СР</v>
          </cell>
          <cell r="F61" t="str">
            <v>Забайкальский край</v>
          </cell>
        </row>
        <row r="62">
          <cell r="A62">
            <v>31</v>
          </cell>
          <cell r="B62" t="str">
            <v>101 360 313 66</v>
          </cell>
          <cell r="C62" t="str">
            <v>ДОНЧЕНКО Александр Романович</v>
          </cell>
          <cell r="D62">
            <v>40174</v>
          </cell>
          <cell r="E62" t="str">
            <v>1 СР</v>
          </cell>
          <cell r="F62" t="str">
            <v>Краснодарский край</v>
          </cell>
        </row>
        <row r="63">
          <cell r="A63">
            <v>33</v>
          </cell>
          <cell r="B63" t="str">
            <v>101 473 679 39</v>
          </cell>
          <cell r="C63" t="str">
            <v>БУДАНЦЕВ Александр Михайлович</v>
          </cell>
          <cell r="D63">
            <v>40351</v>
          </cell>
          <cell r="E63" t="str">
            <v>1 СР</v>
          </cell>
          <cell r="F63" t="str">
            <v>Краснодарский край</v>
          </cell>
        </row>
        <row r="64">
          <cell r="A64">
            <v>34</v>
          </cell>
          <cell r="B64" t="str">
            <v>101 375 398 19</v>
          </cell>
          <cell r="C64" t="str">
            <v>ШЕВЯКОВ Игнат Сергеевич</v>
          </cell>
          <cell r="D64">
            <v>40232</v>
          </cell>
          <cell r="E64" t="str">
            <v>1 СР</v>
          </cell>
          <cell r="F64" t="str">
            <v>Краснодарский край</v>
          </cell>
        </row>
        <row r="65">
          <cell r="A65">
            <v>128</v>
          </cell>
          <cell r="B65" t="str">
            <v>101 441 601 68</v>
          </cell>
          <cell r="C65" t="str">
            <v>ДЮКАРЕВА Виктория Александровна</v>
          </cell>
          <cell r="D65">
            <v>40135</v>
          </cell>
          <cell r="E65" t="str">
            <v>КМС</v>
          </cell>
          <cell r="F65" t="str">
            <v>Саратовская область</v>
          </cell>
        </row>
        <row r="66">
          <cell r="A66">
            <v>58</v>
          </cell>
          <cell r="B66" t="str">
            <v>101 525 474 36</v>
          </cell>
          <cell r="C66" t="str">
            <v>КАГАРМАНОВА Аделина Маратовна</v>
          </cell>
          <cell r="D66">
            <v>40167</v>
          </cell>
          <cell r="E66" t="str">
            <v>2 СР</v>
          </cell>
          <cell r="F66" t="str">
            <v>Республика Башкортостан</v>
          </cell>
        </row>
        <row r="67">
          <cell r="A67">
            <v>61</v>
          </cell>
          <cell r="B67" t="str">
            <v>101 434 646 00</v>
          </cell>
          <cell r="C67" t="str">
            <v>ГАЗИЗОВ Руслан Азаматович</v>
          </cell>
          <cell r="D67">
            <v>40103</v>
          </cell>
          <cell r="E67" t="str">
            <v>КМС</v>
          </cell>
          <cell r="F67" t="str">
            <v>Республика Башкортостан</v>
          </cell>
        </row>
        <row r="68">
          <cell r="A68">
            <v>153</v>
          </cell>
          <cell r="B68" t="str">
            <v>101 539 420 14</v>
          </cell>
          <cell r="C68" t="str">
            <v>СЕРГЕЕВ Никита Кириллович</v>
          </cell>
          <cell r="D68">
            <v>40227</v>
          </cell>
          <cell r="E68" t="str">
            <v>2 СР</v>
          </cell>
          <cell r="F68" t="str">
            <v>Тюменская область</v>
          </cell>
        </row>
        <row r="69">
          <cell r="A69">
            <v>154</v>
          </cell>
          <cell r="B69" t="str">
            <v>101 438 415 83</v>
          </cell>
          <cell r="C69" t="str">
            <v>ТУРЧИН Александр Николаевич</v>
          </cell>
          <cell r="D69">
            <v>40199</v>
          </cell>
          <cell r="E69" t="str">
            <v>2 СР</v>
          </cell>
          <cell r="F69" t="str">
            <v>Тюменская область</v>
          </cell>
        </row>
        <row r="70">
          <cell r="A70">
            <v>155</v>
          </cell>
          <cell r="B70" t="str">
            <v>101 433 552 70</v>
          </cell>
          <cell r="C70" t="str">
            <v>ЯТЧЕНКО Вадим Алексеевич</v>
          </cell>
          <cell r="D70">
            <v>40262</v>
          </cell>
          <cell r="E70" t="str">
            <v>2 СР</v>
          </cell>
          <cell r="F70" t="str">
            <v>Тюменская область</v>
          </cell>
        </row>
        <row r="71">
          <cell r="A71">
            <v>156</v>
          </cell>
          <cell r="B71" t="str">
            <v>101 435 919 12</v>
          </cell>
          <cell r="C71" t="str">
            <v>ШЕПЕЛИН Илья Васильевич</v>
          </cell>
          <cell r="D71">
            <v>40314</v>
          </cell>
          <cell r="E71" t="str">
            <v>КМС</v>
          </cell>
          <cell r="F71" t="str">
            <v>Тюменская область</v>
          </cell>
        </row>
        <row r="72">
          <cell r="A72">
            <v>157</v>
          </cell>
          <cell r="B72" t="str">
            <v>101 436 185 84</v>
          </cell>
          <cell r="C72" t="str">
            <v>ШЕПЕЛИН Кирилл Васильевич</v>
          </cell>
          <cell r="D72">
            <v>40314</v>
          </cell>
          <cell r="E72" t="str">
            <v>2 СР</v>
          </cell>
          <cell r="F72" t="str">
            <v>Тюменская область</v>
          </cell>
        </row>
        <row r="73">
          <cell r="A73">
            <v>57</v>
          </cell>
          <cell r="B73" t="str">
            <v>101 548 128 89</v>
          </cell>
          <cell r="C73" t="str">
            <v>ЗАХАРОВА Юлия Вадимовна</v>
          </cell>
          <cell r="D73">
            <v>40431</v>
          </cell>
          <cell r="E73" t="str">
            <v>2 СР</v>
          </cell>
          <cell r="F73" t="str">
            <v>Республика Башкортостан</v>
          </cell>
        </row>
        <row r="74">
          <cell r="A74">
            <v>66</v>
          </cell>
          <cell r="B74" t="str">
            <v>101 594 729 33</v>
          </cell>
          <cell r="C74" t="str">
            <v>ИВАНОВ Глеб Юрьевич</v>
          </cell>
          <cell r="D74">
            <v>40458</v>
          </cell>
          <cell r="E74" t="str">
            <v>1 СР</v>
          </cell>
          <cell r="F74" t="str">
            <v>Республика Татарстан</v>
          </cell>
        </row>
        <row r="75">
          <cell r="A75">
            <v>67</v>
          </cell>
          <cell r="B75" t="str">
            <v>101 536 665 72</v>
          </cell>
          <cell r="C75" t="str">
            <v>ХАДИУЛЛИН Ильшат Ришатович</v>
          </cell>
          <cell r="D75">
            <v>40226</v>
          </cell>
          <cell r="E75" t="str">
            <v>1 СР</v>
          </cell>
          <cell r="F75" t="str">
            <v>Республика Татарстан</v>
          </cell>
        </row>
        <row r="76">
          <cell r="A76">
            <v>68</v>
          </cell>
          <cell r="B76" t="str">
            <v>101 280 075 47</v>
          </cell>
          <cell r="C76" t="str">
            <v>ФАЗЛЫЕВ Булат Зульфатович</v>
          </cell>
          <cell r="D76">
            <v>40102</v>
          </cell>
          <cell r="E76" t="str">
            <v>КМС</v>
          </cell>
          <cell r="F76" t="str">
            <v>Республика Татарстан</v>
          </cell>
        </row>
        <row r="77">
          <cell r="A77">
            <v>69</v>
          </cell>
          <cell r="B77" t="str">
            <v>101 465 560 68</v>
          </cell>
          <cell r="C77" t="str">
            <v>ГАРАЕВ Камиль Ильшатович</v>
          </cell>
          <cell r="D77">
            <v>40001</v>
          </cell>
          <cell r="E77" t="str">
            <v>1 СР</v>
          </cell>
          <cell r="F77" t="str">
            <v>Республика Татарстан</v>
          </cell>
        </row>
        <row r="78">
          <cell r="A78">
            <v>55</v>
          </cell>
          <cell r="B78" t="str">
            <v>101 436 190 89</v>
          </cell>
          <cell r="C78" t="str">
            <v>ВОЛКОВА Дарина Сергеевна</v>
          </cell>
          <cell r="D78">
            <v>40061</v>
          </cell>
          <cell r="E78" t="str">
            <v>КМС</v>
          </cell>
          <cell r="F78" t="str">
            <v>Республика Башкортостан</v>
          </cell>
        </row>
        <row r="79">
          <cell r="A79">
            <v>62</v>
          </cell>
          <cell r="B79" t="str">
            <v>101 489 176 16</v>
          </cell>
          <cell r="C79" t="str">
            <v>КЛИМОВ Роман Константинович</v>
          </cell>
          <cell r="D79">
            <v>40036</v>
          </cell>
          <cell r="E79" t="str">
            <v>КМС</v>
          </cell>
          <cell r="F79" t="str">
            <v>Республика Башкортостан</v>
          </cell>
        </row>
        <row r="80">
          <cell r="A80">
            <v>63</v>
          </cell>
          <cell r="B80" t="str">
            <v>101 494 688 96</v>
          </cell>
          <cell r="C80" t="str">
            <v>ХУСАИНОВ Руслан Алмасович</v>
          </cell>
          <cell r="D80">
            <v>39818</v>
          </cell>
          <cell r="E80" t="str">
            <v>1 СР</v>
          </cell>
          <cell r="F80" t="str">
            <v>Республика Башкортостан</v>
          </cell>
        </row>
        <row r="81">
          <cell r="A81">
            <v>21</v>
          </cell>
          <cell r="B81" t="str">
            <v>101 498 438 63</v>
          </cell>
          <cell r="C81" t="str">
            <v>ЕФРЕМОВА Карина Владимировна</v>
          </cell>
          <cell r="D81" t="str">
            <v>29.04.20010</v>
          </cell>
          <cell r="E81" t="str">
            <v>КМС</v>
          </cell>
          <cell r="F81" t="str">
            <v>Кемеровская область</v>
          </cell>
        </row>
        <row r="82">
          <cell r="A82">
            <v>22</v>
          </cell>
          <cell r="B82" t="str">
            <v>101 569 376 94</v>
          </cell>
          <cell r="C82" t="str">
            <v>ШУБИНА Анна Павловна</v>
          </cell>
          <cell r="D82">
            <v>40710</v>
          </cell>
          <cell r="E82" t="str">
            <v>1 СР</v>
          </cell>
          <cell r="F82" t="str">
            <v>Кемеровская область</v>
          </cell>
        </row>
        <row r="83">
          <cell r="A83">
            <v>23</v>
          </cell>
          <cell r="B83" t="str">
            <v>101 498 372 94</v>
          </cell>
          <cell r="C83" t="str">
            <v>ПЕЧЕРИН Дмитрий Владиславович</v>
          </cell>
          <cell r="D83">
            <v>39867</v>
          </cell>
          <cell r="E83" t="str">
            <v>КМС</v>
          </cell>
          <cell r="F83" t="str">
            <v>Кемеровская область</v>
          </cell>
        </row>
        <row r="84">
          <cell r="A84">
            <v>24</v>
          </cell>
          <cell r="B84" t="str">
            <v>101 370 614 85</v>
          </cell>
          <cell r="C84" t="str">
            <v>ЛЕОНОВ Степан Антонович</v>
          </cell>
          <cell r="D84">
            <v>40480</v>
          </cell>
          <cell r="E84" t="str">
            <v>КМС</v>
          </cell>
          <cell r="F84" t="str">
            <v>Кемеровская область</v>
          </cell>
        </row>
        <row r="85">
          <cell r="A85">
            <v>158</v>
          </cell>
          <cell r="B85" t="str">
            <v>101 526 906 13</v>
          </cell>
          <cell r="C85" t="str">
            <v>ЗАХАРОВА Екатерина Васильевна</v>
          </cell>
          <cell r="D85">
            <v>40329</v>
          </cell>
          <cell r="E85" t="str">
            <v>2 СР</v>
          </cell>
          <cell r="F85" t="str">
            <v>Удмуртская Республика</v>
          </cell>
        </row>
        <row r="86">
          <cell r="A86">
            <v>163</v>
          </cell>
          <cell r="B86" t="str">
            <v>101 648 396 59</v>
          </cell>
          <cell r="C86" t="str">
            <v>МОКРУШИН Тимофей Васильевич</v>
          </cell>
          <cell r="D86">
            <v>40531</v>
          </cell>
          <cell r="E86" t="str">
            <v>2 СР</v>
          </cell>
          <cell r="F86" t="str">
            <v>Удмуртская Республика</v>
          </cell>
        </row>
        <row r="87">
          <cell r="A87">
            <v>164</v>
          </cell>
          <cell r="B87" t="str">
            <v>101 624 106 19</v>
          </cell>
          <cell r="C87" t="str">
            <v>ПОВАРНИЦЫН Алексей Игоревич</v>
          </cell>
          <cell r="D87">
            <v>40217</v>
          </cell>
          <cell r="E87" t="str">
            <v>2 СР</v>
          </cell>
          <cell r="F87" t="str">
            <v>Удмуртская Республика</v>
          </cell>
        </row>
        <row r="88">
          <cell r="A88">
            <v>138</v>
          </cell>
          <cell r="B88" t="str">
            <v>101 407 591 08</v>
          </cell>
          <cell r="C88" t="str">
            <v>КОЛЧИН Аркадий Алексеевич</v>
          </cell>
          <cell r="D88">
            <v>40225</v>
          </cell>
          <cell r="E88" t="str">
            <v>КМС</v>
          </cell>
          <cell r="F88" t="str">
            <v>Свердловская область</v>
          </cell>
        </row>
        <row r="89">
          <cell r="A89">
            <v>139</v>
          </cell>
          <cell r="B89" t="str">
            <v>101 380 173 41</v>
          </cell>
          <cell r="C89" t="str">
            <v>ДОРОНИН Елисей Сергеевич</v>
          </cell>
          <cell r="D89">
            <v>40183</v>
          </cell>
          <cell r="E89" t="str">
            <v>2 СР</v>
          </cell>
          <cell r="F89" t="str">
            <v>Свердловская область</v>
          </cell>
        </row>
        <row r="90">
          <cell r="A90">
            <v>30</v>
          </cell>
          <cell r="B90" t="str">
            <v>101 373 814 84</v>
          </cell>
          <cell r="C90" t="str">
            <v>КУРИЛКОВА Анна Геннадьевна</v>
          </cell>
          <cell r="D90">
            <v>40500</v>
          </cell>
          <cell r="E90" t="str">
            <v>1 СР</v>
          </cell>
          <cell r="F90" t="str">
            <v>Краснодарский край</v>
          </cell>
        </row>
        <row r="91">
          <cell r="A91">
            <v>49</v>
          </cell>
          <cell r="B91" t="str">
            <v>101 418 724 83</v>
          </cell>
          <cell r="C91" t="str">
            <v>АГЕЕВ Даниил Русланович</v>
          </cell>
          <cell r="D91">
            <v>39968</v>
          </cell>
          <cell r="E91" t="str">
            <v>КМС</v>
          </cell>
          <cell r="F91" t="str">
            <v>Нижегородская область</v>
          </cell>
        </row>
        <row r="92">
          <cell r="A92">
            <v>50</v>
          </cell>
          <cell r="B92" t="str">
            <v>101 543 253 64</v>
          </cell>
          <cell r="C92" t="str">
            <v>КАБАНОВ Денис Сергеевич</v>
          </cell>
          <cell r="D92">
            <v>40349</v>
          </cell>
          <cell r="E92" t="str">
            <v>КМС</v>
          </cell>
          <cell r="F92" t="str">
            <v>Нижегородская область</v>
          </cell>
        </row>
        <row r="93">
          <cell r="A93">
            <v>26</v>
          </cell>
          <cell r="B93" t="str">
            <v>101 446 022 27</v>
          </cell>
          <cell r="C93" t="str">
            <v>САВЧЕНКО Елизавета Александровна</v>
          </cell>
          <cell r="D93">
            <v>39823</v>
          </cell>
          <cell r="E93" t="str">
            <v>1 СР</v>
          </cell>
          <cell r="F93" t="str">
            <v>Краснодарский край</v>
          </cell>
        </row>
        <row r="94">
          <cell r="A94">
            <v>27</v>
          </cell>
          <cell r="B94" t="str">
            <v>101 446 024 29</v>
          </cell>
          <cell r="C94" t="str">
            <v>ЛЫСКО Нина Глебовна</v>
          </cell>
          <cell r="D94">
            <v>39839</v>
          </cell>
          <cell r="E94" t="str">
            <v>1 СР</v>
          </cell>
          <cell r="F94" t="str">
            <v>Краснодарский край</v>
          </cell>
        </row>
        <row r="95">
          <cell r="A95">
            <v>28</v>
          </cell>
          <cell r="B95" t="str">
            <v>101 553 506 35</v>
          </cell>
          <cell r="C95" t="str">
            <v>МОИСЕЕНКО Александра Романовна</v>
          </cell>
          <cell r="D95">
            <v>40532</v>
          </cell>
          <cell r="E95" t="str">
            <v>2 СР</v>
          </cell>
          <cell r="F95" t="str">
            <v>Краснодарский край</v>
          </cell>
        </row>
        <row r="96">
          <cell r="A96">
            <v>29</v>
          </cell>
          <cell r="B96" t="str">
            <v>101 482 372 02</v>
          </cell>
          <cell r="C96" t="str">
            <v>ЧЕРНЯВСКАЯ Елизавета Игоревна</v>
          </cell>
          <cell r="D96">
            <v>40348</v>
          </cell>
          <cell r="E96" t="str">
            <v>2 СР</v>
          </cell>
          <cell r="F96" t="str">
            <v>Краснодарский край</v>
          </cell>
        </row>
        <row r="97">
          <cell r="A97">
            <v>47</v>
          </cell>
          <cell r="B97" t="str">
            <v>101 127 016 54</v>
          </cell>
          <cell r="C97" t="str">
            <v>ПЫРКОВ Никита Владимирович</v>
          </cell>
          <cell r="D97">
            <v>40086</v>
          </cell>
          <cell r="E97" t="str">
            <v>КМС</v>
          </cell>
          <cell r="F97" t="str">
            <v>Нижегородская область</v>
          </cell>
        </row>
        <row r="98">
          <cell r="A98">
            <v>48</v>
          </cell>
          <cell r="B98" t="str">
            <v>101 254 235 09</v>
          </cell>
          <cell r="C98" t="str">
            <v>ЖАВОРОНКОВ Кирилл Юрьевич</v>
          </cell>
          <cell r="D98">
            <v>40131</v>
          </cell>
          <cell r="E98" t="str">
            <v>КМС</v>
          </cell>
          <cell r="F98" t="str">
            <v>Нижегородская область</v>
          </cell>
        </row>
        <row r="99">
          <cell r="A99">
            <v>51</v>
          </cell>
          <cell r="B99" t="str">
            <v>101 500 641 35</v>
          </cell>
          <cell r="C99" t="str">
            <v>ШЕРСТНЕВ Никита Дмитриевич</v>
          </cell>
          <cell r="D99">
            <v>39960</v>
          </cell>
          <cell r="E99" t="str">
            <v>КМС</v>
          </cell>
          <cell r="F99" t="str">
            <v>Нижегородская область</v>
          </cell>
        </row>
        <row r="100">
          <cell r="A100">
            <v>159</v>
          </cell>
          <cell r="B100" t="str">
            <v>101 278 510 34</v>
          </cell>
          <cell r="C100" t="str">
            <v>НОВАКОВА Анна Борисовна</v>
          </cell>
          <cell r="D100">
            <v>40036</v>
          </cell>
          <cell r="E100" t="str">
            <v>1 СР</v>
          </cell>
          <cell r="F100" t="str">
            <v>Удмуртская Республика</v>
          </cell>
        </row>
        <row r="101">
          <cell r="A101">
            <v>160</v>
          </cell>
          <cell r="B101" t="str">
            <v>101 334 931 01</v>
          </cell>
          <cell r="C101" t="str">
            <v>БЛИНОВ Кирилл Алексеевич</v>
          </cell>
          <cell r="D101">
            <v>40163</v>
          </cell>
          <cell r="E101" t="str">
            <v>2 СР</v>
          </cell>
          <cell r="F101" t="str">
            <v>Удмуртская Республика</v>
          </cell>
        </row>
        <row r="102">
          <cell r="A102">
            <v>161</v>
          </cell>
          <cell r="B102" t="str">
            <v>101 529 168 44</v>
          </cell>
          <cell r="C102" t="str">
            <v>СМИРНОВ Владислав Артемович</v>
          </cell>
          <cell r="D102">
            <v>39938</v>
          </cell>
          <cell r="E102" t="str">
            <v>2 СР</v>
          </cell>
          <cell r="F102" t="str">
            <v>Удмуртская Республика</v>
          </cell>
        </row>
        <row r="103">
          <cell r="A103">
            <v>162</v>
          </cell>
          <cell r="B103" t="str">
            <v>101 337 696 50</v>
          </cell>
          <cell r="C103" t="str">
            <v>ДОЛГУШЕВ Ростислав Станиславович</v>
          </cell>
          <cell r="D103">
            <v>39843</v>
          </cell>
          <cell r="E103" t="str">
            <v>2 СР</v>
          </cell>
          <cell r="F103" t="str">
            <v>Удмуртская Республика</v>
          </cell>
        </row>
        <row r="104">
          <cell r="A104">
            <v>165</v>
          </cell>
          <cell r="B104" t="str">
            <v>101 443 944 83</v>
          </cell>
          <cell r="C104" t="str">
            <v>ЮФЕРОВ Велимир Вадимович</v>
          </cell>
          <cell r="D104">
            <v>40255</v>
          </cell>
          <cell r="E104" t="str">
            <v>1 СР</v>
          </cell>
          <cell r="F104" t="str">
            <v>Удмуртская Республика</v>
          </cell>
        </row>
        <row r="105">
          <cell r="A105">
            <v>166</v>
          </cell>
          <cell r="B105" t="str">
            <v>101 434 652 06</v>
          </cell>
          <cell r="C105" t="str">
            <v>ШМЫКОВ Никита Николаевич</v>
          </cell>
          <cell r="D105">
            <v>40446</v>
          </cell>
          <cell r="E105" t="str">
            <v>2 СР</v>
          </cell>
          <cell r="F105" t="str">
            <v>Удмуртская Республика</v>
          </cell>
        </row>
        <row r="106">
          <cell r="A106">
            <v>16</v>
          </cell>
          <cell r="B106" t="str">
            <v>101 501 689 16</v>
          </cell>
          <cell r="C106" t="str">
            <v>БЛИНОВ Сергей Николаевич</v>
          </cell>
          <cell r="D106">
            <v>40078</v>
          </cell>
          <cell r="E106" t="str">
            <v>КМС</v>
          </cell>
          <cell r="F106" t="str">
            <v>Иркутская область</v>
          </cell>
        </row>
        <row r="107">
          <cell r="A107">
            <v>79</v>
          </cell>
          <cell r="B107" t="str">
            <v>101 548 127 88</v>
          </cell>
          <cell r="C107" t="str">
            <v>ДУНЦОВ Артём Константинович</v>
          </cell>
          <cell r="D107">
            <v>39969</v>
          </cell>
          <cell r="E107" t="str">
            <v>2 СР</v>
          </cell>
          <cell r="F107" t="str">
            <v>Самарская область</v>
          </cell>
        </row>
        <row r="108">
          <cell r="A108">
            <v>80</v>
          </cell>
          <cell r="B108" t="str">
            <v>101 320 095 06</v>
          </cell>
          <cell r="C108" t="str">
            <v>ФИЛАТОВ Егор Валерьевич</v>
          </cell>
          <cell r="D108">
            <v>39963</v>
          </cell>
          <cell r="E108" t="str">
            <v>1 СР</v>
          </cell>
          <cell r="F108" t="str">
            <v>Самарская область</v>
          </cell>
        </row>
        <row r="109">
          <cell r="A109">
            <v>1</v>
          </cell>
          <cell r="B109" t="str">
            <v>101 438 430 01</v>
          </cell>
          <cell r="C109" t="str">
            <v>АГАПОВ Максим Олегович</v>
          </cell>
          <cell r="D109">
            <v>39843</v>
          </cell>
          <cell r="E109" t="str">
            <v>КМС</v>
          </cell>
          <cell r="F109" t="str">
            <v>Воронежская область</v>
          </cell>
        </row>
        <row r="110">
          <cell r="A110">
            <v>2</v>
          </cell>
          <cell r="B110" t="str">
            <v>101 440 987 36</v>
          </cell>
          <cell r="C110" t="str">
            <v>ШИКИН Александр Дмитриевич</v>
          </cell>
          <cell r="D110">
            <v>40450</v>
          </cell>
          <cell r="E110" t="str">
            <v>КМС</v>
          </cell>
          <cell r="F110" t="str">
            <v>Воронежская область</v>
          </cell>
        </row>
        <row r="111">
          <cell r="A111">
            <v>3</v>
          </cell>
          <cell r="B111" t="str">
            <v>101 440 229 54</v>
          </cell>
          <cell r="C111" t="str">
            <v>КАРТАШОВ Иван Юрьевич</v>
          </cell>
          <cell r="D111">
            <v>40289</v>
          </cell>
          <cell r="E111" t="str">
            <v>1 СР</v>
          </cell>
          <cell r="F111" t="str">
            <v>Воронежская область</v>
          </cell>
        </row>
        <row r="112">
          <cell r="A112">
            <v>4</v>
          </cell>
          <cell r="B112" t="str">
            <v>101 532 841 31</v>
          </cell>
          <cell r="C112" t="str">
            <v>ИВАНОВ Никита Юрьевич</v>
          </cell>
          <cell r="D112">
            <v>40682</v>
          </cell>
          <cell r="E112" t="str">
            <v>1 СР</v>
          </cell>
          <cell r="F112" t="str">
            <v>Воронежская область</v>
          </cell>
        </row>
        <row r="113">
          <cell r="A113">
            <v>25</v>
          </cell>
          <cell r="B113" t="str">
            <v>101 473 565 22</v>
          </cell>
          <cell r="C113" t="str">
            <v>ШЕВЧЕНКО Ева Викторовна</v>
          </cell>
          <cell r="D113">
            <v>40394</v>
          </cell>
          <cell r="E113" t="str">
            <v>2 СР</v>
          </cell>
          <cell r="F113" t="str">
            <v>Краснодарский край</v>
          </cell>
        </row>
        <row r="114">
          <cell r="A114">
            <v>32</v>
          </cell>
          <cell r="B114" t="str">
            <v>101 489 189 29</v>
          </cell>
          <cell r="C114" t="str">
            <v>НИКИФОРОВ Иван Евгеньевич</v>
          </cell>
          <cell r="D114">
            <v>40340</v>
          </cell>
          <cell r="E114" t="str">
            <v>2 СР</v>
          </cell>
          <cell r="F114" t="str">
            <v>Краснодарский край</v>
          </cell>
        </row>
        <row r="115">
          <cell r="A115">
            <v>152</v>
          </cell>
          <cell r="B115" t="str">
            <v>101 442 625 25</v>
          </cell>
          <cell r="C115" t="str">
            <v>ХРЕНЦОВ Владислав Александрович</v>
          </cell>
          <cell r="D115">
            <v>40097</v>
          </cell>
          <cell r="E115" t="str">
            <v>1 СР</v>
          </cell>
          <cell r="F115" t="str">
            <v>Тульская область</v>
          </cell>
        </row>
        <row r="116">
          <cell r="A116">
            <v>11</v>
          </cell>
          <cell r="B116" t="str">
            <v>101 630 028 24</v>
          </cell>
          <cell r="C116" t="str">
            <v>КОНОВАЛОВА Елизавета Юрьевна</v>
          </cell>
          <cell r="D116">
            <v>40692</v>
          </cell>
          <cell r="E116" t="str">
            <v>1 СР</v>
          </cell>
          <cell r="F116" t="str">
            <v>Иркутская область</v>
          </cell>
        </row>
        <row r="117">
          <cell r="A117">
            <v>12</v>
          </cell>
          <cell r="B117" t="str">
            <v>101 326 079 73</v>
          </cell>
          <cell r="C117" t="str">
            <v>БЕЛЬКОВА Яна Александровна</v>
          </cell>
          <cell r="D117">
            <v>40063</v>
          </cell>
          <cell r="E117" t="str">
            <v>КМС</v>
          </cell>
          <cell r="F117" t="str">
            <v>Иркутская область</v>
          </cell>
        </row>
        <row r="118">
          <cell r="A118">
            <v>13</v>
          </cell>
          <cell r="B118" t="str">
            <v>101 326 372 75</v>
          </cell>
          <cell r="C118" t="str">
            <v>САМОДЕЕНКО Дарья Сергеевна</v>
          </cell>
          <cell r="D118">
            <v>40070</v>
          </cell>
          <cell r="E118" t="str">
            <v>КМС</v>
          </cell>
          <cell r="F118" t="str">
            <v>Иркутская область</v>
          </cell>
        </row>
        <row r="119">
          <cell r="A119">
            <v>14</v>
          </cell>
          <cell r="B119" t="str">
            <v>101 406 976 72</v>
          </cell>
          <cell r="C119" t="str">
            <v>ХАЛАИМОВА Ирина Дмитриевна</v>
          </cell>
          <cell r="D119">
            <v>40036</v>
          </cell>
          <cell r="E119" t="str">
            <v>КМС</v>
          </cell>
          <cell r="F119" t="str">
            <v>Иркутская область</v>
          </cell>
        </row>
        <row r="120">
          <cell r="A120">
            <v>15</v>
          </cell>
          <cell r="B120" t="str">
            <v>101 462 966 93</v>
          </cell>
          <cell r="C120" t="str">
            <v>МИЛЛЕР Илья Артёмович</v>
          </cell>
          <cell r="D120">
            <v>40165</v>
          </cell>
          <cell r="E120" t="str">
            <v>КМС</v>
          </cell>
          <cell r="F120" t="str">
            <v>Иркутская область</v>
          </cell>
        </row>
        <row r="121">
          <cell r="A121">
            <v>17</v>
          </cell>
          <cell r="B121" t="str">
            <v>101 463 063 93</v>
          </cell>
          <cell r="C121" t="str">
            <v>ТОЛСТОВ Алексей Юрьевич</v>
          </cell>
          <cell r="D121">
            <v>40321</v>
          </cell>
          <cell r="E121" t="str">
            <v>2 СР</v>
          </cell>
          <cell r="F121" t="str">
            <v>Иркутская область</v>
          </cell>
        </row>
        <row r="122">
          <cell r="A122">
            <v>18</v>
          </cell>
          <cell r="B122" t="str">
            <v>101 544 004 39</v>
          </cell>
          <cell r="C122" t="str">
            <v>ХАЛАИМОВ Антон Дмитриевич</v>
          </cell>
          <cell r="D122">
            <v>40408</v>
          </cell>
          <cell r="E122" t="str">
            <v>2 СР</v>
          </cell>
          <cell r="F122" t="str">
            <v>Иркутская область</v>
          </cell>
        </row>
        <row r="123">
          <cell r="A123">
            <v>19</v>
          </cell>
          <cell r="B123" t="str">
            <v>101 534 704 51</v>
          </cell>
          <cell r="C123" t="str">
            <v>ЖИЛКИН Илья Евгеньевич</v>
          </cell>
          <cell r="D123">
            <v>40589</v>
          </cell>
          <cell r="E123" t="str">
            <v>2 СР</v>
          </cell>
          <cell r="F123" t="str">
            <v>Иркутская область</v>
          </cell>
        </row>
        <row r="124">
          <cell r="A124">
            <v>20</v>
          </cell>
          <cell r="B124" t="str">
            <v>101 545 455 35</v>
          </cell>
          <cell r="C124" t="str">
            <v>ВИННИКОВ Андрей Денисович</v>
          </cell>
          <cell r="D124">
            <v>40581</v>
          </cell>
          <cell r="E124" t="str">
            <v>2 СР</v>
          </cell>
          <cell r="F124" t="str">
            <v>Иркутская область</v>
          </cell>
        </row>
        <row r="125">
          <cell r="A125">
            <v>167</v>
          </cell>
          <cell r="B125" t="str">
            <v>101 457 943 17</v>
          </cell>
          <cell r="C125" t="str">
            <v>ХАБИЕВ Камиль Артурович</v>
          </cell>
          <cell r="D125">
            <v>40332</v>
          </cell>
          <cell r="E125" t="str">
            <v>1 СР</v>
          </cell>
          <cell r="F125" t="str">
            <v>Ульяновская область</v>
          </cell>
        </row>
        <row r="126">
          <cell r="A126">
            <v>168</v>
          </cell>
          <cell r="B126" t="str">
            <v>101 186 336 10</v>
          </cell>
          <cell r="C126" t="str">
            <v>КИРЕЕВ Степан Денисович</v>
          </cell>
          <cell r="D126">
            <v>40101</v>
          </cell>
          <cell r="E126" t="str">
            <v>КМС</v>
          </cell>
          <cell r="F126" t="str">
            <v>Ульяновская область</v>
          </cell>
        </row>
        <row r="127">
          <cell r="A127">
            <v>169</v>
          </cell>
          <cell r="B127" t="str">
            <v>101 273 946 29</v>
          </cell>
          <cell r="C127" t="str">
            <v>ИВАНОВ Антон Александрович</v>
          </cell>
          <cell r="D127">
            <v>39965</v>
          </cell>
          <cell r="E127" t="str">
            <v>1 СР</v>
          </cell>
          <cell r="F127" t="str">
            <v>Ульяновская область</v>
          </cell>
        </row>
        <row r="128">
          <cell r="A128">
            <v>122</v>
          </cell>
          <cell r="B128" t="str">
            <v>101 326 077 71</v>
          </cell>
          <cell r="C128" t="str">
            <v>КОНСТАНТИНОВ Феликс Антонович</v>
          </cell>
          <cell r="D128">
            <v>40255</v>
          </cell>
          <cell r="E128" t="str">
            <v>КМС</v>
          </cell>
          <cell r="F128" t="str">
            <v>Санкт-Петербург</v>
          </cell>
        </row>
        <row r="129">
          <cell r="A129">
            <v>102</v>
          </cell>
          <cell r="B129" t="str">
            <v>101 277 748 48</v>
          </cell>
          <cell r="C129" t="str">
            <v>ДЕМЕНКОВА Анастасия Александровна</v>
          </cell>
          <cell r="D129">
            <v>39967</v>
          </cell>
          <cell r="E129" t="str">
            <v>КМС</v>
          </cell>
          <cell r="F129" t="str">
            <v>Санкт-Петербург</v>
          </cell>
        </row>
        <row r="130">
          <cell r="A130">
            <v>103</v>
          </cell>
          <cell r="B130" t="str">
            <v>101 276 179 31</v>
          </cell>
          <cell r="C130" t="str">
            <v>ВАСЮКОВА Валерия Дмитриевна</v>
          </cell>
          <cell r="D130">
            <v>39814</v>
          </cell>
          <cell r="E130" t="str">
            <v>КМС</v>
          </cell>
          <cell r="F130" t="str">
            <v>Санкт-Петербург</v>
          </cell>
        </row>
        <row r="131">
          <cell r="A131">
            <v>104</v>
          </cell>
          <cell r="B131" t="str">
            <v>101 372 710 47</v>
          </cell>
          <cell r="C131" t="str">
            <v xml:space="preserve">КОСТИНА Ольга Николаевна </v>
          </cell>
          <cell r="D131">
            <v>40018</v>
          </cell>
          <cell r="E131" t="str">
            <v>КМС</v>
          </cell>
          <cell r="F131" t="str">
            <v>Санкт-Петербург</v>
          </cell>
        </row>
        <row r="132">
          <cell r="A132">
            <v>105</v>
          </cell>
          <cell r="B132" t="str">
            <v>101 446 476 93</v>
          </cell>
          <cell r="C132" t="str">
            <v>КОРОЛЕВА София Владимировна</v>
          </cell>
          <cell r="D132">
            <v>40324</v>
          </cell>
          <cell r="E132" t="str">
            <v>КМС</v>
          </cell>
          <cell r="F132" t="str">
            <v>Санкт-Петербург</v>
          </cell>
        </row>
        <row r="133">
          <cell r="A133">
            <v>106</v>
          </cell>
          <cell r="B133" t="str">
            <v>101 446 461 78</v>
          </cell>
          <cell r="C133" t="str">
            <v>РЕППО Эрика Алексеевна</v>
          </cell>
          <cell r="D133">
            <v>40295</v>
          </cell>
          <cell r="E133" t="str">
            <v>КМС</v>
          </cell>
          <cell r="F133" t="str">
            <v>Санкт-Петербург</v>
          </cell>
        </row>
        <row r="134">
          <cell r="A134">
            <v>107</v>
          </cell>
          <cell r="B134" t="str">
            <v>101 417 804 36</v>
          </cell>
          <cell r="C134" t="str">
            <v>ГОЛЫБИНА Валентина Владимировна</v>
          </cell>
          <cell r="D134">
            <v>40463</v>
          </cell>
          <cell r="E134" t="str">
            <v>КМС</v>
          </cell>
          <cell r="F134" t="str">
            <v>Санкт-Петербург</v>
          </cell>
        </row>
        <row r="135">
          <cell r="A135">
            <v>108</v>
          </cell>
          <cell r="B135" t="str">
            <v>101 565 548 49</v>
          </cell>
          <cell r="C135" t="str">
            <v>ТУЧИНА Дарья Алексеевна</v>
          </cell>
          <cell r="D135">
            <v>40613</v>
          </cell>
          <cell r="E135" t="str">
            <v>КМС</v>
          </cell>
          <cell r="F135" t="str">
            <v>Санкт-Петербург</v>
          </cell>
        </row>
        <row r="136">
          <cell r="A136">
            <v>109</v>
          </cell>
          <cell r="B136" t="str">
            <v>101 565 527 28</v>
          </cell>
          <cell r="C136" t="str">
            <v>АФАНАСЬЕВА Дарья Александровна</v>
          </cell>
          <cell r="D136">
            <v>40708</v>
          </cell>
          <cell r="E136" t="str">
            <v>КМС</v>
          </cell>
          <cell r="F136" t="str">
            <v>Санкт-Петербург</v>
          </cell>
        </row>
        <row r="137">
          <cell r="A137">
            <v>110</v>
          </cell>
          <cell r="B137" t="str">
            <v>101 373 063 12</v>
          </cell>
          <cell r="C137" t="str">
            <v>СМИРНОВ Андрей Николаевич</v>
          </cell>
          <cell r="D137">
            <v>39974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111</v>
          </cell>
          <cell r="B138" t="str">
            <v>101 372 722 59</v>
          </cell>
          <cell r="C138" t="str">
            <v>СКОРНЯКОВ Борис Алексеевич</v>
          </cell>
          <cell r="D138">
            <v>39956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112</v>
          </cell>
          <cell r="B139" t="str">
            <v>101 373 067 16</v>
          </cell>
          <cell r="C139" t="str">
            <v>КЛИШОВ Николай Сергеевич</v>
          </cell>
          <cell r="D139">
            <v>39955</v>
          </cell>
          <cell r="E139" t="str">
            <v>КМС</v>
          </cell>
          <cell r="F139" t="str">
            <v>Санкт-Петербург</v>
          </cell>
        </row>
        <row r="140">
          <cell r="A140">
            <v>113</v>
          </cell>
          <cell r="B140" t="str">
            <v>101 448 629 15</v>
          </cell>
          <cell r="C140" t="str">
            <v>ЯЦИНА Артем Романович</v>
          </cell>
          <cell r="D140">
            <v>40126</v>
          </cell>
          <cell r="E140" t="str">
            <v>КМС</v>
          </cell>
          <cell r="F140" t="str">
            <v>Санкт-Петербург</v>
          </cell>
        </row>
        <row r="141">
          <cell r="A141">
            <v>114</v>
          </cell>
          <cell r="B141" t="str">
            <v>101 480 516 86</v>
          </cell>
          <cell r="C141" t="str">
            <v>ЗЫРЯНОВ Кирилл Никитович</v>
          </cell>
          <cell r="D141">
            <v>40324</v>
          </cell>
          <cell r="E141" t="str">
            <v>КМС</v>
          </cell>
          <cell r="F141" t="str">
            <v>Санкт-Петербург</v>
          </cell>
        </row>
        <row r="142">
          <cell r="A142">
            <v>115</v>
          </cell>
          <cell r="B142" t="str">
            <v>101 422 933 24</v>
          </cell>
          <cell r="C142" t="str">
            <v>ПЕТУХОВ Максим Александрович</v>
          </cell>
          <cell r="D142">
            <v>40387</v>
          </cell>
          <cell r="E142" t="str">
            <v>КМС</v>
          </cell>
          <cell r="F142" t="str">
            <v>Санкт-Петербург</v>
          </cell>
        </row>
        <row r="143">
          <cell r="A143">
            <v>117</v>
          </cell>
          <cell r="B143" t="str">
            <v>101 480 842 24</v>
          </cell>
          <cell r="C143" t="str">
            <v xml:space="preserve">СЫСОЕВ Игнат Алексеевич </v>
          </cell>
          <cell r="D143">
            <v>40289</v>
          </cell>
          <cell r="E143" t="str">
            <v>1 СР</v>
          </cell>
          <cell r="F143" t="str">
            <v>Санкт-Петербург</v>
          </cell>
        </row>
        <row r="144">
          <cell r="A144">
            <v>118</v>
          </cell>
          <cell r="B144" t="str">
            <v>101 565 540 41</v>
          </cell>
          <cell r="C144" t="str">
            <v>БАЗГАНОВ Кирилл Владимирович</v>
          </cell>
          <cell r="D144">
            <v>40578</v>
          </cell>
          <cell r="E144" t="str">
            <v>1 СР</v>
          </cell>
          <cell r="F144" t="str">
            <v>Санкт-Петербург</v>
          </cell>
        </row>
        <row r="145">
          <cell r="A145">
            <v>119</v>
          </cell>
          <cell r="B145" t="str">
            <v>101 565 517 18</v>
          </cell>
          <cell r="C145" t="str">
            <v>МИХЕЕВ Арсений Анатольевич</v>
          </cell>
          <cell r="D145">
            <v>40578</v>
          </cell>
          <cell r="E145" t="str">
            <v>1 СР</v>
          </cell>
          <cell r="F145" t="str">
            <v>Санкт-Петербург</v>
          </cell>
        </row>
        <row r="146">
          <cell r="A146">
            <v>120</v>
          </cell>
          <cell r="B146" t="str">
            <v>101 565 526 27</v>
          </cell>
          <cell r="C146" t="str">
            <v>НОВОЛОДСКИЙ Дмитрий Юрьевич</v>
          </cell>
          <cell r="D146">
            <v>40691</v>
          </cell>
          <cell r="E146" t="str">
            <v>1 СР</v>
          </cell>
          <cell r="F146" t="str">
            <v>Санкт-Петербург</v>
          </cell>
        </row>
        <row r="147">
          <cell r="A147">
            <v>121</v>
          </cell>
          <cell r="B147" t="str">
            <v>101 458 602 94</v>
          </cell>
          <cell r="C147" t="str">
            <v>ФОМЕНКО Тимофей Константинович</v>
          </cell>
          <cell r="D147">
            <v>40755</v>
          </cell>
          <cell r="E147" t="str">
            <v>1 СР</v>
          </cell>
          <cell r="F147" t="str">
            <v>Санкт-Петербург</v>
          </cell>
        </row>
        <row r="148">
          <cell r="A148">
            <v>123</v>
          </cell>
          <cell r="B148">
            <v>10136909420</v>
          </cell>
          <cell r="C148" t="str">
            <v>АДЦЕЕВА Софья Юрьевна</v>
          </cell>
          <cell r="D148">
            <v>40172</v>
          </cell>
          <cell r="E148" t="str">
            <v>КМС</v>
          </cell>
          <cell r="F148" t="str">
            <v>Санкт-Петербург</v>
          </cell>
        </row>
        <row r="149">
          <cell r="A149">
            <v>124</v>
          </cell>
          <cell r="B149">
            <v>10136740880</v>
          </cell>
          <cell r="C149" t="str">
            <v>МЕРШИНА ВалерияМаксимовна</v>
          </cell>
          <cell r="D149">
            <v>40357</v>
          </cell>
          <cell r="E149" t="str">
            <v>КМС</v>
          </cell>
          <cell r="F149" t="str">
            <v>Санкт-Петербург</v>
          </cell>
        </row>
        <row r="150">
          <cell r="A150">
            <v>125</v>
          </cell>
          <cell r="B150">
            <v>10147843845</v>
          </cell>
          <cell r="C150" t="str">
            <v>ФИЛИППОВА Анастасия Дмитриевна</v>
          </cell>
          <cell r="D150">
            <v>40823</v>
          </cell>
          <cell r="E150" t="str">
            <v>1 СР</v>
          </cell>
          <cell r="F150" t="str">
            <v>Санкт-Петербург</v>
          </cell>
        </row>
        <row r="151">
          <cell r="A151">
            <v>126</v>
          </cell>
          <cell r="B151" t="str">
            <v>101 649 784 89</v>
          </cell>
          <cell r="C151" t="str">
            <v>ЛУКЬЯНЕНКО Александра Вячеславовна</v>
          </cell>
          <cell r="D151">
            <v>40569</v>
          </cell>
          <cell r="E151" t="str">
            <v>1 СР</v>
          </cell>
          <cell r="F151" t="str">
            <v>Санкт-Петербург</v>
          </cell>
        </row>
        <row r="152">
          <cell r="A152">
            <v>143</v>
          </cell>
          <cell r="B152" t="str">
            <v>101 425 967 51</v>
          </cell>
          <cell r="C152" t="str">
            <v>БОЛЯСОВА Дарья Сергеевна</v>
          </cell>
          <cell r="D152">
            <v>39895</v>
          </cell>
          <cell r="E152" t="str">
            <v>КМС</v>
          </cell>
          <cell r="F152" t="str">
            <v>Тульская область</v>
          </cell>
        </row>
        <row r="153">
          <cell r="A153">
            <v>144</v>
          </cell>
          <cell r="B153" t="str">
            <v>101 425 957 41</v>
          </cell>
          <cell r="C153" t="str">
            <v>МАШКОВА Полина Михайловна</v>
          </cell>
          <cell r="D153">
            <v>40163</v>
          </cell>
          <cell r="E153" t="str">
            <v>КМС</v>
          </cell>
          <cell r="F153" t="str">
            <v>Тульская область</v>
          </cell>
        </row>
        <row r="154">
          <cell r="A154">
            <v>145</v>
          </cell>
          <cell r="B154" t="str">
            <v>101 425 949 33</v>
          </cell>
          <cell r="C154" t="str">
            <v>БОГНАТ Александра Александровна</v>
          </cell>
          <cell r="D154">
            <v>39863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146</v>
          </cell>
          <cell r="B155" t="str">
            <v>101 425 981 65</v>
          </cell>
          <cell r="C155" t="str">
            <v>ЧЕРНОВА Екатерина Алексеевна</v>
          </cell>
          <cell r="D155">
            <v>40253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147</v>
          </cell>
          <cell r="B156" t="str">
            <v>101 425 959 43</v>
          </cell>
          <cell r="C156" t="str">
            <v>МИШИНА Алена Александровна</v>
          </cell>
          <cell r="D156">
            <v>39871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148</v>
          </cell>
          <cell r="B157" t="str">
            <v>101 638 538 95</v>
          </cell>
          <cell r="C157" t="str">
            <v>ВОРОНИН Матвей Сергеевич</v>
          </cell>
          <cell r="D157">
            <v>40557</v>
          </cell>
          <cell r="E157" t="str">
            <v>2 СР</v>
          </cell>
          <cell r="F157" t="str">
            <v>Тульская область</v>
          </cell>
        </row>
        <row r="158">
          <cell r="A158">
            <v>149</v>
          </cell>
          <cell r="B158" t="str">
            <v>101 426 048 35</v>
          </cell>
          <cell r="C158" t="str">
            <v>СТЕПАНОВ Тимур Алексеевич</v>
          </cell>
          <cell r="D158">
            <v>39988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150</v>
          </cell>
          <cell r="B159" t="str">
            <v>101 507 606 16</v>
          </cell>
          <cell r="C159" t="str">
            <v>ЛОГИНОВ Ярослав Юрьевич</v>
          </cell>
          <cell r="D159">
            <v>39974</v>
          </cell>
          <cell r="E159" t="str">
            <v>1 СР</v>
          </cell>
          <cell r="F159" t="str">
            <v>Тульская область</v>
          </cell>
        </row>
        <row r="160">
          <cell r="A160">
            <v>151</v>
          </cell>
          <cell r="B160" t="str">
            <v>101 424 054 78</v>
          </cell>
          <cell r="C160" t="str">
            <v>КУДРЯВЦЕВ Иван Федорович</v>
          </cell>
          <cell r="D160">
            <v>40531</v>
          </cell>
          <cell r="E160" t="str">
            <v>2 СР</v>
          </cell>
          <cell r="F160" t="str">
            <v>Тульская область</v>
          </cell>
        </row>
        <row r="161">
          <cell r="A161">
            <v>70</v>
          </cell>
          <cell r="B161" t="str">
            <v>101 594 550 48</v>
          </cell>
          <cell r="C161" t="str">
            <v>ЕЖОВ Егор Павлович</v>
          </cell>
          <cell r="D161">
            <v>40389</v>
          </cell>
          <cell r="E161" t="str">
            <v>1 СР</v>
          </cell>
          <cell r="F161" t="str">
            <v>Самарская область</v>
          </cell>
        </row>
        <row r="162">
          <cell r="A162">
            <v>71</v>
          </cell>
          <cell r="B162" t="str">
            <v>101 461 693 81</v>
          </cell>
          <cell r="C162" t="str">
            <v>КОБЛЕНКОВА Екатерина Михайловна</v>
          </cell>
          <cell r="D162">
            <v>40356</v>
          </cell>
          <cell r="E162" t="str">
            <v>2 СР</v>
          </cell>
          <cell r="F162" t="str">
            <v>Самарская область</v>
          </cell>
        </row>
        <row r="163">
          <cell r="A163">
            <v>72</v>
          </cell>
          <cell r="B163" t="str">
            <v>101 461 494 76</v>
          </cell>
          <cell r="C163" t="str">
            <v>ЮЖИЛКИНА Марта Антоновна</v>
          </cell>
          <cell r="D163">
            <v>40390</v>
          </cell>
          <cell r="E163" t="str">
            <v>1 СР</v>
          </cell>
          <cell r="F163" t="str">
            <v>Самарская область</v>
          </cell>
        </row>
        <row r="164">
          <cell r="A164">
            <v>73</v>
          </cell>
          <cell r="B164" t="str">
            <v>101 461 685 73</v>
          </cell>
          <cell r="C164" t="str">
            <v>СВИСТУХИНА Дарья Максимовна</v>
          </cell>
          <cell r="D164">
            <v>40414</v>
          </cell>
          <cell r="E164" t="str">
            <v>2 СР</v>
          </cell>
          <cell r="F164" t="str">
            <v>Самарская область</v>
          </cell>
        </row>
        <row r="165">
          <cell r="A165">
            <v>74</v>
          </cell>
          <cell r="B165" t="str">
            <v>101 461 701 89</v>
          </cell>
          <cell r="C165" t="str">
            <v>РЫБЧИНСКАЯ Александра Ильинична</v>
          </cell>
          <cell r="D165">
            <v>40277</v>
          </cell>
          <cell r="E165" t="str">
            <v>1 СР</v>
          </cell>
          <cell r="F165" t="str">
            <v>Самарская область</v>
          </cell>
        </row>
        <row r="166">
          <cell r="A166">
            <v>75</v>
          </cell>
          <cell r="B166" t="str">
            <v>101 445 174 52</v>
          </cell>
          <cell r="C166" t="str">
            <v>КУЗНЕЦОВ Даниил Михайлович</v>
          </cell>
          <cell r="D166">
            <v>40006</v>
          </cell>
          <cell r="E166" t="str">
            <v>1 СР</v>
          </cell>
          <cell r="F166" t="str">
            <v>Самарская область</v>
          </cell>
        </row>
        <row r="167">
          <cell r="A167">
            <v>76</v>
          </cell>
          <cell r="B167" t="str">
            <v>101 319 550 43</v>
          </cell>
          <cell r="C167" t="str">
            <v>СУБЕЕВ Марат Ильнарович</v>
          </cell>
          <cell r="D167">
            <v>39985</v>
          </cell>
          <cell r="E167" t="str">
            <v>1 СР</v>
          </cell>
          <cell r="F167" t="str">
            <v>Самарская область</v>
          </cell>
        </row>
        <row r="168">
          <cell r="A168">
            <v>77</v>
          </cell>
          <cell r="B168" t="str">
            <v>101 461 689 77</v>
          </cell>
          <cell r="C168" t="str">
            <v>ШУКШИН Михаил Александрович</v>
          </cell>
          <cell r="D168">
            <v>40438</v>
          </cell>
          <cell r="E168" t="str">
            <v>2 СР</v>
          </cell>
          <cell r="F168" t="str">
            <v>Самарская область</v>
          </cell>
        </row>
        <row r="169">
          <cell r="A169">
            <v>78</v>
          </cell>
          <cell r="B169" t="str">
            <v>101 485 278 95</v>
          </cell>
          <cell r="C169" t="str">
            <v>ТИХАНОВ Демид Андреевич</v>
          </cell>
          <cell r="D169">
            <v>40529</v>
          </cell>
          <cell r="E169" t="str">
            <v>2 СР</v>
          </cell>
          <cell r="F169" t="str">
            <v>Самарская область</v>
          </cell>
        </row>
        <row r="171">
          <cell r="A171">
            <v>170</v>
          </cell>
          <cell r="B171" t="str">
            <v>101 546 776 95</v>
          </cell>
          <cell r="C171" t="str">
            <v>МУРТУЗАЛИЕВА Самира Руслановна</v>
          </cell>
          <cell r="D171">
            <v>40445</v>
          </cell>
          <cell r="E171" t="str">
            <v>1 СР</v>
          </cell>
          <cell r="F171" t="str">
            <v>Самарская область</v>
          </cell>
        </row>
        <row r="172">
          <cell r="A172">
            <v>171</v>
          </cell>
          <cell r="B172" t="str">
            <v>101 436 893 16</v>
          </cell>
          <cell r="C172" t="str">
            <v>ЧУГУРОВА Арина Павловна</v>
          </cell>
          <cell r="D172">
            <v>40024</v>
          </cell>
          <cell r="E172" t="str">
            <v>1 СР</v>
          </cell>
          <cell r="F172" t="str">
            <v>Самарская область</v>
          </cell>
        </row>
        <row r="173">
          <cell r="A173">
            <v>180</v>
          </cell>
          <cell r="B173" t="str">
            <v>101 654 756 17</v>
          </cell>
          <cell r="C173" t="str">
            <v>СЕМИНА Ксения  Дмитриевна</v>
          </cell>
          <cell r="D173">
            <v>40186</v>
          </cell>
          <cell r="E173" t="str">
            <v>2 СР</v>
          </cell>
          <cell r="F173" t="str">
            <v>Самарская область</v>
          </cell>
        </row>
        <row r="174">
          <cell r="A174">
            <v>183</v>
          </cell>
          <cell r="C174" t="str">
            <v>ПОДЛИННОВА Ярослава Дмитриевна</v>
          </cell>
          <cell r="D174">
            <v>40226</v>
          </cell>
          <cell r="E174" t="str">
            <v>б/р</v>
          </cell>
          <cell r="F174" t="str">
            <v>Самарская область</v>
          </cell>
        </row>
        <row r="175">
          <cell r="A175">
            <v>172</v>
          </cell>
          <cell r="B175" t="str">
            <v>101 620 607 12</v>
          </cell>
          <cell r="C175" t="str">
            <v>САЛОВ Данила Витальевич</v>
          </cell>
          <cell r="D175">
            <v>40447</v>
          </cell>
          <cell r="E175" t="str">
            <v>1 СР</v>
          </cell>
          <cell r="F175" t="str">
            <v>Самарская область</v>
          </cell>
        </row>
        <row r="176">
          <cell r="A176">
            <v>173</v>
          </cell>
          <cell r="C176" t="str">
            <v>БАБИН Артемий Евгеньевич</v>
          </cell>
          <cell r="D176">
            <v>40249</v>
          </cell>
          <cell r="E176" t="str">
            <v>2 СР</v>
          </cell>
          <cell r="F176" t="str">
            <v>Самарская область</v>
          </cell>
        </row>
        <row r="177">
          <cell r="A177">
            <v>174</v>
          </cell>
          <cell r="B177" t="str">
            <v>101 436 840 60</v>
          </cell>
          <cell r="C177" t="str">
            <v>СТРЕЛЬНИКОВ Андрей Николаевич</v>
          </cell>
          <cell r="D177">
            <v>40472</v>
          </cell>
          <cell r="E177" t="str">
            <v>1 СР</v>
          </cell>
          <cell r="F177" t="str">
            <v>Самарская область</v>
          </cell>
        </row>
        <row r="178">
          <cell r="A178">
            <v>175</v>
          </cell>
          <cell r="B178" t="str">
            <v>101 543 233 44</v>
          </cell>
          <cell r="C178" t="str">
            <v>ГИРФАНОВ Иван Витальевич</v>
          </cell>
          <cell r="D178">
            <v>40401</v>
          </cell>
          <cell r="E178" t="str">
            <v>2 СР</v>
          </cell>
          <cell r="F178" t="str">
            <v>Самарская область</v>
          </cell>
        </row>
        <row r="179">
          <cell r="A179">
            <v>176</v>
          </cell>
          <cell r="B179" t="str">
            <v>101 437 863 16</v>
          </cell>
          <cell r="C179" t="str">
            <v>БИКАЕВ Рафис Радикович</v>
          </cell>
          <cell r="D179">
            <v>40383</v>
          </cell>
          <cell r="E179" t="str">
            <v>2 СР</v>
          </cell>
          <cell r="F179" t="str">
            <v>Самарская область</v>
          </cell>
        </row>
        <row r="180">
          <cell r="A180">
            <v>177</v>
          </cell>
          <cell r="B180" t="str">
            <v>101 546 956 81</v>
          </cell>
          <cell r="C180" t="str">
            <v>ПИСЧАЕВ Матвей Сергеевич</v>
          </cell>
          <cell r="D180">
            <v>40413</v>
          </cell>
          <cell r="E180" t="str">
            <v>2 СР</v>
          </cell>
          <cell r="F180" t="str">
            <v>Самарская область</v>
          </cell>
        </row>
        <row r="181">
          <cell r="A181">
            <v>178</v>
          </cell>
          <cell r="B181" t="str">
            <v>101 459 876 10</v>
          </cell>
          <cell r="C181" t="str">
            <v>АГАПОВ Артем Владимирович</v>
          </cell>
          <cell r="D181">
            <v>40415</v>
          </cell>
          <cell r="E181" t="str">
            <v>2 СР</v>
          </cell>
          <cell r="F181" t="str">
            <v>Самарская область</v>
          </cell>
        </row>
        <row r="182">
          <cell r="A182">
            <v>179</v>
          </cell>
          <cell r="B182" t="str">
            <v>101 459 875 09</v>
          </cell>
          <cell r="C182" t="str">
            <v>КАЗАНЦЕВ Алексей Владимирович</v>
          </cell>
          <cell r="D182">
            <v>40255</v>
          </cell>
          <cell r="E182" t="str">
            <v>2 СР</v>
          </cell>
          <cell r="F182" t="str">
            <v>Самарская область</v>
          </cell>
        </row>
        <row r="183">
          <cell r="A183">
            <v>181</v>
          </cell>
          <cell r="B183" t="str">
            <v>101 548 790 72</v>
          </cell>
          <cell r="C183" t="str">
            <v>ДРОЗДОВ Артём Геннадьевич</v>
          </cell>
          <cell r="D183">
            <v>40462</v>
          </cell>
          <cell r="E183" t="str">
            <v>2 СР</v>
          </cell>
          <cell r="F183" t="str">
            <v>Самарская область</v>
          </cell>
        </row>
        <row r="184">
          <cell r="A184">
            <v>182</v>
          </cell>
          <cell r="B184" t="str">
            <v>101 616 640 22</v>
          </cell>
          <cell r="C184" t="str">
            <v>ТОЛКАЧЕВ Дмитрий Сергеевич</v>
          </cell>
          <cell r="D184">
            <v>40223</v>
          </cell>
          <cell r="E184" t="str">
            <v>2 СР</v>
          </cell>
          <cell r="F184" t="str">
            <v>Самарская область</v>
          </cell>
        </row>
        <row r="185">
          <cell r="A185">
            <v>184</v>
          </cell>
          <cell r="B185" t="str">
            <v>101 548 794 76</v>
          </cell>
          <cell r="C185" t="str">
            <v>ВДОВИН Михаил Алексеевич</v>
          </cell>
          <cell r="D185">
            <v>40120</v>
          </cell>
          <cell r="E185" t="str">
            <v>1 СР</v>
          </cell>
          <cell r="F185" t="str">
            <v>Самарская область</v>
          </cell>
        </row>
        <row r="186">
          <cell r="A186">
            <v>185</v>
          </cell>
          <cell r="B186" t="str">
            <v>101 609 320 74</v>
          </cell>
          <cell r="C186" t="str">
            <v>ЛЕВИН Андрей Алексеевич</v>
          </cell>
          <cell r="D186">
            <v>40539</v>
          </cell>
          <cell r="E186" t="str">
            <v>1 СР</v>
          </cell>
          <cell r="F186" t="str">
            <v>Самарская область</v>
          </cell>
        </row>
        <row r="187">
          <cell r="A187">
            <v>186</v>
          </cell>
          <cell r="B187" t="str">
            <v>101 629 015 78</v>
          </cell>
          <cell r="C187" t="str">
            <v>БАЛЕНКОВ Дмитрий Андреевич</v>
          </cell>
          <cell r="D187">
            <v>40470</v>
          </cell>
          <cell r="E187" t="str">
            <v>2 СР</v>
          </cell>
          <cell r="F187" t="str">
            <v>Самарская область</v>
          </cell>
        </row>
        <row r="188">
          <cell r="A188">
            <v>187</v>
          </cell>
          <cell r="B188" t="str">
            <v>101 441 944 23</v>
          </cell>
          <cell r="C188" t="str">
            <v>ЧЕРНОВ Кирилл Денисович</v>
          </cell>
          <cell r="D188">
            <v>40541</v>
          </cell>
          <cell r="E188" t="str">
            <v>2 СР</v>
          </cell>
          <cell r="F188" t="str">
            <v>Самарская область</v>
          </cell>
        </row>
        <row r="189">
          <cell r="A189">
            <v>188</v>
          </cell>
          <cell r="B189" t="str">
            <v>101 439 673 80</v>
          </cell>
          <cell r="C189" t="str">
            <v xml:space="preserve">БЛЮДИН Даниил Иванович </v>
          </cell>
          <cell r="D189">
            <v>40004</v>
          </cell>
          <cell r="E189" t="str">
            <v>1 СР</v>
          </cell>
          <cell r="F189" t="str">
            <v>Самарская область</v>
          </cell>
        </row>
        <row r="196">
          <cell r="E196">
            <v>40</v>
          </cell>
          <cell r="F196">
            <v>33</v>
          </cell>
        </row>
        <row r="197">
          <cell r="E197">
            <v>34</v>
          </cell>
          <cell r="F197">
            <v>26</v>
          </cell>
        </row>
        <row r="198">
          <cell r="E198">
            <v>34</v>
          </cell>
          <cell r="F198">
            <v>18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0557-31D7-4029-B721-99527CD16F28}">
  <sheetPr>
    <tabColor theme="3" tint="-0.249977111117893"/>
    <pageSetUpPr fitToPage="1"/>
  </sheetPr>
  <dimension ref="A1:U109"/>
  <sheetViews>
    <sheetView tabSelected="1" view="pageBreakPreview" topLeftCell="A16" zoomScaleNormal="100" zoomScaleSheetLayoutView="100" zoomScalePageLayoutView="50" workbookViewId="0">
      <selection activeCell="G19" sqref="G19"/>
    </sheetView>
  </sheetViews>
  <sheetFormatPr defaultColWidth="9.1796875" defaultRowHeight="13" x14ac:dyDescent="0.25"/>
  <cols>
    <col min="1" max="1" width="7" style="10" customWidth="1"/>
    <col min="2" max="2" width="7" style="20" customWidth="1"/>
    <col min="3" max="3" width="12.54296875" style="20" customWidth="1"/>
    <col min="4" max="4" width="32.81640625" style="10" customWidth="1"/>
    <col min="5" max="5" width="11.54296875" style="12" customWidth="1"/>
    <col min="6" max="6" width="7.54296875" style="10" customWidth="1"/>
    <col min="7" max="7" width="20.7265625" style="10" customWidth="1"/>
    <col min="8" max="8" width="10.1796875" style="28" customWidth="1"/>
    <col min="9" max="9" width="10.7265625" style="14" customWidth="1"/>
    <col min="10" max="10" width="9.81640625" style="15" customWidth="1"/>
    <col min="11" max="11" width="13.54296875" style="10" customWidth="1"/>
    <col min="12" max="12" width="18.54296875" style="10" customWidth="1"/>
    <col min="13" max="16384" width="9.1796875" style="10"/>
  </cols>
  <sheetData>
    <row r="1" spans="1:21" s="2" customFormat="1" ht="1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s="2" customFormat="1" ht="19.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s="2" customFormat="1" ht="19.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1" s="2" customFormat="1" ht="19.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1" s="2" customFormat="1" ht="6" customHeight="1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21" s="5" customFormat="1" ht="26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18" customHeight="1" x14ac:dyDescent="0.25">
      <c r="A7" s="6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21" s="2" customFormat="1" ht="4.5" customHeight="1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21" s="2" customFormat="1" ht="19.5" customHeight="1" x14ac:dyDescent="0.25">
      <c r="A9" s="6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21" s="8" customFormat="1" ht="18" customHeight="1" x14ac:dyDescent="0.25">
      <c r="A10" s="7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21" s="2" customFormat="1" ht="19.5" customHeight="1" x14ac:dyDescent="0.25">
      <c r="A11" s="6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21" ht="5.25" customHeight="1" x14ac:dyDescent="0.25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21" x14ac:dyDescent="0.25">
      <c r="A13" s="11" t="s">
        <v>10</v>
      </c>
      <c r="B13" s="11"/>
      <c r="C13" s="11"/>
      <c r="D13" s="11"/>
      <c r="G13" s="10" t="s">
        <v>11</v>
      </c>
      <c r="H13" s="13"/>
      <c r="K13" s="16"/>
      <c r="L13" s="16" t="s">
        <v>12</v>
      </c>
    </row>
    <row r="14" spans="1:21" x14ac:dyDescent="0.25">
      <c r="A14" s="11" t="s">
        <v>13</v>
      </c>
      <c r="B14" s="11"/>
      <c r="C14" s="11"/>
      <c r="D14" s="11"/>
      <c r="G14" s="10" t="s">
        <v>14</v>
      </c>
      <c r="H14" s="13"/>
      <c r="K14" s="16"/>
      <c r="L14" s="16" t="s">
        <v>15</v>
      </c>
    </row>
    <row r="15" spans="1:21" x14ac:dyDescent="0.25">
      <c r="A15" s="17" t="s">
        <v>16</v>
      </c>
      <c r="B15" s="17"/>
      <c r="C15" s="17"/>
      <c r="D15" s="17"/>
      <c r="E15" s="17"/>
      <c r="F15" s="17"/>
      <c r="G15" s="18"/>
      <c r="H15" s="19" t="s">
        <v>17</v>
      </c>
      <c r="I15" s="19"/>
      <c r="J15" s="19"/>
      <c r="K15" s="19"/>
      <c r="L15" s="19"/>
    </row>
    <row r="16" spans="1:21" x14ac:dyDescent="0.25">
      <c r="A16" s="10" t="s">
        <v>18</v>
      </c>
      <c r="E16" s="16" t="s">
        <v>4</v>
      </c>
      <c r="G16" s="21"/>
      <c r="H16" s="22" t="s">
        <v>19</v>
      </c>
      <c r="I16" s="22"/>
      <c r="J16" s="22"/>
      <c r="K16" s="22"/>
      <c r="L16" s="22"/>
    </row>
    <row r="17" spans="1:12" x14ac:dyDescent="0.25">
      <c r="A17" s="10" t="s">
        <v>20</v>
      </c>
      <c r="D17" s="16"/>
      <c r="G17" s="21" t="s">
        <v>21</v>
      </c>
      <c r="H17" s="23" t="s">
        <v>22</v>
      </c>
      <c r="J17" s="14"/>
      <c r="K17" s="14"/>
      <c r="L17" s="24"/>
    </row>
    <row r="18" spans="1:12" x14ac:dyDescent="0.25">
      <c r="A18" s="10" t="s">
        <v>23</v>
      </c>
      <c r="D18" s="16"/>
      <c r="G18" s="21" t="s">
        <v>24</v>
      </c>
      <c r="H18" s="23" t="s">
        <v>25</v>
      </c>
      <c r="J18" s="14"/>
      <c r="K18" s="14"/>
      <c r="L18" s="24">
        <v>0</v>
      </c>
    </row>
    <row r="19" spans="1:12" x14ac:dyDescent="0.25">
      <c r="A19" s="10" t="s">
        <v>26</v>
      </c>
      <c r="G19" s="21" t="s">
        <v>27</v>
      </c>
      <c r="H19" s="25" t="s">
        <v>28</v>
      </c>
      <c r="J19" s="20">
        <v>17.399999999999999</v>
      </c>
      <c r="L19" s="26" t="s">
        <v>29</v>
      </c>
    </row>
    <row r="20" spans="1:12" ht="6.75" customHeight="1" x14ac:dyDescent="0.25">
      <c r="G20" s="27"/>
    </row>
    <row r="21" spans="1:12" s="35" customFormat="1" ht="21" customHeight="1" x14ac:dyDescent="0.25">
      <c r="A21" s="29" t="s">
        <v>30</v>
      </c>
      <c r="B21" s="30" t="s">
        <v>31</v>
      </c>
      <c r="C21" s="30" t="s">
        <v>32</v>
      </c>
      <c r="D21" s="30" t="s">
        <v>33</v>
      </c>
      <c r="E21" s="31" t="s">
        <v>34</v>
      </c>
      <c r="F21" s="30" t="s">
        <v>35</v>
      </c>
      <c r="G21" s="30" t="s">
        <v>36</v>
      </c>
      <c r="H21" s="32" t="s">
        <v>37</v>
      </c>
      <c r="I21" s="32" t="s">
        <v>38</v>
      </c>
      <c r="J21" s="33" t="s">
        <v>39</v>
      </c>
      <c r="K21" s="34" t="s">
        <v>40</v>
      </c>
      <c r="L21" s="34" t="s">
        <v>41</v>
      </c>
    </row>
    <row r="22" spans="1:12" s="35" customFormat="1" ht="13.5" customHeight="1" x14ac:dyDescent="0.25">
      <c r="A22" s="29"/>
      <c r="B22" s="30"/>
      <c r="C22" s="30"/>
      <c r="D22" s="30"/>
      <c r="E22" s="31"/>
      <c r="F22" s="30"/>
      <c r="G22" s="30"/>
      <c r="H22" s="32"/>
      <c r="I22" s="32"/>
      <c r="J22" s="33"/>
      <c r="K22" s="34"/>
      <c r="L22" s="34"/>
    </row>
    <row r="23" spans="1:12" ht="21.75" customHeight="1" x14ac:dyDescent="0.25">
      <c r="A23" s="36">
        <v>1</v>
      </c>
      <c r="B23" s="37">
        <v>102</v>
      </c>
      <c r="C23" s="36" t="str">
        <f>INDEX([1]base!$A$2:$E$230,MATCH($B23,[1]base!$A$2:$A$230,0),COLUMN()-1)</f>
        <v>101 277 748 48</v>
      </c>
      <c r="D23" s="36" t="str">
        <f>INDEX([1]base!$A$2:$E$230,MATCH($B23,[1]base!$A$2:$A$230,0),COLUMN()-1)</f>
        <v>ДЕМЕНКОВА Анастасия Александровна</v>
      </c>
      <c r="E23" s="38">
        <f>INDEX([1]base!$A$2:$E$230,MATCH($B23,[1]base!$A$2:$A$230,0),COLUMN()-1)</f>
        <v>39967</v>
      </c>
      <c r="F23" s="36" t="str">
        <f>INDEX([1]base!$A$2:$E$230,MATCH($B23,[1]base!$A$2:$A$230,0),COLUMN()-1)</f>
        <v>КМС</v>
      </c>
      <c r="G23" s="36" t="str">
        <f>INDEX([1]base!$A$2:$F$230,MATCH($B23,[1]base!$A$2:$A$230,0),COLUMN()-1)</f>
        <v>Санкт-Петербург</v>
      </c>
      <c r="H23" s="39">
        <v>1.783564814814808E-2</v>
      </c>
      <c r="I23" s="40" t="s">
        <v>4</v>
      </c>
      <c r="J23" s="41">
        <f>$J$19/((H23*24))</f>
        <v>40.648929266710084</v>
      </c>
      <c r="K23" s="20"/>
      <c r="L23" s="36"/>
    </row>
    <row r="24" spans="1:12" ht="21.75" customHeight="1" x14ac:dyDescent="0.25">
      <c r="A24" s="36">
        <v>2</v>
      </c>
      <c r="B24" s="37">
        <v>104</v>
      </c>
      <c r="C24" s="36" t="str">
        <f>INDEX([1]base!$A$2:$E$230,MATCH($B24,[1]base!$A$2:$A$230,0),COLUMN()-1)</f>
        <v>101 372 710 47</v>
      </c>
      <c r="D24" s="36" t="str">
        <f>INDEX([1]base!$A$2:$E$230,MATCH($B24,[1]base!$A$2:$A$230,0),COLUMN()-1)</f>
        <v xml:space="preserve">КОСТИНА Ольга Николаевна </v>
      </c>
      <c r="E24" s="38">
        <f>INDEX([1]base!$A$2:$E$230,MATCH($B24,[1]base!$A$2:$A$230,0),COLUMN()-1)</f>
        <v>40018</v>
      </c>
      <c r="F24" s="36" t="str">
        <f>INDEX([1]base!$A$2:$E$230,MATCH($B24,[1]base!$A$2:$A$230,0),COLUMN()-1)</f>
        <v>КМС</v>
      </c>
      <c r="G24" s="36" t="str">
        <f>INDEX([1]base!$A$2:$F$230,MATCH($B24,[1]base!$A$2:$A$230,0),COLUMN()-1)</f>
        <v>Санкт-Петербург</v>
      </c>
      <c r="H24" s="39">
        <v>1.8252314814814742E-2</v>
      </c>
      <c r="I24" s="40">
        <f>H24-$H$23</f>
        <v>4.1666666666666241E-4</v>
      </c>
      <c r="J24" s="41">
        <f t="shared" ref="J24:J87" si="0">$J$19/((H24*24))</f>
        <v>39.720989220038199</v>
      </c>
      <c r="K24" s="20"/>
      <c r="L24" s="36"/>
    </row>
    <row r="25" spans="1:12" ht="21.75" customHeight="1" x14ac:dyDescent="0.25">
      <c r="A25" s="36">
        <v>3</v>
      </c>
      <c r="B25" s="37">
        <v>105</v>
      </c>
      <c r="C25" s="36" t="str">
        <f>INDEX([1]base!$A$2:$E$230,MATCH($B25,[1]base!$A$2:$A$230,0),COLUMN()-1)</f>
        <v>101 446 476 93</v>
      </c>
      <c r="D25" s="36" t="str">
        <f>INDEX([1]base!$A$2:$E$230,MATCH($B25,[1]base!$A$2:$A$230,0),COLUMN()-1)</f>
        <v>КОРОЛЕВА София Владимировна</v>
      </c>
      <c r="E25" s="38">
        <f>INDEX([1]base!$A$2:$E$230,MATCH($B25,[1]base!$A$2:$A$230,0),COLUMN()-1)</f>
        <v>40324</v>
      </c>
      <c r="F25" s="36" t="str">
        <f>INDEX([1]base!$A$2:$E$230,MATCH($B25,[1]base!$A$2:$A$230,0),COLUMN()-1)</f>
        <v>КМС</v>
      </c>
      <c r="G25" s="36" t="str">
        <f>INDEX([1]base!$A$2:$F$230,MATCH($B25,[1]base!$A$2:$A$230,0),COLUMN()-1)</f>
        <v>Санкт-Петербург</v>
      </c>
      <c r="H25" s="39">
        <v>1.8576388888888885E-2</v>
      </c>
      <c r="I25" s="40">
        <f t="shared" ref="I25:I88" si="1">H25-$H$23</f>
        <v>7.4074074074080565E-4</v>
      </c>
      <c r="J25" s="41">
        <f t="shared" si="0"/>
        <v>39.028037383177576</v>
      </c>
      <c r="K25" s="20"/>
      <c r="L25" s="36"/>
    </row>
    <row r="26" spans="1:12" ht="21.75" customHeight="1" x14ac:dyDescent="0.25">
      <c r="A26" s="36">
        <v>4</v>
      </c>
      <c r="B26" s="37">
        <v>103</v>
      </c>
      <c r="C26" s="36" t="str">
        <f>INDEX([1]base!$A$2:$E$230,MATCH($B26,[1]base!$A$2:$A$230,0),COLUMN()-1)</f>
        <v>101 276 179 31</v>
      </c>
      <c r="D26" s="36" t="str">
        <f>INDEX([1]base!$A$2:$E$230,MATCH($B26,[1]base!$A$2:$A$230,0),COLUMN()-1)</f>
        <v>ВАСЮКОВА Валерия Дмитриевна</v>
      </c>
      <c r="E26" s="38">
        <f>INDEX([1]base!$A$2:$E$230,MATCH($B26,[1]base!$A$2:$A$230,0),COLUMN()-1)</f>
        <v>39814</v>
      </c>
      <c r="F26" s="36" t="str">
        <f>INDEX([1]base!$A$2:$E$230,MATCH($B26,[1]base!$A$2:$A$230,0),COLUMN()-1)</f>
        <v>КМС</v>
      </c>
      <c r="G26" s="36" t="str">
        <f>INDEX([1]base!$A$2:$F$230,MATCH($B26,[1]base!$A$2:$A$230,0),COLUMN()-1)</f>
        <v>Санкт-Петербург</v>
      </c>
      <c r="H26" s="39">
        <v>1.8634259259259246E-2</v>
      </c>
      <c r="I26" s="40">
        <f t="shared" si="1"/>
        <v>7.9861111111116656E-4</v>
      </c>
      <c r="J26" s="41">
        <f t="shared" si="0"/>
        <v>38.906832298136671</v>
      </c>
      <c r="K26" s="20"/>
      <c r="L26" s="36"/>
    </row>
    <row r="27" spans="1:12" ht="21.75" customHeight="1" x14ac:dyDescent="0.25">
      <c r="A27" s="36">
        <v>5</v>
      </c>
      <c r="B27" s="37">
        <v>107</v>
      </c>
      <c r="C27" s="36" t="str">
        <f>INDEX([1]base!$A$2:$E$230,MATCH($B27,[1]base!$A$2:$A$230,0),COLUMN()-1)</f>
        <v>101 417 804 36</v>
      </c>
      <c r="D27" s="36" t="str">
        <f>INDEX([1]base!$A$2:$E$230,MATCH($B27,[1]base!$A$2:$A$230,0),COLUMN()-1)</f>
        <v>ГОЛЫБИНА Валентина Владимировна</v>
      </c>
      <c r="E27" s="38">
        <f>INDEX([1]base!$A$2:$E$230,MATCH($B27,[1]base!$A$2:$A$230,0),COLUMN()-1)</f>
        <v>40463</v>
      </c>
      <c r="F27" s="36" t="str">
        <f>INDEX([1]base!$A$2:$E$230,MATCH($B27,[1]base!$A$2:$A$230,0),COLUMN()-1)</f>
        <v>КМС</v>
      </c>
      <c r="G27" s="36" t="str">
        <f>INDEX([1]base!$A$2:$F$230,MATCH($B27,[1]base!$A$2:$A$230,0),COLUMN()-1)</f>
        <v>Санкт-Петербург</v>
      </c>
      <c r="H27" s="39">
        <v>1.8692129629629593E-2</v>
      </c>
      <c r="I27" s="40">
        <f t="shared" si="1"/>
        <v>8.564814814815136E-4</v>
      </c>
      <c r="J27" s="41">
        <f t="shared" si="0"/>
        <v>38.786377708978399</v>
      </c>
      <c r="K27" s="20"/>
      <c r="L27" s="36"/>
    </row>
    <row r="28" spans="1:12" ht="21.75" customHeight="1" x14ac:dyDescent="0.25">
      <c r="A28" s="36">
        <v>6</v>
      </c>
      <c r="B28" s="37">
        <v>13</v>
      </c>
      <c r="C28" s="36" t="str">
        <f>INDEX([1]base!$A$2:$E$230,MATCH($B28,[1]base!$A$2:$A$230,0),COLUMN()-1)</f>
        <v>101 326 372 75</v>
      </c>
      <c r="D28" s="36" t="str">
        <f>INDEX([1]base!$A$2:$E$230,MATCH($B28,[1]base!$A$2:$A$230,0),COLUMN()-1)</f>
        <v>САМОДЕЕНКО Дарья Сергеевна</v>
      </c>
      <c r="E28" s="38">
        <f>INDEX([1]base!$A$2:$E$230,MATCH($B28,[1]base!$A$2:$A$230,0),COLUMN()-1)</f>
        <v>40070</v>
      </c>
      <c r="F28" s="36" t="str">
        <f>INDEX([1]base!$A$2:$E$230,MATCH($B28,[1]base!$A$2:$A$230,0),COLUMN()-1)</f>
        <v>КМС</v>
      </c>
      <c r="G28" s="36" t="str">
        <f>INDEX([1]base!$A$2:$F$230,MATCH($B28,[1]base!$A$2:$A$230,0),COLUMN()-1)</f>
        <v>Иркутская область</v>
      </c>
      <c r="H28" s="39">
        <v>1.8749999999999975E-2</v>
      </c>
      <c r="I28" s="40">
        <f t="shared" si="1"/>
        <v>9.1435185185189533E-4</v>
      </c>
      <c r="J28" s="41">
        <f t="shared" si="0"/>
        <v>38.666666666666714</v>
      </c>
      <c r="K28" s="20"/>
      <c r="L28" s="36"/>
    </row>
    <row r="29" spans="1:12" ht="21.75" customHeight="1" x14ac:dyDescent="0.25">
      <c r="A29" s="36">
        <v>7</v>
      </c>
      <c r="B29" s="37">
        <v>108</v>
      </c>
      <c r="C29" s="36" t="str">
        <f>INDEX([1]base!$A$2:$E$230,MATCH($B29,[1]base!$A$2:$A$230,0),COLUMN()-1)</f>
        <v>101 565 548 49</v>
      </c>
      <c r="D29" s="36" t="str">
        <f>INDEX([1]base!$A$2:$E$230,MATCH($B29,[1]base!$A$2:$A$230,0),COLUMN()-1)</f>
        <v>ТУЧИНА Дарья Алексеевна</v>
      </c>
      <c r="E29" s="38">
        <f>INDEX([1]base!$A$2:$E$230,MATCH($B29,[1]base!$A$2:$A$230,0),COLUMN()-1)</f>
        <v>40613</v>
      </c>
      <c r="F29" s="36" t="str">
        <f>INDEX([1]base!$A$2:$E$230,MATCH($B29,[1]base!$A$2:$A$230,0),COLUMN()-1)</f>
        <v>КМС</v>
      </c>
      <c r="G29" s="36" t="str">
        <f>INDEX([1]base!$A$2:$F$230,MATCH($B29,[1]base!$A$2:$A$230,0),COLUMN()-1)</f>
        <v>Санкт-Петербург</v>
      </c>
      <c r="H29" s="39">
        <v>1.8749999999999996E-2</v>
      </c>
      <c r="I29" s="40">
        <f t="shared" si="1"/>
        <v>9.1435185185191614E-4</v>
      </c>
      <c r="J29" s="41">
        <f t="shared" si="0"/>
        <v>38.666666666666671</v>
      </c>
      <c r="K29" s="20"/>
      <c r="L29" s="36"/>
    </row>
    <row r="30" spans="1:12" ht="21.75" customHeight="1" x14ac:dyDescent="0.25">
      <c r="A30" s="36">
        <v>8</v>
      </c>
      <c r="B30" s="37">
        <v>38</v>
      </c>
      <c r="C30" s="36" t="str">
        <f>INDEX([1]base!$A$2:$E$230,MATCH($B30,[1]base!$A$2:$A$230,0),COLUMN()-1)</f>
        <v>101 451 332 02</v>
      </c>
      <c r="D30" s="36" t="str">
        <f>INDEX([1]base!$A$2:$E$230,MATCH($B30,[1]base!$A$2:$A$230,0),COLUMN()-1)</f>
        <v>ИГНАТЬЕВА Анастасия Сергеевна</v>
      </c>
      <c r="E30" s="38">
        <f>INDEX([1]base!$A$2:$E$230,MATCH($B30,[1]base!$A$2:$A$230,0),COLUMN()-1)</f>
        <v>40264</v>
      </c>
      <c r="F30" s="36" t="str">
        <f>INDEX([1]base!$A$2:$E$230,MATCH($B30,[1]base!$A$2:$A$230,0),COLUMN()-1)</f>
        <v>КМС</v>
      </c>
      <c r="G30" s="36" t="str">
        <f>INDEX([1]base!$A$2:$F$230,MATCH($B30,[1]base!$A$2:$A$230,0),COLUMN()-1)</f>
        <v>Москва</v>
      </c>
      <c r="H30" s="39">
        <v>1.8912037037037005E-2</v>
      </c>
      <c r="I30" s="40">
        <f t="shared" si="1"/>
        <v>1.0763888888889253E-3</v>
      </c>
      <c r="J30" s="41">
        <f t="shared" si="0"/>
        <v>38.335373317013527</v>
      </c>
      <c r="K30" s="20"/>
      <c r="L30" s="36"/>
    </row>
    <row r="31" spans="1:12" ht="21.75" customHeight="1" x14ac:dyDescent="0.25">
      <c r="A31" s="36">
        <v>9</v>
      </c>
      <c r="B31" s="37">
        <v>124</v>
      </c>
      <c r="C31" s="36">
        <f>INDEX([1]base!$A$2:$E$230,MATCH($B31,[1]base!$A$2:$A$230,0),COLUMN()-1)</f>
        <v>10136740880</v>
      </c>
      <c r="D31" s="36" t="str">
        <f>INDEX([1]base!$A$2:$E$230,MATCH($B31,[1]base!$A$2:$A$230,0),COLUMN()-1)</f>
        <v>МЕРШИНА ВалерияМаксимовна</v>
      </c>
      <c r="E31" s="38">
        <f>INDEX([1]base!$A$2:$E$230,MATCH($B31,[1]base!$A$2:$A$230,0),COLUMN()-1)</f>
        <v>40357</v>
      </c>
      <c r="F31" s="36" t="str">
        <f>INDEX([1]base!$A$2:$E$230,MATCH($B31,[1]base!$A$2:$A$230,0),COLUMN()-1)</f>
        <v>КМС</v>
      </c>
      <c r="G31" s="36" t="str">
        <f>INDEX([1]base!$A$2:$F$230,MATCH($B31,[1]base!$A$2:$A$230,0),COLUMN()-1)</f>
        <v>Санкт-Петербург</v>
      </c>
      <c r="H31" s="39">
        <v>1.9039351851851814E-2</v>
      </c>
      <c r="I31" s="40">
        <f t="shared" si="1"/>
        <v>1.2037037037037346E-3</v>
      </c>
      <c r="J31" s="41">
        <f t="shared" si="0"/>
        <v>38.079027355623175</v>
      </c>
      <c r="K31" s="20"/>
      <c r="L31" s="36"/>
    </row>
    <row r="32" spans="1:12" ht="21.75" customHeight="1" x14ac:dyDescent="0.25">
      <c r="A32" s="36">
        <v>10</v>
      </c>
      <c r="B32" s="37">
        <v>147</v>
      </c>
      <c r="C32" s="36" t="str">
        <f>INDEX([1]base!$A$2:$E$230,MATCH($B32,[1]base!$A$2:$A$230,0),COLUMN()-1)</f>
        <v>101 425 959 43</v>
      </c>
      <c r="D32" s="36" t="str">
        <f>INDEX([1]base!$A$2:$E$230,MATCH($B32,[1]base!$A$2:$A$230,0),COLUMN()-1)</f>
        <v>МИШИНА Алена Александровна</v>
      </c>
      <c r="E32" s="38">
        <f>INDEX([1]base!$A$2:$E$230,MATCH($B32,[1]base!$A$2:$A$230,0),COLUMN()-1)</f>
        <v>39871</v>
      </c>
      <c r="F32" s="36" t="str">
        <f>INDEX([1]base!$A$2:$E$230,MATCH($B32,[1]base!$A$2:$A$230,0),COLUMN()-1)</f>
        <v>МС</v>
      </c>
      <c r="G32" s="36" t="str">
        <f>INDEX([1]base!$A$2:$F$230,MATCH($B32,[1]base!$A$2:$A$230,0),COLUMN()-1)</f>
        <v>Тульская область</v>
      </c>
      <c r="H32" s="39">
        <v>1.9039351851851849E-2</v>
      </c>
      <c r="I32" s="40">
        <f t="shared" si="1"/>
        <v>1.2037037037037693E-3</v>
      </c>
      <c r="J32" s="41">
        <f t="shared" si="0"/>
        <v>38.079027355623104</v>
      </c>
      <c r="K32" s="20"/>
      <c r="L32" s="36"/>
    </row>
    <row r="33" spans="1:12" ht="21.75" customHeight="1" x14ac:dyDescent="0.25">
      <c r="A33" s="36">
        <v>11</v>
      </c>
      <c r="B33" s="37">
        <v>106</v>
      </c>
      <c r="C33" s="36" t="str">
        <f>INDEX([1]base!$A$2:$E$230,MATCH($B33,[1]base!$A$2:$A$230,0),COLUMN()-1)</f>
        <v>101 446 461 78</v>
      </c>
      <c r="D33" s="36" t="str">
        <f>INDEX([1]base!$A$2:$E$230,MATCH($B33,[1]base!$A$2:$A$230,0),COLUMN()-1)</f>
        <v>РЕППО Эрика Алексеевна</v>
      </c>
      <c r="E33" s="38">
        <f>INDEX([1]base!$A$2:$E$230,MATCH($B33,[1]base!$A$2:$A$230,0),COLUMN()-1)</f>
        <v>40295</v>
      </c>
      <c r="F33" s="36" t="str">
        <f>INDEX([1]base!$A$2:$E$230,MATCH($B33,[1]base!$A$2:$A$230,0),COLUMN()-1)</f>
        <v>КМС</v>
      </c>
      <c r="G33" s="36" t="str">
        <f>INDEX([1]base!$A$2:$F$230,MATCH($B33,[1]base!$A$2:$A$230,0),COLUMN()-1)</f>
        <v>Санкт-Петербург</v>
      </c>
      <c r="H33" s="39">
        <v>1.9247685185185152E-2</v>
      </c>
      <c r="I33" s="40">
        <f t="shared" si="1"/>
        <v>1.4120370370370727E-3</v>
      </c>
      <c r="J33" s="41">
        <f t="shared" si="0"/>
        <v>37.666867107636861</v>
      </c>
      <c r="K33" s="20"/>
      <c r="L33" s="36"/>
    </row>
    <row r="34" spans="1:12" ht="21.75" customHeight="1" x14ac:dyDescent="0.25">
      <c r="A34" s="36">
        <v>12</v>
      </c>
      <c r="B34" s="37">
        <v>53</v>
      </c>
      <c r="C34" s="36" t="str">
        <f>INDEX([1]base!$A$2:$E$230,MATCH($B34,[1]base!$A$2:$A$230,0),COLUMN()-1)</f>
        <v>101 411 418 52</v>
      </c>
      <c r="D34" s="36" t="str">
        <f>INDEX([1]base!$A$2:$E$230,MATCH($B34,[1]base!$A$2:$A$230,0),COLUMN()-1)</f>
        <v>СЕМЕНОВА Олеся Игоревна</v>
      </c>
      <c r="E34" s="38">
        <f>INDEX([1]base!$A$2:$E$230,MATCH($B34,[1]base!$A$2:$A$230,0),COLUMN()-1)</f>
        <v>39971</v>
      </c>
      <c r="F34" s="36" t="str">
        <f>INDEX([1]base!$A$2:$E$230,MATCH($B34,[1]base!$A$2:$A$230,0),COLUMN()-1)</f>
        <v>КМС</v>
      </c>
      <c r="G34" s="36" t="str">
        <f>INDEX([1]base!$A$2:$F$230,MATCH($B34,[1]base!$A$2:$A$230,0),COLUMN()-1)</f>
        <v>Псковская область</v>
      </c>
      <c r="H34" s="39">
        <v>1.9398148148148168E-2</v>
      </c>
      <c r="I34" s="40">
        <f t="shared" si="1"/>
        <v>1.5625000000000881E-3</v>
      </c>
      <c r="J34" s="41">
        <f t="shared" si="0"/>
        <v>37.374701670644349</v>
      </c>
      <c r="K34" s="20"/>
      <c r="L34" s="36"/>
    </row>
    <row r="35" spans="1:12" ht="21.75" customHeight="1" x14ac:dyDescent="0.25">
      <c r="A35" s="36">
        <v>13</v>
      </c>
      <c r="B35" s="37">
        <v>109</v>
      </c>
      <c r="C35" s="36" t="str">
        <f>INDEX([1]base!$A$2:$E$230,MATCH($B35,[1]base!$A$2:$A$230,0),COLUMN()-1)</f>
        <v>101 565 527 28</v>
      </c>
      <c r="D35" s="36" t="str">
        <f>INDEX([1]base!$A$2:$E$230,MATCH($B35,[1]base!$A$2:$A$230,0),COLUMN()-1)</f>
        <v>АФАНАСЬЕВА Дарья Александровна</v>
      </c>
      <c r="E35" s="38">
        <f>INDEX([1]base!$A$2:$E$230,MATCH($B35,[1]base!$A$2:$A$230,0),COLUMN()-1)</f>
        <v>40708</v>
      </c>
      <c r="F35" s="36" t="str">
        <f>INDEX([1]base!$A$2:$E$230,MATCH($B35,[1]base!$A$2:$A$230,0),COLUMN()-1)</f>
        <v>КМС</v>
      </c>
      <c r="G35" s="36" t="str">
        <f>INDEX([1]base!$A$2:$F$230,MATCH($B35,[1]base!$A$2:$A$230,0),COLUMN()-1)</f>
        <v>Санкт-Петербург</v>
      </c>
      <c r="H35" s="39">
        <v>1.950231481481484E-2</v>
      </c>
      <c r="I35" s="40">
        <f t="shared" si="1"/>
        <v>1.6666666666667607E-3</v>
      </c>
      <c r="J35" s="41">
        <f t="shared" si="0"/>
        <v>37.175074183976207</v>
      </c>
      <c r="K35" s="20"/>
      <c r="L35" s="36"/>
    </row>
    <row r="36" spans="1:12" ht="21.75" customHeight="1" x14ac:dyDescent="0.25">
      <c r="A36" s="36">
        <v>14</v>
      </c>
      <c r="B36" s="37">
        <v>37</v>
      </c>
      <c r="C36" s="36" t="str">
        <f>INDEX([1]base!$A$2:$E$230,MATCH($B36,[1]base!$A$2:$A$230,0),COLUMN()-1)</f>
        <v>101 459 877 11</v>
      </c>
      <c r="D36" s="36" t="str">
        <f>INDEX([1]base!$A$2:$E$230,MATCH($B36,[1]base!$A$2:$A$230,0),COLUMN()-1)</f>
        <v>ЛЕПЕХА Диана Андреевна</v>
      </c>
      <c r="E36" s="38">
        <f>INDEX([1]base!$A$2:$E$230,MATCH($B36,[1]base!$A$2:$A$230,0),COLUMN()-1)</f>
        <v>40417</v>
      </c>
      <c r="F36" s="36" t="str">
        <f>INDEX([1]base!$A$2:$E$230,MATCH($B36,[1]base!$A$2:$A$230,0),COLUMN()-1)</f>
        <v>КМС</v>
      </c>
      <c r="G36" s="36" t="str">
        <f>INDEX([1]base!$A$2:$F$230,MATCH($B36,[1]base!$A$2:$A$230,0),COLUMN()-1)</f>
        <v>Москва</v>
      </c>
      <c r="H36" s="39">
        <v>1.9560185185185163E-2</v>
      </c>
      <c r="I36" s="40">
        <f t="shared" si="1"/>
        <v>1.7245370370370834E-3</v>
      </c>
      <c r="J36" s="41">
        <f t="shared" si="0"/>
        <v>37.065088757396488</v>
      </c>
      <c r="K36" s="20"/>
      <c r="L36" s="36"/>
    </row>
    <row r="37" spans="1:12" ht="21.75" customHeight="1" x14ac:dyDescent="0.25">
      <c r="A37" s="36">
        <v>15</v>
      </c>
      <c r="B37" s="37">
        <v>35</v>
      </c>
      <c r="C37" s="36" t="str">
        <f>INDEX([1]base!$A$2:$E$230,MATCH($B37,[1]base!$A$2:$A$230,0),COLUMN()-1)</f>
        <v>101 301 288 17</v>
      </c>
      <c r="D37" s="36" t="str">
        <f>INDEX([1]base!$A$2:$E$230,MATCH($B37,[1]base!$A$2:$A$230,0),COLUMN()-1)</f>
        <v>АЛЯКРИНСКАЯ София Максимовна</v>
      </c>
      <c r="E37" s="38">
        <f>INDEX([1]base!$A$2:$E$230,MATCH($B37,[1]base!$A$2:$A$230,0),COLUMN()-1)</f>
        <v>40101</v>
      </c>
      <c r="F37" s="36" t="str">
        <f>INDEX([1]base!$A$2:$E$230,MATCH($B37,[1]base!$A$2:$A$230,0),COLUMN()-1)</f>
        <v>КМС</v>
      </c>
      <c r="G37" s="36" t="str">
        <f>INDEX([1]base!$A$2:$F$230,MATCH($B37,[1]base!$A$2:$A$230,0),COLUMN()-1)</f>
        <v>Москва</v>
      </c>
      <c r="H37" s="39">
        <v>1.9641203703703702E-2</v>
      </c>
      <c r="I37" s="40">
        <f t="shared" si="1"/>
        <v>1.8055555555556227E-3</v>
      </c>
      <c r="J37" s="41">
        <f t="shared" si="0"/>
        <v>36.91219799646435</v>
      </c>
      <c r="K37" s="20"/>
      <c r="L37" s="36"/>
    </row>
    <row r="38" spans="1:12" ht="21.75" customHeight="1" x14ac:dyDescent="0.25">
      <c r="A38" s="36">
        <v>16</v>
      </c>
      <c r="B38" s="37">
        <v>125</v>
      </c>
      <c r="C38" s="36">
        <f>INDEX([1]base!$A$2:$E$230,MATCH($B38,[1]base!$A$2:$A$230,0),COLUMN()-1)</f>
        <v>10147843845</v>
      </c>
      <c r="D38" s="36" t="str">
        <f>INDEX([1]base!$A$2:$E$230,MATCH($B38,[1]base!$A$2:$A$230,0),COLUMN()-1)</f>
        <v>ФИЛИППОВА Анастасия Дмитриевна</v>
      </c>
      <c r="E38" s="38">
        <f>INDEX([1]base!$A$2:$E$230,MATCH($B38,[1]base!$A$2:$A$230,0),COLUMN()-1)</f>
        <v>40823</v>
      </c>
      <c r="F38" s="36" t="str">
        <f>INDEX([1]base!$A$2:$E$230,MATCH($B38,[1]base!$A$2:$A$230,0),COLUMN()-1)</f>
        <v>1 СР</v>
      </c>
      <c r="G38" s="36" t="str">
        <f>INDEX([1]base!$A$2:$F$230,MATCH($B38,[1]base!$A$2:$A$230,0),COLUMN()-1)</f>
        <v>Санкт-Петербург</v>
      </c>
      <c r="H38" s="39">
        <v>1.991898148148142E-2</v>
      </c>
      <c r="I38" s="40">
        <f t="shared" si="1"/>
        <v>2.0833333333333398E-3</v>
      </c>
      <c r="J38" s="41">
        <f t="shared" si="0"/>
        <v>36.39744334689145</v>
      </c>
      <c r="K38" s="20"/>
      <c r="L38" s="36"/>
    </row>
    <row r="39" spans="1:12" ht="21.75" customHeight="1" x14ac:dyDescent="0.25">
      <c r="A39" s="36">
        <v>17</v>
      </c>
      <c r="B39" s="37">
        <v>6</v>
      </c>
      <c r="C39" s="36" t="str">
        <f>INDEX([1]base!$A$2:$E$230,MATCH($B39,[1]base!$A$2:$A$230,0),COLUMN()-1)</f>
        <v>101 391 187 94</v>
      </c>
      <c r="D39" s="36" t="str">
        <f>INDEX([1]base!$A$2:$E$230,MATCH($B39,[1]base!$A$2:$A$230,0),COLUMN()-1)</f>
        <v>БЕДНАЯ Диана Денисовна</v>
      </c>
      <c r="E39" s="38">
        <f>INDEX([1]base!$A$2:$E$230,MATCH($B39,[1]base!$A$2:$A$230,0),COLUMN()-1)</f>
        <v>40038</v>
      </c>
      <c r="F39" s="36" t="str">
        <f>INDEX([1]base!$A$2:$E$230,MATCH($B39,[1]base!$A$2:$A$230,0),COLUMN()-1)</f>
        <v>КМС</v>
      </c>
      <c r="G39" s="36" t="str">
        <f>INDEX([1]base!$A$2:$F$230,MATCH($B39,[1]base!$A$2:$A$230,0),COLUMN()-1)</f>
        <v>Донецкая Народная Республика</v>
      </c>
      <c r="H39" s="39">
        <v>1.9930555555555535E-2</v>
      </c>
      <c r="I39" s="40">
        <f t="shared" si="1"/>
        <v>2.094907407407455E-3</v>
      </c>
      <c r="J39" s="41">
        <f t="shared" si="0"/>
        <v>36.376306620209093</v>
      </c>
      <c r="K39" s="20"/>
      <c r="L39" s="36"/>
    </row>
    <row r="40" spans="1:12" ht="21.75" customHeight="1" x14ac:dyDescent="0.25">
      <c r="A40" s="36">
        <v>18</v>
      </c>
      <c r="B40" s="37">
        <v>146</v>
      </c>
      <c r="C40" s="36" t="str">
        <f>INDEX([1]base!$A$2:$E$230,MATCH($B40,[1]base!$A$2:$A$230,0),COLUMN()-1)</f>
        <v>101 425 981 65</v>
      </c>
      <c r="D40" s="36" t="str">
        <f>INDEX([1]base!$A$2:$E$230,MATCH($B40,[1]base!$A$2:$A$230,0),COLUMN()-1)</f>
        <v>ЧЕРНОВА Екатерина Алексеевна</v>
      </c>
      <c r="E40" s="38">
        <f>INDEX([1]base!$A$2:$E$230,MATCH($B40,[1]base!$A$2:$A$230,0),COLUMN()-1)</f>
        <v>40253</v>
      </c>
      <c r="F40" s="36" t="str">
        <f>INDEX([1]base!$A$2:$E$230,MATCH($B40,[1]base!$A$2:$A$230,0),COLUMN()-1)</f>
        <v>КМС</v>
      </c>
      <c r="G40" s="36" t="str">
        <f>INDEX([1]base!$A$2:$F$230,MATCH($B40,[1]base!$A$2:$A$230,0),COLUMN()-1)</f>
        <v>Тульская область</v>
      </c>
      <c r="H40" s="39">
        <v>1.9965277777777818E-2</v>
      </c>
      <c r="I40" s="40">
        <f t="shared" si="1"/>
        <v>2.1296296296297382E-3</v>
      </c>
      <c r="J40" s="41">
        <f t="shared" si="0"/>
        <v>36.313043478260795</v>
      </c>
      <c r="K40" s="20"/>
      <c r="L40" s="36"/>
    </row>
    <row r="41" spans="1:12" ht="21.75" customHeight="1" x14ac:dyDescent="0.25">
      <c r="A41" s="36">
        <v>19</v>
      </c>
      <c r="B41" s="37">
        <v>145</v>
      </c>
      <c r="C41" s="36" t="str">
        <f>INDEX([1]base!$A$2:$E$230,MATCH($B41,[1]base!$A$2:$A$230,0),COLUMN()-1)</f>
        <v>101 425 949 33</v>
      </c>
      <c r="D41" s="36" t="str">
        <f>INDEX([1]base!$A$2:$E$230,MATCH($B41,[1]base!$A$2:$A$230,0),COLUMN()-1)</f>
        <v>БОГНАТ Александра Александровна</v>
      </c>
      <c r="E41" s="38">
        <f>INDEX([1]base!$A$2:$E$230,MATCH($B41,[1]base!$A$2:$A$230,0),COLUMN()-1)</f>
        <v>39863</v>
      </c>
      <c r="F41" s="36" t="str">
        <f>INDEX([1]base!$A$2:$E$230,MATCH($B41,[1]base!$A$2:$A$230,0),COLUMN()-1)</f>
        <v>КМС</v>
      </c>
      <c r="G41" s="36" t="str">
        <f>INDEX([1]base!$A$2:$F$230,MATCH($B41,[1]base!$A$2:$A$230,0),COLUMN()-1)</f>
        <v>Тульская область</v>
      </c>
      <c r="H41" s="39">
        <v>2.0092592592592554E-2</v>
      </c>
      <c r="I41" s="40">
        <f t="shared" si="1"/>
        <v>2.2569444444444746E-3</v>
      </c>
      <c r="J41" s="41">
        <f t="shared" si="0"/>
        <v>36.082949308755822</v>
      </c>
      <c r="K41" s="20"/>
      <c r="L41" s="36"/>
    </row>
    <row r="42" spans="1:12" ht="21.75" customHeight="1" x14ac:dyDescent="0.25">
      <c r="A42" s="36">
        <v>20</v>
      </c>
      <c r="B42" s="37">
        <v>52</v>
      </c>
      <c r="C42" s="36" t="str">
        <f>INDEX([1]base!$A$2:$E$230,MATCH($B42,[1]base!$A$2:$A$230,0),COLUMN()-1)</f>
        <v>101 424 023 47</v>
      </c>
      <c r="D42" s="36" t="str">
        <f>INDEX([1]base!$A$2:$E$230,MATCH($B42,[1]base!$A$2:$A$230,0),COLUMN()-1)</f>
        <v>КОТЕЛЬНИКОВ Людмила Витальевна</v>
      </c>
      <c r="E42" s="38">
        <f>INDEX([1]base!$A$2:$E$230,MATCH($B42,[1]base!$A$2:$A$230,0),COLUMN()-1)</f>
        <v>40170</v>
      </c>
      <c r="F42" s="36" t="str">
        <f>INDEX([1]base!$A$2:$E$230,MATCH($B42,[1]base!$A$2:$A$230,0),COLUMN()-1)</f>
        <v>КМС</v>
      </c>
      <c r="G42" s="36" t="str">
        <f>INDEX([1]base!$A$2:$F$230,MATCH($B42,[1]base!$A$2:$A$230,0),COLUMN()-1)</f>
        <v>Псковская область</v>
      </c>
      <c r="H42" s="39">
        <v>2.0173611111111111E-2</v>
      </c>
      <c r="I42" s="40">
        <f t="shared" si="1"/>
        <v>2.3379629629630312E-3</v>
      </c>
      <c r="J42" s="41">
        <f t="shared" si="0"/>
        <v>35.938037865748711</v>
      </c>
      <c r="K42" s="20"/>
      <c r="L42" s="36"/>
    </row>
    <row r="43" spans="1:12" ht="21.75" customHeight="1" x14ac:dyDescent="0.25">
      <c r="A43" s="36">
        <v>21</v>
      </c>
      <c r="B43" s="37">
        <v>98</v>
      </c>
      <c r="C43" s="36" t="str">
        <f>INDEX([1]base!$A$2:$E$230,MATCH($B43,[1]base!$A$2:$A$230,0),COLUMN()-1)</f>
        <v>101 399 987 67</v>
      </c>
      <c r="D43" s="36" t="str">
        <f>INDEX([1]base!$A$2:$E$230,MATCH($B43,[1]base!$A$2:$A$230,0),COLUMN()-1)</f>
        <v>ЧЕРКАСОВА Серафима Дмитриевна</v>
      </c>
      <c r="E43" s="38">
        <f>INDEX([1]base!$A$2:$E$230,MATCH($B43,[1]base!$A$2:$A$230,0),COLUMN()-1)</f>
        <v>39847</v>
      </c>
      <c r="F43" s="36" t="str">
        <f>INDEX([1]base!$A$2:$E$230,MATCH($B43,[1]base!$A$2:$A$230,0),COLUMN()-1)</f>
        <v>КМС</v>
      </c>
      <c r="G43" s="36" t="str">
        <f>INDEX([1]base!$A$2:$F$230,MATCH($B43,[1]base!$A$2:$A$230,0),COLUMN()-1)</f>
        <v>Санкт-Петербург</v>
      </c>
      <c r="H43" s="39">
        <v>2.0196759259259213E-2</v>
      </c>
      <c r="I43" s="40">
        <f t="shared" si="1"/>
        <v>2.3611111111111333E-3</v>
      </c>
      <c r="J43" s="41">
        <f t="shared" si="0"/>
        <v>35.896848137535898</v>
      </c>
      <c r="K43" s="20"/>
      <c r="L43" s="36"/>
    </row>
    <row r="44" spans="1:12" ht="21.75" customHeight="1" x14ac:dyDescent="0.25">
      <c r="A44" s="36">
        <v>22</v>
      </c>
      <c r="B44" s="37">
        <v>55</v>
      </c>
      <c r="C44" s="36" t="str">
        <f>INDEX([1]base!$A$2:$E$230,MATCH($B44,[1]base!$A$2:$A$230,0),COLUMN()-1)</f>
        <v>101 436 190 89</v>
      </c>
      <c r="D44" s="36" t="str">
        <f>INDEX([1]base!$A$2:$E$230,MATCH($B44,[1]base!$A$2:$A$230,0),COLUMN()-1)</f>
        <v>ВОЛКОВА Дарина Сергеевна</v>
      </c>
      <c r="E44" s="38">
        <f>INDEX([1]base!$A$2:$E$230,MATCH($B44,[1]base!$A$2:$A$230,0),COLUMN()-1)</f>
        <v>40061</v>
      </c>
      <c r="F44" s="36" t="str">
        <f>INDEX([1]base!$A$2:$E$230,MATCH($B44,[1]base!$A$2:$A$230,0),COLUMN()-1)</f>
        <v>КМС</v>
      </c>
      <c r="G44" s="36" t="str">
        <f>INDEX([1]base!$A$2:$F$230,MATCH($B44,[1]base!$A$2:$A$230,0),COLUMN()-1)</f>
        <v>Республика Башкортостан</v>
      </c>
      <c r="H44" s="39">
        <v>2.0254629629629615E-2</v>
      </c>
      <c r="I44" s="40">
        <f t="shared" si="1"/>
        <v>2.4189814814815358E-3</v>
      </c>
      <c r="J44" s="41">
        <f t="shared" si="0"/>
        <v>35.794285714285735</v>
      </c>
      <c r="K44" s="20"/>
      <c r="L44" s="36"/>
    </row>
    <row r="45" spans="1:12" ht="21.75" customHeight="1" x14ac:dyDescent="0.25">
      <c r="A45" s="36">
        <v>23</v>
      </c>
      <c r="B45" s="37">
        <v>97</v>
      </c>
      <c r="C45" s="36" t="str">
        <f>INDEX([1]base!$A$2:$E$230,MATCH($B45,[1]base!$A$2:$A$230,0),COLUMN()-1)</f>
        <v>101 252 493 13</v>
      </c>
      <c r="D45" s="36" t="str">
        <f>INDEX([1]base!$A$2:$E$230,MATCH($B45,[1]base!$A$2:$A$230,0),COLUMN()-1)</f>
        <v>БОНДАРЕВА Екатерина Константиновна</v>
      </c>
      <c r="E45" s="38">
        <f>INDEX([1]base!$A$2:$E$230,MATCH($B45,[1]base!$A$2:$A$230,0),COLUMN()-1)</f>
        <v>39982</v>
      </c>
      <c r="F45" s="36" t="str">
        <f>INDEX([1]base!$A$2:$E$230,MATCH($B45,[1]base!$A$2:$A$230,0),COLUMN()-1)</f>
        <v>КМС</v>
      </c>
      <c r="G45" s="36" t="str">
        <f>INDEX([1]base!$A$2:$F$230,MATCH($B45,[1]base!$A$2:$A$230,0),COLUMN()-1)</f>
        <v>Санкт-Петербург</v>
      </c>
      <c r="H45" s="39">
        <v>2.0289351851851847E-2</v>
      </c>
      <c r="I45" s="40">
        <f t="shared" si="1"/>
        <v>2.4537037037037669E-3</v>
      </c>
      <c r="J45" s="41">
        <f t="shared" si="0"/>
        <v>35.733029092983465</v>
      </c>
      <c r="K45" s="20"/>
      <c r="L45" s="36"/>
    </row>
    <row r="46" spans="1:12" ht="21.75" customHeight="1" x14ac:dyDescent="0.25">
      <c r="A46" s="36">
        <v>24</v>
      </c>
      <c r="B46" s="37">
        <v>99</v>
      </c>
      <c r="C46" s="36" t="str">
        <f>INDEX([1]base!$A$2:$E$230,MATCH($B46,[1]base!$A$2:$A$230,0),COLUMN()-1)</f>
        <v>101 314 616 56</v>
      </c>
      <c r="D46" s="36" t="str">
        <f>INDEX([1]base!$A$2:$E$230,MATCH($B46,[1]base!$A$2:$A$230,0),COLUMN()-1)</f>
        <v>КАШТАНОВА Мария Павловна</v>
      </c>
      <c r="E46" s="38">
        <f>INDEX([1]base!$A$2:$E$230,MATCH($B46,[1]base!$A$2:$A$230,0),COLUMN()-1)</f>
        <v>39844</v>
      </c>
      <c r="F46" s="36" t="str">
        <f>INDEX([1]base!$A$2:$E$230,MATCH($B46,[1]base!$A$2:$A$230,0),COLUMN()-1)</f>
        <v>КМС</v>
      </c>
      <c r="G46" s="36" t="str">
        <f>INDEX([1]base!$A$2:$F$230,MATCH($B46,[1]base!$A$2:$A$230,0),COLUMN()-1)</f>
        <v>Санкт-Петербург</v>
      </c>
      <c r="H46" s="39">
        <v>2.0289351851851902E-2</v>
      </c>
      <c r="I46" s="40">
        <f t="shared" si="1"/>
        <v>2.4537037037038224E-3</v>
      </c>
      <c r="J46" s="41">
        <f t="shared" si="0"/>
        <v>35.733029092983365</v>
      </c>
      <c r="K46" s="20"/>
      <c r="L46" s="36"/>
    </row>
    <row r="47" spans="1:12" ht="21.75" customHeight="1" x14ac:dyDescent="0.25">
      <c r="A47" s="36">
        <v>25</v>
      </c>
      <c r="B47" s="37">
        <v>96</v>
      </c>
      <c r="C47" s="36" t="str">
        <f>INDEX([1]base!$A$2:$E$230,MATCH($B47,[1]base!$A$2:$A$230,0),COLUMN()-1)</f>
        <v>101 417 785 17</v>
      </c>
      <c r="D47" s="36" t="str">
        <f>INDEX([1]base!$A$2:$E$230,MATCH($B47,[1]base!$A$2:$A$230,0),COLUMN()-1)</f>
        <v>ГОЛЫБИНА Ирина Владимировна</v>
      </c>
      <c r="E47" s="38">
        <f>INDEX([1]base!$A$2:$E$230,MATCH($B47,[1]base!$A$2:$A$230,0),COLUMN()-1)</f>
        <v>40065</v>
      </c>
      <c r="F47" s="36" t="str">
        <f>INDEX([1]base!$A$2:$E$230,MATCH($B47,[1]base!$A$2:$A$230,0),COLUMN()-1)</f>
        <v>КМС</v>
      </c>
      <c r="G47" s="36" t="str">
        <f>INDEX([1]base!$A$2:$F$230,MATCH($B47,[1]base!$A$2:$A$230,0),COLUMN()-1)</f>
        <v>Санкт-Петербург</v>
      </c>
      <c r="H47" s="39">
        <v>2.0300925925925917E-2</v>
      </c>
      <c r="I47" s="40">
        <f t="shared" si="1"/>
        <v>2.465277777777837E-3</v>
      </c>
      <c r="J47" s="41">
        <f t="shared" si="0"/>
        <v>35.712656784492602</v>
      </c>
      <c r="K47" s="20"/>
      <c r="L47" s="36"/>
    </row>
    <row r="48" spans="1:12" ht="21.75" customHeight="1" x14ac:dyDescent="0.25">
      <c r="A48" s="36">
        <v>26</v>
      </c>
      <c r="B48" s="37">
        <v>90</v>
      </c>
      <c r="C48" s="36" t="str">
        <f>INDEX([1]base!$A$2:$E$230,MATCH($B48,[1]base!$A$2:$A$230,0),COLUMN()-1)</f>
        <v>101 315 471 38</v>
      </c>
      <c r="D48" s="36" t="str">
        <f>INDEX([1]base!$A$2:$E$230,MATCH($B48,[1]base!$A$2:$A$230,0),COLUMN()-1)</f>
        <v>ПРОНИНА Анастасия Денисовна</v>
      </c>
      <c r="E48" s="38">
        <f>INDEX([1]base!$A$2:$E$230,MATCH($B48,[1]base!$A$2:$A$230,0),COLUMN()-1)</f>
        <v>39814</v>
      </c>
      <c r="F48" s="36" t="str">
        <f>INDEX([1]base!$A$2:$E$230,MATCH($B48,[1]base!$A$2:$A$230,0),COLUMN()-1)</f>
        <v>1 СР</v>
      </c>
      <c r="G48" s="36" t="str">
        <f>INDEX([1]base!$A$2:$F$230,MATCH($B48,[1]base!$A$2:$A$230,0),COLUMN()-1)</f>
        <v>Самарская область</v>
      </c>
      <c r="H48" s="39">
        <v>2.034722222222219E-2</v>
      </c>
      <c r="I48" s="40">
        <f t="shared" si="1"/>
        <v>2.5115740740741105E-3</v>
      </c>
      <c r="J48" s="41">
        <f t="shared" si="0"/>
        <v>35.631399317406199</v>
      </c>
      <c r="K48" s="20"/>
      <c r="L48" s="36"/>
    </row>
    <row r="49" spans="1:12" ht="21.75" customHeight="1" x14ac:dyDescent="0.25">
      <c r="A49" s="36">
        <v>27</v>
      </c>
      <c r="B49" s="37">
        <v>123</v>
      </c>
      <c r="C49" s="36">
        <f>INDEX([1]base!$A$2:$E$230,MATCH($B49,[1]base!$A$2:$A$230,0),COLUMN()-1)</f>
        <v>10136909420</v>
      </c>
      <c r="D49" s="36" t="str">
        <f>INDEX([1]base!$A$2:$E$230,MATCH($B49,[1]base!$A$2:$A$230,0),COLUMN()-1)</f>
        <v>АДЦЕЕВА Софья Юрьевна</v>
      </c>
      <c r="E49" s="38">
        <f>INDEX([1]base!$A$2:$E$230,MATCH($B49,[1]base!$A$2:$A$230,0),COLUMN()-1)</f>
        <v>40172</v>
      </c>
      <c r="F49" s="36" t="str">
        <f>INDEX([1]base!$A$2:$E$230,MATCH($B49,[1]base!$A$2:$A$230,0),COLUMN()-1)</f>
        <v>КМС</v>
      </c>
      <c r="G49" s="36" t="str">
        <f>INDEX([1]base!$A$2:$F$230,MATCH($B49,[1]base!$A$2:$A$230,0),COLUMN()-1)</f>
        <v>Санкт-Петербург</v>
      </c>
      <c r="H49" s="39">
        <v>2.035879629629634E-2</v>
      </c>
      <c r="I49" s="40">
        <f t="shared" si="1"/>
        <v>2.5231481481482604E-3</v>
      </c>
      <c r="J49" s="41">
        <f t="shared" si="0"/>
        <v>35.611142694712825</v>
      </c>
      <c r="K49" s="20"/>
      <c r="L49" s="36"/>
    </row>
    <row r="50" spans="1:12" ht="21.75" customHeight="1" x14ac:dyDescent="0.25">
      <c r="A50" s="36">
        <v>28</v>
      </c>
      <c r="B50" s="37">
        <v>21</v>
      </c>
      <c r="C50" s="36" t="str">
        <f>INDEX([1]base!$A$2:$E$230,MATCH($B50,[1]base!$A$2:$A$230,0),COLUMN()-1)</f>
        <v>101 498 438 63</v>
      </c>
      <c r="D50" s="36" t="str">
        <f>INDEX([1]base!$A$2:$E$230,MATCH($B50,[1]base!$A$2:$A$230,0),COLUMN()-1)</f>
        <v>ЕФРЕМОВА Карина Владимировна</v>
      </c>
      <c r="E50" s="38" t="str">
        <f>INDEX([1]base!$A$2:$E$230,MATCH($B50,[1]base!$A$2:$A$230,0),COLUMN()-1)</f>
        <v>29.04.20010</v>
      </c>
      <c r="F50" s="36" t="str">
        <f>INDEX([1]base!$A$2:$E$230,MATCH($B50,[1]base!$A$2:$A$230,0),COLUMN()-1)</f>
        <v>КМС</v>
      </c>
      <c r="G50" s="36" t="str">
        <f>INDEX([1]base!$A$2:$F$230,MATCH($B50,[1]base!$A$2:$A$230,0),COLUMN()-1)</f>
        <v>Кемеровская область</v>
      </c>
      <c r="H50" s="39">
        <v>2.0381944444444446E-2</v>
      </c>
      <c r="I50" s="40">
        <f t="shared" si="1"/>
        <v>2.5462962962963659E-3</v>
      </c>
      <c r="J50" s="41">
        <f t="shared" si="0"/>
        <v>35.570698466780236</v>
      </c>
      <c r="K50" s="20"/>
      <c r="L50" s="36"/>
    </row>
    <row r="51" spans="1:12" ht="21.75" customHeight="1" x14ac:dyDescent="0.25">
      <c r="A51" s="36">
        <v>29</v>
      </c>
      <c r="B51" s="37">
        <v>71</v>
      </c>
      <c r="C51" s="36" t="str">
        <f>INDEX([1]base!$A$2:$E$230,MATCH($B51,[1]base!$A$2:$A$230,0),COLUMN()-1)</f>
        <v>101 461 693 81</v>
      </c>
      <c r="D51" s="36" t="str">
        <f>INDEX([1]base!$A$2:$E$230,MATCH($B51,[1]base!$A$2:$A$230,0),COLUMN()-1)</f>
        <v>КОБЛЕНКОВА Екатерина Михайловна</v>
      </c>
      <c r="E51" s="38">
        <f>INDEX([1]base!$A$2:$E$230,MATCH($B51,[1]base!$A$2:$A$230,0),COLUMN()-1)</f>
        <v>40356</v>
      </c>
      <c r="F51" s="36" t="str">
        <f>INDEX([1]base!$A$2:$E$230,MATCH($B51,[1]base!$A$2:$A$230,0),COLUMN()-1)</f>
        <v>2 СР</v>
      </c>
      <c r="G51" s="36" t="str">
        <f>INDEX([1]base!$A$2:$F$230,MATCH($B51,[1]base!$A$2:$A$230,0),COLUMN()-1)</f>
        <v>Самарская область</v>
      </c>
      <c r="H51" s="39">
        <v>2.0405092592592586E-2</v>
      </c>
      <c r="I51" s="40">
        <f t="shared" si="1"/>
        <v>2.5694444444445061E-3</v>
      </c>
      <c r="J51" s="41">
        <f t="shared" si="0"/>
        <v>35.53034600113444</v>
      </c>
      <c r="K51" s="20"/>
      <c r="L51" s="36"/>
    </row>
    <row r="52" spans="1:12" ht="21.75" customHeight="1" x14ac:dyDescent="0.25">
      <c r="A52" s="36">
        <v>30</v>
      </c>
      <c r="B52" s="37">
        <v>27</v>
      </c>
      <c r="C52" s="36" t="str">
        <f>INDEX([1]base!$A$2:$E$230,MATCH($B52,[1]base!$A$2:$A$230,0),COLUMN()-1)</f>
        <v>101 446 024 29</v>
      </c>
      <c r="D52" s="36" t="str">
        <f>INDEX([1]base!$A$2:$E$230,MATCH($B52,[1]base!$A$2:$A$230,0),COLUMN()-1)</f>
        <v>ЛЫСКО Нина Глебовна</v>
      </c>
      <c r="E52" s="38">
        <f>INDEX([1]base!$A$2:$E$230,MATCH($B52,[1]base!$A$2:$A$230,0),COLUMN()-1)</f>
        <v>39839</v>
      </c>
      <c r="F52" s="36" t="str">
        <f>INDEX([1]base!$A$2:$E$230,MATCH($B52,[1]base!$A$2:$A$230,0),COLUMN()-1)</f>
        <v>1 СР</v>
      </c>
      <c r="G52" s="36" t="str">
        <f>INDEX([1]base!$A$2:$F$230,MATCH($B52,[1]base!$A$2:$A$230,0),COLUMN()-1)</f>
        <v>Краснодарский край</v>
      </c>
      <c r="H52" s="39">
        <v>2.042824074074075E-2</v>
      </c>
      <c r="I52" s="40">
        <f t="shared" si="1"/>
        <v>2.5925925925926706E-3</v>
      </c>
      <c r="J52" s="41">
        <f t="shared" si="0"/>
        <v>35.490084985835672</v>
      </c>
      <c r="K52" s="20"/>
      <c r="L52" s="36"/>
    </row>
    <row r="53" spans="1:12" ht="21.75" customHeight="1" x14ac:dyDescent="0.25">
      <c r="A53" s="36">
        <v>31</v>
      </c>
      <c r="B53" s="37">
        <v>140</v>
      </c>
      <c r="C53" s="36" t="str">
        <f>INDEX([1]base!$A$2:$E$230,MATCH($B53,[1]base!$A$2:$A$230,0),COLUMN()-1)</f>
        <v>101 500 139 18</v>
      </c>
      <c r="D53" s="36" t="str">
        <f>INDEX([1]base!$A$2:$E$230,MATCH($B53,[1]base!$A$2:$A$230,0),COLUMN()-1)</f>
        <v>АФАНАСЬЕВА Дарья Максимовна</v>
      </c>
      <c r="E53" s="38">
        <f>INDEX([1]base!$A$2:$E$230,MATCH($B53,[1]base!$A$2:$A$230,0),COLUMN()-1)</f>
        <v>40730</v>
      </c>
      <c r="F53" s="36" t="str">
        <f>INDEX([1]base!$A$2:$E$230,MATCH($B53,[1]base!$A$2:$A$230,0),COLUMN()-1)</f>
        <v>2 СР</v>
      </c>
      <c r="G53" s="36" t="str">
        <f>INDEX([1]base!$A$2:$F$230,MATCH($B53,[1]base!$A$2:$A$230,0),COLUMN()-1)</f>
        <v>Тверская область</v>
      </c>
      <c r="H53" s="39">
        <v>2.0659722222222232E-2</v>
      </c>
      <c r="I53" s="40">
        <f t="shared" si="1"/>
        <v>2.8240740740741524E-3</v>
      </c>
      <c r="J53" s="41">
        <f t="shared" si="0"/>
        <v>35.092436974789898</v>
      </c>
      <c r="K53" s="20"/>
      <c r="L53" s="36"/>
    </row>
    <row r="54" spans="1:12" ht="21.75" customHeight="1" x14ac:dyDescent="0.25">
      <c r="A54" s="36">
        <v>32</v>
      </c>
      <c r="B54" s="37">
        <v>144</v>
      </c>
      <c r="C54" s="36" t="str">
        <f>INDEX([1]base!$A$2:$E$230,MATCH($B54,[1]base!$A$2:$A$230,0),COLUMN()-1)</f>
        <v>101 425 957 41</v>
      </c>
      <c r="D54" s="36" t="str">
        <f>INDEX([1]base!$A$2:$E$230,MATCH($B54,[1]base!$A$2:$A$230,0),COLUMN()-1)</f>
        <v>МАШКОВА Полина Михайловна</v>
      </c>
      <c r="E54" s="38">
        <f>INDEX([1]base!$A$2:$E$230,MATCH($B54,[1]base!$A$2:$A$230,0),COLUMN()-1)</f>
        <v>40163</v>
      </c>
      <c r="F54" s="36" t="str">
        <f>INDEX([1]base!$A$2:$E$230,MATCH($B54,[1]base!$A$2:$A$230,0),COLUMN()-1)</f>
        <v>КМС</v>
      </c>
      <c r="G54" s="36" t="str">
        <f>INDEX([1]base!$A$2:$F$230,MATCH($B54,[1]base!$A$2:$A$230,0),COLUMN()-1)</f>
        <v>Тульская область</v>
      </c>
      <c r="H54" s="39">
        <v>2.0717592592592524E-2</v>
      </c>
      <c r="I54" s="40">
        <f t="shared" si="1"/>
        <v>2.8819444444444439E-3</v>
      </c>
      <c r="J54" s="41">
        <f t="shared" si="0"/>
        <v>34.994413407821341</v>
      </c>
      <c r="K54" s="20"/>
      <c r="L54" s="36"/>
    </row>
    <row r="55" spans="1:12" ht="21.75" customHeight="1" x14ac:dyDescent="0.25">
      <c r="A55" s="36">
        <v>33</v>
      </c>
      <c r="B55" s="37">
        <v>100</v>
      </c>
      <c r="C55" s="36" t="str">
        <f>INDEX([1]base!$A$2:$E$230,MATCH($B55,[1]base!$A$2:$A$230,0),COLUMN()-1)</f>
        <v>101 382 184 15</v>
      </c>
      <c r="D55" s="36" t="str">
        <f>INDEX([1]base!$A$2:$E$230,MATCH($B55,[1]base!$A$2:$A$230,0),COLUMN()-1)</f>
        <v>ЛИСИЧЕНКО Дарья Александровна</v>
      </c>
      <c r="E55" s="38">
        <f>INDEX([1]base!$A$2:$E$230,MATCH($B55,[1]base!$A$2:$A$230,0),COLUMN()-1)</f>
        <v>40247</v>
      </c>
      <c r="F55" s="36" t="str">
        <f>INDEX([1]base!$A$2:$E$230,MATCH($B55,[1]base!$A$2:$A$230,0),COLUMN()-1)</f>
        <v>1 СР</v>
      </c>
      <c r="G55" s="36" t="str">
        <f>INDEX([1]base!$A$2:$F$230,MATCH($B55,[1]base!$A$2:$A$230,0),COLUMN()-1)</f>
        <v>Санкт-Петербург</v>
      </c>
      <c r="H55" s="39">
        <v>2.0868055555555536E-2</v>
      </c>
      <c r="I55" s="40">
        <f t="shared" si="1"/>
        <v>3.0324074074074558E-3</v>
      </c>
      <c r="J55" s="41">
        <f t="shared" si="0"/>
        <v>34.74209650582366</v>
      </c>
      <c r="K55" s="20"/>
      <c r="L55" s="36"/>
    </row>
    <row r="56" spans="1:12" ht="21.75" customHeight="1" x14ac:dyDescent="0.25">
      <c r="A56" s="36">
        <v>34</v>
      </c>
      <c r="B56" s="37">
        <v>54</v>
      </c>
      <c r="C56" s="36" t="str">
        <f>INDEX([1]base!$A$2:$E$230,MATCH($B56,[1]base!$A$2:$A$230,0),COLUMN()-1)</f>
        <v>101 409 737 20</v>
      </c>
      <c r="D56" s="36" t="str">
        <f>INDEX([1]base!$A$2:$E$230,MATCH($B56,[1]base!$A$2:$A$230,0),COLUMN()-1)</f>
        <v>МАТЮШИНА Виталина Витальевна</v>
      </c>
      <c r="E56" s="38">
        <f>INDEX([1]base!$A$2:$E$230,MATCH($B56,[1]base!$A$2:$A$230,0),COLUMN()-1)</f>
        <v>40334</v>
      </c>
      <c r="F56" s="36" t="str">
        <f>INDEX([1]base!$A$2:$E$230,MATCH($B56,[1]base!$A$2:$A$230,0),COLUMN()-1)</f>
        <v>КМС</v>
      </c>
      <c r="G56" s="36" t="str">
        <f>INDEX([1]base!$A$2:$F$230,MATCH($B56,[1]base!$A$2:$A$230,0),COLUMN()-1)</f>
        <v>Псковская область</v>
      </c>
      <c r="H56" s="39">
        <v>2.0868055555555539E-2</v>
      </c>
      <c r="I56" s="40">
        <f t="shared" si="1"/>
        <v>3.0324074074074593E-3</v>
      </c>
      <c r="J56" s="41">
        <f t="shared" si="0"/>
        <v>34.742096505823653</v>
      </c>
      <c r="K56" s="20"/>
      <c r="L56" s="36"/>
    </row>
    <row r="57" spans="1:12" ht="21.75" customHeight="1" x14ac:dyDescent="0.25">
      <c r="A57" s="36">
        <v>35</v>
      </c>
      <c r="B57" s="37">
        <v>12</v>
      </c>
      <c r="C57" s="36" t="str">
        <f>INDEX([1]base!$A$2:$E$230,MATCH($B57,[1]base!$A$2:$A$230,0),COLUMN()-1)</f>
        <v>101 326 079 73</v>
      </c>
      <c r="D57" s="36" t="str">
        <f>INDEX([1]base!$A$2:$E$230,MATCH($B57,[1]base!$A$2:$A$230,0),COLUMN()-1)</f>
        <v>БЕЛЬКОВА Яна Александровна</v>
      </c>
      <c r="E57" s="38">
        <f>INDEX([1]base!$A$2:$E$230,MATCH($B57,[1]base!$A$2:$A$230,0),COLUMN()-1)</f>
        <v>40063</v>
      </c>
      <c r="F57" s="36" t="str">
        <f>INDEX([1]base!$A$2:$E$230,MATCH($B57,[1]base!$A$2:$A$230,0),COLUMN()-1)</f>
        <v>КМС</v>
      </c>
      <c r="G57" s="36" t="str">
        <f>INDEX([1]base!$A$2:$F$230,MATCH($B57,[1]base!$A$2:$A$230,0),COLUMN()-1)</f>
        <v>Иркутская область</v>
      </c>
      <c r="H57" s="39">
        <v>2.0868055555555619E-2</v>
      </c>
      <c r="I57" s="40">
        <f t="shared" si="1"/>
        <v>3.0324074074075391E-3</v>
      </c>
      <c r="J57" s="41">
        <f t="shared" si="0"/>
        <v>34.742096505823525</v>
      </c>
      <c r="K57" s="20"/>
      <c r="L57" s="36"/>
    </row>
    <row r="58" spans="1:12" ht="21.75" customHeight="1" x14ac:dyDescent="0.25">
      <c r="A58" s="36">
        <v>36</v>
      </c>
      <c r="B58" s="37">
        <v>159</v>
      </c>
      <c r="C58" s="36" t="str">
        <f>INDEX([1]base!$A$2:$E$230,MATCH($B58,[1]base!$A$2:$A$230,0),COLUMN()-1)</f>
        <v>101 278 510 34</v>
      </c>
      <c r="D58" s="36" t="str">
        <f>INDEX([1]base!$A$2:$E$230,MATCH($B58,[1]base!$A$2:$A$230,0),COLUMN()-1)</f>
        <v>НОВАКОВА Анна Борисовна</v>
      </c>
      <c r="E58" s="38">
        <f>INDEX([1]base!$A$2:$E$230,MATCH($B58,[1]base!$A$2:$A$230,0),COLUMN()-1)</f>
        <v>40036</v>
      </c>
      <c r="F58" s="36" t="str">
        <f>INDEX([1]base!$A$2:$E$230,MATCH($B58,[1]base!$A$2:$A$230,0),COLUMN()-1)</f>
        <v>1 СР</v>
      </c>
      <c r="G58" s="36" t="str">
        <f>INDEX([1]base!$A$2:$F$230,MATCH($B58,[1]base!$A$2:$A$230,0),COLUMN()-1)</f>
        <v>Удмуртская Республика</v>
      </c>
      <c r="H58" s="39">
        <v>2.0960648148148138E-2</v>
      </c>
      <c r="I58" s="40">
        <f t="shared" si="1"/>
        <v>3.1250000000000583E-3</v>
      </c>
      <c r="J58" s="41">
        <f t="shared" si="0"/>
        <v>34.588625069022648</v>
      </c>
      <c r="K58" s="20"/>
      <c r="L58" s="36"/>
    </row>
    <row r="59" spans="1:12" ht="21.75" customHeight="1" x14ac:dyDescent="0.25">
      <c r="A59" s="36">
        <v>37</v>
      </c>
      <c r="B59" s="37">
        <v>29</v>
      </c>
      <c r="C59" s="36" t="str">
        <f>INDEX([1]base!$A$2:$E$230,MATCH($B59,[1]base!$A$2:$A$230,0),COLUMN()-1)</f>
        <v>101 482 372 02</v>
      </c>
      <c r="D59" s="36" t="str">
        <f>INDEX([1]base!$A$2:$E$230,MATCH($B59,[1]base!$A$2:$A$230,0),COLUMN()-1)</f>
        <v>ЧЕРНЯВСКАЯ Елизавета Игоревна</v>
      </c>
      <c r="E59" s="38">
        <f>INDEX([1]base!$A$2:$E$230,MATCH($B59,[1]base!$A$2:$A$230,0),COLUMN()-1)</f>
        <v>40348</v>
      </c>
      <c r="F59" s="36" t="str">
        <f>INDEX([1]base!$A$2:$E$230,MATCH($B59,[1]base!$A$2:$A$230,0),COLUMN()-1)</f>
        <v>2 СР</v>
      </c>
      <c r="G59" s="36" t="str">
        <f>INDEX([1]base!$A$2:$F$230,MATCH($B59,[1]base!$A$2:$A$230,0),COLUMN()-1)</f>
        <v>Краснодарский край</v>
      </c>
      <c r="H59" s="39">
        <v>2.0960648148148193E-2</v>
      </c>
      <c r="I59" s="40">
        <f t="shared" si="1"/>
        <v>3.1250000000001138E-3</v>
      </c>
      <c r="J59" s="41">
        <f t="shared" si="0"/>
        <v>34.588625069022555</v>
      </c>
      <c r="K59" s="20"/>
      <c r="L59" s="36"/>
    </row>
    <row r="60" spans="1:12" ht="21.75" customHeight="1" x14ac:dyDescent="0.25">
      <c r="A60" s="36">
        <v>38</v>
      </c>
      <c r="B60" s="37">
        <v>9</v>
      </c>
      <c r="C60" s="36" t="str">
        <f>INDEX([1]base!$A$2:$E$230,MATCH($B60,[1]base!$A$2:$A$230,0),COLUMN()-1)</f>
        <v>101 419 828 23</v>
      </c>
      <c r="D60" s="36" t="str">
        <f>INDEX([1]base!$A$2:$E$230,MATCH($B60,[1]base!$A$2:$A$230,0),COLUMN()-1)</f>
        <v>КАРАНДАЕВА Анастасия Андреевна</v>
      </c>
      <c r="E60" s="38">
        <f>INDEX([1]base!$A$2:$E$230,MATCH($B60,[1]base!$A$2:$A$230,0),COLUMN()-1)</f>
        <v>40343</v>
      </c>
      <c r="F60" s="36" t="str">
        <f>INDEX([1]base!$A$2:$E$230,MATCH($B60,[1]base!$A$2:$A$230,0),COLUMN()-1)</f>
        <v>1 СР</v>
      </c>
      <c r="G60" s="36" t="str">
        <f>INDEX([1]base!$A$2:$F$230,MATCH($B60,[1]base!$A$2:$A$230,0),COLUMN()-1)</f>
        <v>Забайкальский край</v>
      </c>
      <c r="H60" s="39">
        <v>2.0995370370370373E-2</v>
      </c>
      <c r="I60" s="40">
        <f t="shared" si="1"/>
        <v>3.1597222222222929E-3</v>
      </c>
      <c r="J60" s="41">
        <f t="shared" si="0"/>
        <v>34.531422271223811</v>
      </c>
      <c r="K60" s="20"/>
      <c r="L60" s="36"/>
    </row>
    <row r="61" spans="1:12" ht="21.75" customHeight="1" x14ac:dyDescent="0.25">
      <c r="A61" s="36">
        <v>39</v>
      </c>
      <c r="B61" s="37">
        <v>14</v>
      </c>
      <c r="C61" s="36" t="str">
        <f>INDEX([1]base!$A$2:$E$230,MATCH($B61,[1]base!$A$2:$A$230,0),COLUMN()-1)</f>
        <v>101 406 976 72</v>
      </c>
      <c r="D61" s="36" t="str">
        <f>INDEX([1]base!$A$2:$E$230,MATCH($B61,[1]base!$A$2:$A$230,0),COLUMN()-1)</f>
        <v>ХАЛАИМОВА Ирина Дмитриевна</v>
      </c>
      <c r="E61" s="38">
        <f>INDEX([1]base!$A$2:$E$230,MATCH($B61,[1]base!$A$2:$A$230,0),COLUMN()-1)</f>
        <v>40036</v>
      </c>
      <c r="F61" s="36" t="str">
        <f>INDEX([1]base!$A$2:$E$230,MATCH($B61,[1]base!$A$2:$A$230,0),COLUMN()-1)</f>
        <v>КМС</v>
      </c>
      <c r="G61" s="36" t="str">
        <f>INDEX([1]base!$A$2:$F$230,MATCH($B61,[1]base!$A$2:$A$230,0),COLUMN()-1)</f>
        <v>Иркутская область</v>
      </c>
      <c r="H61" s="39">
        <v>2.1030092592592586E-2</v>
      </c>
      <c r="I61" s="40">
        <f t="shared" si="1"/>
        <v>3.1944444444445066E-3</v>
      </c>
      <c r="J61" s="41">
        <f t="shared" si="0"/>
        <v>34.47440836543754</v>
      </c>
      <c r="K61" s="20"/>
      <c r="L61" s="36"/>
    </row>
    <row r="62" spans="1:12" ht="21.75" customHeight="1" x14ac:dyDescent="0.25">
      <c r="A62" s="36">
        <v>40</v>
      </c>
      <c r="B62" s="37">
        <v>58</v>
      </c>
      <c r="C62" s="36" t="str">
        <f>INDEX([1]base!$A$2:$E$230,MATCH($B62,[1]base!$A$2:$A$230,0),COLUMN()-1)</f>
        <v>101 525 474 36</v>
      </c>
      <c r="D62" s="36" t="str">
        <f>INDEX([1]base!$A$2:$E$230,MATCH($B62,[1]base!$A$2:$A$230,0),COLUMN()-1)</f>
        <v>КАГАРМАНОВА Аделина Маратовна</v>
      </c>
      <c r="E62" s="38">
        <f>INDEX([1]base!$A$2:$E$230,MATCH($B62,[1]base!$A$2:$A$230,0),COLUMN()-1)</f>
        <v>40167</v>
      </c>
      <c r="F62" s="36" t="str">
        <f>INDEX([1]base!$A$2:$E$230,MATCH($B62,[1]base!$A$2:$A$230,0),COLUMN()-1)</f>
        <v>2 СР</v>
      </c>
      <c r="G62" s="36" t="str">
        <f>INDEX([1]base!$A$2:$F$230,MATCH($B62,[1]base!$A$2:$A$230,0),COLUMN()-1)</f>
        <v>Республика Башкортостан</v>
      </c>
      <c r="H62" s="39">
        <v>2.1076388888888901E-2</v>
      </c>
      <c r="I62" s="40">
        <f t="shared" si="1"/>
        <v>3.2407407407408217E-3</v>
      </c>
      <c r="J62" s="41">
        <f t="shared" si="0"/>
        <v>34.398682042833592</v>
      </c>
      <c r="K62" s="20"/>
      <c r="L62" s="36"/>
    </row>
    <row r="63" spans="1:12" ht="21.75" customHeight="1" x14ac:dyDescent="0.25">
      <c r="A63" s="36">
        <v>41</v>
      </c>
      <c r="B63" s="37">
        <v>143</v>
      </c>
      <c r="C63" s="36" t="str">
        <f>INDEX([1]base!$A$2:$E$230,MATCH($B63,[1]base!$A$2:$A$230,0),COLUMN()-1)</f>
        <v>101 425 967 51</v>
      </c>
      <c r="D63" s="36" t="str">
        <f>INDEX([1]base!$A$2:$E$230,MATCH($B63,[1]base!$A$2:$A$230,0),COLUMN()-1)</f>
        <v>БОЛЯСОВА Дарья Сергеевна</v>
      </c>
      <c r="E63" s="38">
        <f>INDEX([1]base!$A$2:$E$230,MATCH($B63,[1]base!$A$2:$A$230,0),COLUMN()-1)</f>
        <v>39895</v>
      </c>
      <c r="F63" s="36" t="str">
        <f>INDEX([1]base!$A$2:$E$230,MATCH($B63,[1]base!$A$2:$A$230,0),COLUMN()-1)</f>
        <v>КМС</v>
      </c>
      <c r="G63" s="36" t="str">
        <f>INDEX([1]base!$A$2:$F$230,MATCH($B63,[1]base!$A$2:$A$230,0),COLUMN()-1)</f>
        <v>Тульская область</v>
      </c>
      <c r="H63" s="39">
        <v>2.1134259259259242E-2</v>
      </c>
      <c r="I63" s="40">
        <f t="shared" si="1"/>
        <v>3.2986111111111618E-3</v>
      </c>
      <c r="J63" s="41">
        <f t="shared" si="0"/>
        <v>34.304490690032885</v>
      </c>
      <c r="K63" s="20"/>
      <c r="L63" s="36"/>
    </row>
    <row r="64" spans="1:12" ht="21.75" customHeight="1" x14ac:dyDescent="0.25">
      <c r="A64" s="36">
        <v>42</v>
      </c>
      <c r="B64" s="37">
        <v>134</v>
      </c>
      <c r="C64" s="36" t="str">
        <f>INDEX([1]base!$A$2:$E$230,MATCH($B64,[1]base!$A$2:$A$230,0),COLUMN()-1)</f>
        <v>101 493 399 68</v>
      </c>
      <c r="D64" s="36" t="str">
        <f>INDEX([1]base!$A$2:$E$230,MATCH($B64,[1]base!$A$2:$A$230,0),COLUMN()-1)</f>
        <v>КУЗНЕЦОВА Александра Анатольевна</v>
      </c>
      <c r="E64" s="38">
        <f>INDEX([1]base!$A$2:$E$230,MATCH($B64,[1]base!$A$2:$A$230,0),COLUMN()-1)</f>
        <v>40677</v>
      </c>
      <c r="F64" s="36" t="str">
        <f>INDEX([1]base!$A$2:$E$230,MATCH($B64,[1]base!$A$2:$A$230,0),COLUMN()-1)</f>
        <v>2 СР</v>
      </c>
      <c r="G64" s="36" t="str">
        <f>INDEX([1]base!$A$2:$F$230,MATCH($B64,[1]base!$A$2:$A$230,0),COLUMN()-1)</f>
        <v>Свердловская область</v>
      </c>
      <c r="H64" s="39">
        <v>2.1157407407407406E-2</v>
      </c>
      <c r="I64" s="40">
        <f t="shared" si="1"/>
        <v>3.3217592592593263E-3</v>
      </c>
      <c r="J64" s="41">
        <f t="shared" si="0"/>
        <v>34.266958424507656</v>
      </c>
      <c r="K64" s="20"/>
      <c r="L64" s="36"/>
    </row>
    <row r="65" spans="1:12" ht="21.75" customHeight="1" x14ac:dyDescent="0.25">
      <c r="A65" s="36">
        <v>43</v>
      </c>
      <c r="B65" s="37">
        <v>22</v>
      </c>
      <c r="C65" s="36" t="str">
        <f>INDEX([1]base!$A$2:$E$230,MATCH($B65,[1]base!$A$2:$A$230,0),COLUMN()-1)</f>
        <v>101 569 376 94</v>
      </c>
      <c r="D65" s="36" t="str">
        <f>INDEX([1]base!$A$2:$E$230,MATCH($B65,[1]base!$A$2:$A$230,0),COLUMN()-1)</f>
        <v>ШУБИНА Анна Павловна</v>
      </c>
      <c r="E65" s="38">
        <f>INDEX([1]base!$A$2:$E$230,MATCH($B65,[1]base!$A$2:$A$230,0),COLUMN()-1)</f>
        <v>40710</v>
      </c>
      <c r="F65" s="36" t="str">
        <f>INDEX([1]base!$A$2:$E$230,MATCH($B65,[1]base!$A$2:$A$230,0),COLUMN()-1)</f>
        <v>1 СР</v>
      </c>
      <c r="G65" s="36" t="str">
        <f>INDEX([1]base!$A$2:$F$230,MATCH($B65,[1]base!$A$2:$A$230,0),COLUMN()-1)</f>
        <v>Кемеровская область</v>
      </c>
      <c r="H65" s="39">
        <v>2.1192129629629589E-2</v>
      </c>
      <c r="I65" s="40">
        <f t="shared" si="1"/>
        <v>3.3564814814815089E-3</v>
      </c>
      <c r="J65" s="41">
        <f t="shared" si="0"/>
        <v>34.210813762971121</v>
      </c>
      <c r="K65" s="20"/>
      <c r="L65" s="36"/>
    </row>
    <row r="66" spans="1:12" ht="21.75" customHeight="1" x14ac:dyDescent="0.25">
      <c r="A66" s="36">
        <v>44</v>
      </c>
      <c r="B66" s="37">
        <v>60</v>
      </c>
      <c r="C66" s="36" t="str">
        <f>INDEX([1]base!$A$2:$E$230,MATCH($B66,[1]base!$A$2:$A$230,0),COLUMN()-1)</f>
        <v>дог. 53.635</v>
      </c>
      <c r="D66" s="36" t="str">
        <f>INDEX([1]base!$A$2:$E$230,MATCH($B66,[1]base!$A$2:$A$230,0),COLUMN()-1)</f>
        <v>ЛЕОНОВА Рената Денисовна</v>
      </c>
      <c r="E66" s="38">
        <f>INDEX([1]base!$A$2:$E$230,MATCH($B66,[1]base!$A$2:$A$230,0),COLUMN()-1)</f>
        <v>40082</v>
      </c>
      <c r="F66" s="36" t="str">
        <f>INDEX([1]base!$A$2:$E$230,MATCH($B66,[1]base!$A$2:$A$230,0),COLUMN()-1)</f>
        <v>1 СР</v>
      </c>
      <c r="G66" s="36" t="str">
        <f>INDEX([1]base!$A$2:$F$230,MATCH($B66,[1]base!$A$2:$A$230,0),COLUMN()-1)</f>
        <v>Республика Башкортостан</v>
      </c>
      <c r="H66" s="39">
        <v>2.1238425925925862E-2</v>
      </c>
      <c r="I66" s="40">
        <f t="shared" si="1"/>
        <v>3.4027777777777823E-3</v>
      </c>
      <c r="J66" s="41">
        <f t="shared" si="0"/>
        <v>34.136239782016453</v>
      </c>
      <c r="K66" s="20"/>
      <c r="L66" s="36"/>
    </row>
    <row r="67" spans="1:12" ht="21.75" customHeight="1" x14ac:dyDescent="0.25">
      <c r="A67" s="36">
        <v>45</v>
      </c>
      <c r="B67" s="37">
        <v>74</v>
      </c>
      <c r="C67" s="36" t="str">
        <f>INDEX([1]base!$A$2:$E$230,MATCH($B67,[1]base!$A$2:$A$230,0),COLUMN()-1)</f>
        <v>101 461 701 89</v>
      </c>
      <c r="D67" s="36" t="str">
        <f>INDEX([1]base!$A$2:$E$230,MATCH($B67,[1]base!$A$2:$A$230,0),COLUMN()-1)</f>
        <v>РЫБЧИНСКАЯ Александра Ильинична</v>
      </c>
      <c r="E67" s="38">
        <f>INDEX([1]base!$A$2:$E$230,MATCH($B67,[1]base!$A$2:$A$230,0),COLUMN()-1)</f>
        <v>40277</v>
      </c>
      <c r="F67" s="36" t="str">
        <f>INDEX([1]base!$A$2:$E$230,MATCH($B67,[1]base!$A$2:$A$230,0),COLUMN()-1)</f>
        <v>1 СР</v>
      </c>
      <c r="G67" s="36" t="str">
        <f>INDEX([1]base!$A$2:$F$230,MATCH($B67,[1]base!$A$2:$A$230,0),COLUMN()-1)</f>
        <v>Самарская область</v>
      </c>
      <c r="H67" s="39">
        <v>2.1388888888888846E-2</v>
      </c>
      <c r="I67" s="40">
        <f t="shared" si="1"/>
        <v>3.5532407407407665E-3</v>
      </c>
      <c r="J67" s="41">
        <f t="shared" si="0"/>
        <v>33.896103896103959</v>
      </c>
      <c r="K67" s="20"/>
      <c r="L67" s="36"/>
    </row>
    <row r="68" spans="1:12" ht="21.75" customHeight="1" x14ac:dyDescent="0.25">
      <c r="A68" s="36">
        <v>46</v>
      </c>
      <c r="B68" s="37">
        <v>89</v>
      </c>
      <c r="C68" s="36" t="str">
        <f>INDEX([1]base!$A$2:$E$230,MATCH($B68,[1]base!$A$2:$A$230,0),COLUMN()-1)</f>
        <v>101 439 665 72</v>
      </c>
      <c r="D68" s="36" t="str">
        <f>INDEX([1]base!$A$2:$E$230,MATCH($B68,[1]base!$A$2:$A$230,0),COLUMN()-1)</f>
        <v>ПОЛИКУТИНА Дарья Николаевна</v>
      </c>
      <c r="E68" s="38">
        <f>INDEX([1]base!$A$2:$E$230,MATCH($B68,[1]base!$A$2:$A$230,0),COLUMN()-1)</f>
        <v>40137</v>
      </c>
      <c r="F68" s="36" t="str">
        <f>INDEX([1]base!$A$2:$E$230,MATCH($B68,[1]base!$A$2:$A$230,0),COLUMN()-1)</f>
        <v>1 СР</v>
      </c>
      <c r="G68" s="36" t="str">
        <f>INDEX([1]base!$A$2:$F$230,MATCH($B68,[1]base!$A$2:$A$230,0),COLUMN()-1)</f>
        <v>Самарская область</v>
      </c>
      <c r="H68" s="39">
        <v>2.1446759259259242E-2</v>
      </c>
      <c r="I68" s="40">
        <f t="shared" si="1"/>
        <v>3.6111111111111621E-3</v>
      </c>
      <c r="J68" s="41">
        <f t="shared" si="0"/>
        <v>33.804641122504066</v>
      </c>
      <c r="K68" s="20"/>
      <c r="L68" s="36"/>
    </row>
    <row r="69" spans="1:12" ht="21.75" customHeight="1" x14ac:dyDescent="0.25">
      <c r="A69" s="36">
        <v>47</v>
      </c>
      <c r="B69" s="37">
        <v>82</v>
      </c>
      <c r="C69" s="36" t="str">
        <f>INDEX([1]base!$A$2:$E$230,MATCH($B69,[1]base!$A$2:$A$230,0),COLUMN()-1)</f>
        <v>101 280 999 01</v>
      </c>
      <c r="D69" s="36" t="str">
        <f>INDEX([1]base!$A$2:$E$230,MATCH($B69,[1]base!$A$2:$A$230,0),COLUMN()-1)</f>
        <v>ПИРОГОВА Анастасия Владимировна</v>
      </c>
      <c r="E69" s="38">
        <f>INDEX([1]base!$A$2:$E$230,MATCH($B69,[1]base!$A$2:$A$230,0),COLUMN()-1)</f>
        <v>40058</v>
      </c>
      <c r="F69" s="36" t="str">
        <f>INDEX([1]base!$A$2:$E$230,MATCH($B69,[1]base!$A$2:$A$230,0),COLUMN()-1)</f>
        <v>КМС</v>
      </c>
      <c r="G69" s="36" t="str">
        <f>INDEX([1]base!$A$2:$F$230,MATCH($B69,[1]base!$A$2:$A$230,0),COLUMN()-1)</f>
        <v>Самарская область</v>
      </c>
      <c r="H69" s="39">
        <v>2.1469907407407403E-2</v>
      </c>
      <c r="I69" s="40">
        <f t="shared" si="1"/>
        <v>3.6342592592593231E-3</v>
      </c>
      <c r="J69" s="41">
        <f t="shared" si="0"/>
        <v>33.768194070080867</v>
      </c>
      <c r="K69" s="20"/>
      <c r="L69" s="36"/>
    </row>
    <row r="70" spans="1:12" ht="21.75" customHeight="1" x14ac:dyDescent="0.25">
      <c r="A70" s="36">
        <v>48</v>
      </c>
      <c r="B70" s="37">
        <v>92</v>
      </c>
      <c r="C70" s="36" t="str">
        <f>INDEX([1]base!$A$2:$E$230,MATCH($B70,[1]base!$A$2:$A$230,0),COLUMN()-1)</f>
        <v>101 440 697 37</v>
      </c>
      <c r="D70" s="36" t="str">
        <f>INDEX([1]base!$A$2:$E$230,MATCH($B70,[1]base!$A$2:$A$230,0),COLUMN()-1)</f>
        <v>ЧЕРЕВАНЬ Елизавета Александровна</v>
      </c>
      <c r="E70" s="38">
        <f>INDEX([1]base!$A$2:$E$230,MATCH($B70,[1]base!$A$2:$A$230,0),COLUMN()-1)</f>
        <v>40170</v>
      </c>
      <c r="F70" s="36" t="str">
        <f>INDEX([1]base!$A$2:$E$230,MATCH($B70,[1]base!$A$2:$A$230,0),COLUMN()-1)</f>
        <v>1 СР</v>
      </c>
      <c r="G70" s="36" t="str">
        <f>INDEX([1]base!$A$2:$F$230,MATCH($B70,[1]base!$A$2:$A$230,0),COLUMN()-1)</f>
        <v>Самарская область</v>
      </c>
      <c r="H70" s="39">
        <v>2.1481481481481497E-2</v>
      </c>
      <c r="I70" s="40">
        <f t="shared" si="1"/>
        <v>3.6458333333334175E-3</v>
      </c>
      <c r="J70" s="41">
        <f t="shared" si="0"/>
        <v>33.749999999999972</v>
      </c>
      <c r="K70" s="20"/>
      <c r="L70" s="36"/>
    </row>
    <row r="71" spans="1:12" ht="21.75" customHeight="1" x14ac:dyDescent="0.25">
      <c r="A71" s="36">
        <v>49</v>
      </c>
      <c r="B71" s="37">
        <v>135</v>
      </c>
      <c r="C71" s="36" t="str">
        <f>INDEX([1]base!$A$2:$E$230,MATCH($B71,[1]base!$A$2:$A$230,0),COLUMN()-1)</f>
        <v>101 243 507 48</v>
      </c>
      <c r="D71" s="36" t="str">
        <f>INDEX([1]base!$A$2:$E$230,MATCH($B71,[1]base!$A$2:$A$230,0),COLUMN()-1)</f>
        <v>ПИСКУНОВА Дарья Александровна</v>
      </c>
      <c r="E71" s="38">
        <f>INDEX([1]base!$A$2:$E$230,MATCH($B71,[1]base!$A$2:$A$230,0),COLUMN()-1)</f>
        <v>72837</v>
      </c>
      <c r="F71" s="36" t="str">
        <f>INDEX([1]base!$A$2:$E$230,MATCH($B71,[1]base!$A$2:$A$230,0),COLUMN()-1)</f>
        <v>1 СР</v>
      </c>
      <c r="G71" s="36" t="str">
        <f>INDEX([1]base!$A$2:$F$230,MATCH($B71,[1]base!$A$2:$A$230,0),COLUMN()-1)</f>
        <v>Свердловская область</v>
      </c>
      <c r="H71" s="39">
        <v>2.1504629629629683E-2</v>
      </c>
      <c r="I71" s="40">
        <f t="shared" si="1"/>
        <v>3.6689814814816028E-3</v>
      </c>
      <c r="J71" s="41">
        <f t="shared" si="0"/>
        <v>33.713670613562883</v>
      </c>
      <c r="K71" s="20"/>
      <c r="L71" s="36"/>
    </row>
    <row r="72" spans="1:12" ht="21.75" customHeight="1" x14ac:dyDescent="0.25">
      <c r="A72" s="36">
        <v>50</v>
      </c>
      <c r="B72" s="37">
        <v>133</v>
      </c>
      <c r="C72" s="36" t="str">
        <f>INDEX([1]base!$A$2:$E$230,MATCH($B72,[1]base!$A$2:$A$230,0),COLUMN()-1)</f>
        <v>101 372 154 73</v>
      </c>
      <c r="D72" s="36" t="str">
        <f>INDEX([1]base!$A$2:$E$230,MATCH($B72,[1]base!$A$2:$A$230,0),COLUMN()-1)</f>
        <v>БЕЛЬКОВА Ульяна Игоревна</v>
      </c>
      <c r="E72" s="38">
        <f>INDEX([1]base!$A$2:$E$230,MATCH($B72,[1]base!$A$2:$A$230,0),COLUMN()-1)</f>
        <v>40237</v>
      </c>
      <c r="F72" s="36" t="str">
        <f>INDEX([1]base!$A$2:$E$230,MATCH($B72,[1]base!$A$2:$A$230,0),COLUMN()-1)</f>
        <v>КМС</v>
      </c>
      <c r="G72" s="36" t="str">
        <f>INDEX([1]base!$A$2:$F$230,MATCH($B72,[1]base!$A$2:$A$230,0),COLUMN()-1)</f>
        <v>Свердловская область</v>
      </c>
      <c r="H72" s="39">
        <v>2.1620370370370359E-2</v>
      </c>
      <c r="I72" s="40">
        <f t="shared" si="1"/>
        <v>3.7847222222222796E-3</v>
      </c>
      <c r="J72" s="41">
        <f t="shared" si="0"/>
        <v>33.533190578158475</v>
      </c>
      <c r="K72" s="20"/>
      <c r="L72" s="36"/>
    </row>
    <row r="73" spans="1:12" ht="21.75" customHeight="1" x14ac:dyDescent="0.25">
      <c r="A73" s="36">
        <v>51</v>
      </c>
      <c r="B73" s="37">
        <v>30</v>
      </c>
      <c r="C73" s="36" t="str">
        <f>INDEX([1]base!$A$2:$E$230,MATCH($B73,[1]base!$A$2:$A$230,0),COLUMN()-1)</f>
        <v>101 373 814 84</v>
      </c>
      <c r="D73" s="36" t="str">
        <f>INDEX([1]base!$A$2:$E$230,MATCH($B73,[1]base!$A$2:$A$230,0),COLUMN()-1)</f>
        <v>КУРИЛКОВА Анна Геннадьевна</v>
      </c>
      <c r="E73" s="38">
        <f>INDEX([1]base!$A$2:$E$230,MATCH($B73,[1]base!$A$2:$A$230,0),COLUMN()-1)</f>
        <v>40500</v>
      </c>
      <c r="F73" s="36" t="str">
        <f>INDEX([1]base!$A$2:$E$230,MATCH($B73,[1]base!$A$2:$A$230,0),COLUMN()-1)</f>
        <v>1 СР</v>
      </c>
      <c r="G73" s="36" t="str">
        <f>INDEX([1]base!$A$2:$F$230,MATCH($B73,[1]base!$A$2:$A$230,0),COLUMN()-1)</f>
        <v>Краснодарский край</v>
      </c>
      <c r="H73" s="39">
        <v>2.1620370370370401E-2</v>
      </c>
      <c r="I73" s="40">
        <f t="shared" si="1"/>
        <v>3.7847222222223212E-3</v>
      </c>
      <c r="J73" s="41">
        <f t="shared" si="0"/>
        <v>33.533190578158411</v>
      </c>
      <c r="K73" s="20"/>
      <c r="L73" s="36"/>
    </row>
    <row r="74" spans="1:12" ht="21.75" customHeight="1" x14ac:dyDescent="0.25">
      <c r="A74" s="36">
        <v>52</v>
      </c>
      <c r="B74" s="37">
        <v>158</v>
      </c>
      <c r="C74" s="36" t="str">
        <f>INDEX([1]base!$A$2:$E$230,MATCH($B74,[1]base!$A$2:$A$230,0),COLUMN()-1)</f>
        <v>101 526 906 13</v>
      </c>
      <c r="D74" s="36" t="str">
        <f>INDEX([1]base!$A$2:$E$230,MATCH($B74,[1]base!$A$2:$A$230,0),COLUMN()-1)</f>
        <v>ЗАХАРОВА Екатерина Васильевна</v>
      </c>
      <c r="E74" s="38">
        <f>INDEX([1]base!$A$2:$E$230,MATCH($B74,[1]base!$A$2:$A$230,0),COLUMN()-1)</f>
        <v>40329</v>
      </c>
      <c r="F74" s="36" t="str">
        <f>INDEX([1]base!$A$2:$E$230,MATCH($B74,[1]base!$A$2:$A$230,0),COLUMN()-1)</f>
        <v>2 СР</v>
      </c>
      <c r="G74" s="36" t="str">
        <f>INDEX([1]base!$A$2:$F$230,MATCH($B74,[1]base!$A$2:$A$230,0),COLUMN()-1)</f>
        <v>Удмуртская Республика</v>
      </c>
      <c r="H74" s="39">
        <v>2.1678240740740776E-2</v>
      </c>
      <c r="I74" s="40">
        <f t="shared" si="1"/>
        <v>3.842592592592696E-3</v>
      </c>
      <c r="J74" s="41">
        <f t="shared" si="0"/>
        <v>33.443673251468176</v>
      </c>
      <c r="K74" s="20"/>
      <c r="L74" s="36"/>
    </row>
    <row r="75" spans="1:12" ht="21.75" customHeight="1" x14ac:dyDescent="0.25">
      <c r="A75" s="36">
        <v>53</v>
      </c>
      <c r="B75" s="37">
        <v>83</v>
      </c>
      <c r="C75" s="36" t="str">
        <f>INDEX([1]base!$A$2:$E$230,MATCH($B75,[1]base!$A$2:$A$230,0),COLUMN()-1)</f>
        <v>101 508 824 70</v>
      </c>
      <c r="D75" s="36" t="str">
        <f>INDEX([1]base!$A$2:$E$230,MATCH($B75,[1]base!$A$2:$A$230,0),COLUMN()-1)</f>
        <v>ХАРЛАМОВА Софья Сергеевна</v>
      </c>
      <c r="E75" s="38">
        <f>INDEX([1]base!$A$2:$E$230,MATCH($B75,[1]base!$A$2:$A$230,0),COLUMN()-1)</f>
        <v>40071</v>
      </c>
      <c r="F75" s="36" t="str">
        <f>INDEX([1]base!$A$2:$E$230,MATCH($B75,[1]base!$A$2:$A$230,0),COLUMN()-1)</f>
        <v>КМС</v>
      </c>
      <c r="G75" s="36" t="str">
        <f>INDEX([1]base!$A$2:$F$230,MATCH($B75,[1]base!$A$2:$A$230,0),COLUMN()-1)</f>
        <v>Самарская область</v>
      </c>
      <c r="H75" s="39">
        <v>2.1689814814814815E-2</v>
      </c>
      <c r="I75" s="40">
        <f t="shared" si="1"/>
        <v>3.8541666666667349E-3</v>
      </c>
      <c r="J75" s="41">
        <f t="shared" si="0"/>
        <v>33.425827107790816</v>
      </c>
      <c r="K75" s="20"/>
      <c r="L75" s="36"/>
    </row>
    <row r="76" spans="1:12" ht="21.75" customHeight="1" x14ac:dyDescent="0.25">
      <c r="A76" s="36">
        <v>54</v>
      </c>
      <c r="B76" s="37">
        <v>128</v>
      </c>
      <c r="C76" s="36" t="str">
        <f>INDEX([1]base!$A$2:$E$230,MATCH($B76,[1]base!$A$2:$A$230,0),COLUMN()-1)</f>
        <v>101 441 601 68</v>
      </c>
      <c r="D76" s="36" t="str">
        <f>INDEX([1]base!$A$2:$E$230,MATCH($B76,[1]base!$A$2:$A$230,0),COLUMN()-1)</f>
        <v>ДЮКАРЕВА Виктория Александровна</v>
      </c>
      <c r="E76" s="38">
        <f>INDEX([1]base!$A$2:$E$230,MATCH($B76,[1]base!$A$2:$A$230,0),COLUMN()-1)</f>
        <v>40135</v>
      </c>
      <c r="F76" s="36" t="str">
        <f>INDEX([1]base!$A$2:$E$230,MATCH($B76,[1]base!$A$2:$A$230,0),COLUMN()-1)</f>
        <v>КМС</v>
      </c>
      <c r="G76" s="36" t="str">
        <f>INDEX([1]base!$A$2:$F$230,MATCH($B76,[1]base!$A$2:$A$230,0),COLUMN()-1)</f>
        <v>Саратовская область</v>
      </c>
      <c r="H76" s="39">
        <v>2.1724537037037091E-2</v>
      </c>
      <c r="I76" s="40">
        <f t="shared" si="1"/>
        <v>3.8888888888890111E-3</v>
      </c>
      <c r="J76" s="41">
        <f t="shared" si="0"/>
        <v>33.372402770378173</v>
      </c>
      <c r="K76" s="20"/>
      <c r="L76" s="36"/>
    </row>
    <row r="77" spans="1:12" ht="21.75" customHeight="1" x14ac:dyDescent="0.25">
      <c r="A77" s="36">
        <v>55</v>
      </c>
      <c r="B77" s="37">
        <v>81</v>
      </c>
      <c r="C77" s="36" t="str">
        <f>INDEX([1]base!$A$2:$E$230,MATCH($B77,[1]base!$A$2:$A$230,0),COLUMN()-1)</f>
        <v>101 410 137 32</v>
      </c>
      <c r="D77" s="36" t="str">
        <f>INDEX([1]base!$A$2:$E$230,MATCH($B77,[1]base!$A$2:$A$230,0),COLUMN()-1)</f>
        <v>КИРИЛЛОВА Ника Валентиновна</v>
      </c>
      <c r="E77" s="38">
        <f>INDEX([1]base!$A$2:$E$230,MATCH($B77,[1]base!$A$2:$A$230,0),COLUMN()-1)</f>
        <v>39992</v>
      </c>
      <c r="F77" s="36" t="str">
        <f>INDEX([1]base!$A$2:$E$230,MATCH($B77,[1]base!$A$2:$A$230,0),COLUMN()-1)</f>
        <v>1 СР</v>
      </c>
      <c r="G77" s="36" t="str">
        <f>INDEX([1]base!$A$2:$F$230,MATCH($B77,[1]base!$A$2:$A$230,0),COLUMN()-1)</f>
        <v>Самарская область</v>
      </c>
      <c r="H77" s="39">
        <v>2.1886574074074069E-2</v>
      </c>
      <c r="I77" s="40">
        <f t="shared" si="1"/>
        <v>4.050925925925989E-3</v>
      </c>
      <c r="J77" s="41">
        <f t="shared" si="0"/>
        <v>33.125330512956118</v>
      </c>
      <c r="K77" s="20"/>
      <c r="L77" s="36"/>
    </row>
    <row r="78" spans="1:12" ht="21.75" customHeight="1" x14ac:dyDescent="0.25">
      <c r="A78" s="36">
        <v>56</v>
      </c>
      <c r="B78" s="37">
        <v>59</v>
      </c>
      <c r="C78" s="36" t="str">
        <f>INDEX([1]base!$A$2:$E$230,MATCH($B78,[1]base!$A$2:$A$230,0),COLUMN()-1)</f>
        <v>101 484 684 83</v>
      </c>
      <c r="D78" s="36" t="str">
        <f>INDEX([1]base!$A$2:$E$230,MATCH($B78,[1]base!$A$2:$A$230,0),COLUMN()-1)</f>
        <v>СМОЛЕНКО Екатерина Сергеевна</v>
      </c>
      <c r="E78" s="38">
        <f>INDEX([1]base!$A$2:$E$230,MATCH($B78,[1]base!$A$2:$A$230,0),COLUMN()-1)</f>
        <v>40522</v>
      </c>
      <c r="F78" s="36" t="str">
        <f>INDEX([1]base!$A$2:$E$230,MATCH($B78,[1]base!$A$2:$A$230,0),COLUMN()-1)</f>
        <v>2 СР</v>
      </c>
      <c r="G78" s="36" t="str">
        <f>INDEX([1]base!$A$2:$F$230,MATCH($B78,[1]base!$A$2:$A$230,0),COLUMN()-1)</f>
        <v>Республика Башкортостан</v>
      </c>
      <c r="H78" s="39">
        <v>2.1944444444444461E-2</v>
      </c>
      <c r="I78" s="40">
        <f t="shared" si="1"/>
        <v>4.1087962962963812E-3</v>
      </c>
      <c r="J78" s="41">
        <f t="shared" si="0"/>
        <v>33.037974683544277</v>
      </c>
      <c r="K78" s="20"/>
      <c r="L78" s="36"/>
    </row>
    <row r="79" spans="1:12" ht="21.75" customHeight="1" x14ac:dyDescent="0.25">
      <c r="A79" s="36">
        <v>57</v>
      </c>
      <c r="B79" s="37">
        <v>25</v>
      </c>
      <c r="C79" s="36" t="str">
        <f>INDEX([1]base!$A$2:$E$230,MATCH($B79,[1]base!$A$2:$A$230,0),COLUMN()-1)</f>
        <v>101 473 565 22</v>
      </c>
      <c r="D79" s="36" t="str">
        <f>INDEX([1]base!$A$2:$E$230,MATCH($B79,[1]base!$A$2:$A$230,0),COLUMN()-1)</f>
        <v>ШЕВЧЕНКО Ева Викторовна</v>
      </c>
      <c r="E79" s="38">
        <f>INDEX([1]base!$A$2:$E$230,MATCH($B79,[1]base!$A$2:$A$230,0),COLUMN()-1)</f>
        <v>40394</v>
      </c>
      <c r="F79" s="36" t="str">
        <f>INDEX([1]base!$A$2:$E$230,MATCH($B79,[1]base!$A$2:$A$230,0),COLUMN()-1)</f>
        <v>2 СР</v>
      </c>
      <c r="G79" s="36" t="str">
        <f>INDEX([1]base!$A$2:$F$230,MATCH($B79,[1]base!$A$2:$A$230,0),COLUMN()-1)</f>
        <v>Краснодарский край</v>
      </c>
      <c r="H79" s="39">
        <v>2.199074074074072E-2</v>
      </c>
      <c r="I79" s="40">
        <f t="shared" si="1"/>
        <v>4.1550925925926407E-3</v>
      </c>
      <c r="J79" s="41">
        <f t="shared" si="0"/>
        <v>32.968421052631612</v>
      </c>
      <c r="K79" s="20"/>
      <c r="L79" s="36"/>
    </row>
    <row r="80" spans="1:12" ht="21.75" customHeight="1" x14ac:dyDescent="0.25">
      <c r="A80" s="36">
        <v>58</v>
      </c>
      <c r="B80" s="37">
        <v>36</v>
      </c>
      <c r="C80" s="36" t="str">
        <f>INDEX([1]base!$A$2:$E$230,MATCH($B80,[1]base!$A$2:$A$230,0),COLUMN()-1)</f>
        <v>101 450 856 11</v>
      </c>
      <c r="D80" s="36" t="str">
        <f>INDEX([1]base!$A$2:$E$230,MATCH($B80,[1]base!$A$2:$A$230,0),COLUMN()-1)</f>
        <v>АНДРЮШИНА Маргарита Руслановна</v>
      </c>
      <c r="E80" s="38">
        <f>INDEX([1]base!$A$2:$E$230,MATCH($B80,[1]base!$A$2:$A$230,0),COLUMN()-1)</f>
        <v>40472</v>
      </c>
      <c r="F80" s="36" t="str">
        <f>INDEX([1]base!$A$2:$E$230,MATCH($B80,[1]base!$A$2:$A$230,0),COLUMN()-1)</f>
        <v>1 СР</v>
      </c>
      <c r="G80" s="36" t="str">
        <f>INDEX([1]base!$A$2:$F$230,MATCH($B80,[1]base!$A$2:$A$230,0),COLUMN()-1)</f>
        <v>Москва</v>
      </c>
      <c r="H80" s="39">
        <v>2.2013888888888944E-2</v>
      </c>
      <c r="I80" s="40">
        <f t="shared" si="1"/>
        <v>4.1782407407408642E-3</v>
      </c>
      <c r="J80" s="41">
        <f t="shared" si="0"/>
        <v>32.933753943217582</v>
      </c>
      <c r="K80" s="20"/>
      <c r="L80" s="36"/>
    </row>
    <row r="81" spans="1:12" ht="21.75" customHeight="1" x14ac:dyDescent="0.25">
      <c r="A81" s="36">
        <v>59</v>
      </c>
      <c r="B81" s="37">
        <v>10</v>
      </c>
      <c r="C81" s="36" t="str">
        <f>INDEX([1]base!$A$2:$E$230,MATCH($B81,[1]base!$A$2:$A$230,0),COLUMN()-1)</f>
        <v>101 374 394 82</v>
      </c>
      <c r="D81" s="36" t="str">
        <f>INDEX([1]base!$A$2:$E$230,MATCH($B81,[1]base!$A$2:$A$230,0),COLUMN()-1)</f>
        <v>ДЕМИДОВА Ирина Алексеевна</v>
      </c>
      <c r="E81" s="38">
        <f>INDEX([1]base!$A$2:$E$230,MATCH($B81,[1]base!$A$2:$A$230,0),COLUMN()-1)</f>
        <v>40245</v>
      </c>
      <c r="F81" s="36" t="str">
        <f>INDEX([1]base!$A$2:$E$230,MATCH($B81,[1]base!$A$2:$A$230,0),COLUMN()-1)</f>
        <v>2 СР</v>
      </c>
      <c r="G81" s="36" t="str">
        <f>INDEX([1]base!$A$2:$F$230,MATCH($B81,[1]base!$A$2:$A$230,0),COLUMN()-1)</f>
        <v>Забайкальский край</v>
      </c>
      <c r="H81" s="39">
        <v>2.206018518518521E-2</v>
      </c>
      <c r="I81" s="40">
        <f t="shared" si="1"/>
        <v>4.2245370370371307E-3</v>
      </c>
      <c r="J81" s="41">
        <f t="shared" si="0"/>
        <v>32.864637985309507</v>
      </c>
      <c r="K81" s="20"/>
      <c r="L81" s="36"/>
    </row>
    <row r="82" spans="1:12" ht="21.75" customHeight="1" x14ac:dyDescent="0.25">
      <c r="A82" s="36">
        <v>60</v>
      </c>
      <c r="B82" s="37">
        <v>11</v>
      </c>
      <c r="C82" s="36" t="str">
        <f>INDEX([1]base!$A$2:$E$230,MATCH($B82,[1]base!$A$2:$A$230,0),COLUMN()-1)</f>
        <v>101 630 028 24</v>
      </c>
      <c r="D82" s="36" t="str">
        <f>INDEX([1]base!$A$2:$E$230,MATCH($B82,[1]base!$A$2:$A$230,0),COLUMN()-1)</f>
        <v>КОНОВАЛОВА Елизавета Юрьевна</v>
      </c>
      <c r="E82" s="38">
        <f>INDEX([1]base!$A$2:$E$230,MATCH($B82,[1]base!$A$2:$A$230,0),COLUMN()-1)</f>
        <v>40692</v>
      </c>
      <c r="F82" s="36" t="str">
        <f>INDEX([1]base!$A$2:$E$230,MATCH($B82,[1]base!$A$2:$A$230,0),COLUMN()-1)</f>
        <v>1 СР</v>
      </c>
      <c r="G82" s="36" t="str">
        <f>INDEX([1]base!$A$2:$F$230,MATCH($B82,[1]base!$A$2:$A$230,0),COLUMN()-1)</f>
        <v>Иркутская область</v>
      </c>
      <c r="H82" s="39">
        <v>2.2071759259259263E-2</v>
      </c>
      <c r="I82" s="40">
        <f t="shared" si="1"/>
        <v>4.2361111111111835E-3</v>
      </c>
      <c r="J82" s="41">
        <f t="shared" si="0"/>
        <v>32.847404299947556</v>
      </c>
      <c r="K82" s="20"/>
      <c r="L82" s="36"/>
    </row>
    <row r="83" spans="1:12" ht="21.75" customHeight="1" x14ac:dyDescent="0.25">
      <c r="A83" s="36">
        <v>61</v>
      </c>
      <c r="B83" s="37">
        <v>136</v>
      </c>
      <c r="C83" s="36" t="str">
        <f>INDEX([1]base!$A$2:$E$230,MATCH($B83,[1]base!$A$2:$A$230,0),COLUMN()-1)</f>
        <v>101 243 518 59</v>
      </c>
      <c r="D83" s="36" t="str">
        <f>INDEX([1]base!$A$2:$E$230,MATCH($B83,[1]base!$A$2:$A$230,0),COLUMN()-1)</f>
        <v>ПИСКУНОВА Софья Александровна</v>
      </c>
      <c r="E83" s="38">
        <f>INDEX([1]base!$A$2:$E$230,MATCH($B83,[1]base!$A$2:$A$230,0),COLUMN()-1)</f>
        <v>72837</v>
      </c>
      <c r="F83" s="36" t="str">
        <f>INDEX([1]base!$A$2:$E$230,MATCH($B83,[1]base!$A$2:$A$230,0),COLUMN()-1)</f>
        <v>КМС</v>
      </c>
      <c r="G83" s="36" t="str">
        <f>INDEX([1]base!$A$2:$F$230,MATCH($B83,[1]base!$A$2:$A$230,0),COLUMN()-1)</f>
        <v>Свердловская область</v>
      </c>
      <c r="H83" s="39">
        <v>2.2094907407407396E-2</v>
      </c>
      <c r="I83" s="40">
        <f t="shared" si="1"/>
        <v>4.2592592592593168E-3</v>
      </c>
      <c r="J83" s="41">
        <f t="shared" si="0"/>
        <v>32.812991094814052</v>
      </c>
      <c r="K83" s="20"/>
      <c r="L83" s="36"/>
    </row>
    <row r="84" spans="1:12" ht="21.75" customHeight="1" x14ac:dyDescent="0.25">
      <c r="A84" s="36">
        <v>62</v>
      </c>
      <c r="B84" s="37">
        <v>56</v>
      </c>
      <c r="C84" s="36" t="str">
        <f>INDEX([1]base!$A$2:$E$230,MATCH($B84,[1]base!$A$2:$A$230,0),COLUMN()-1)</f>
        <v>101 462 952 79</v>
      </c>
      <c r="D84" s="36" t="str">
        <f>INDEX([1]base!$A$2:$E$230,MATCH($B84,[1]base!$A$2:$A$230,0),COLUMN()-1)</f>
        <v>ГУЛИНА Юлия Вячеславовна</v>
      </c>
      <c r="E84" s="38">
        <f>INDEX([1]base!$A$2:$E$230,MATCH($B84,[1]base!$A$2:$A$230,0),COLUMN()-1)</f>
        <v>40368</v>
      </c>
      <c r="F84" s="36" t="str">
        <f>INDEX([1]base!$A$2:$E$230,MATCH($B84,[1]base!$A$2:$A$230,0),COLUMN()-1)</f>
        <v>2 СР</v>
      </c>
      <c r="G84" s="36" t="str">
        <f>INDEX([1]base!$A$2:$F$230,MATCH($B84,[1]base!$A$2:$A$230,0),COLUMN()-1)</f>
        <v>Республика Башкортостан</v>
      </c>
      <c r="H84" s="39">
        <v>2.2210648148148181E-2</v>
      </c>
      <c r="I84" s="40">
        <f t="shared" si="1"/>
        <v>4.375000000000101E-3</v>
      </c>
      <c r="J84" s="41">
        <f t="shared" si="0"/>
        <v>32.642001042209436</v>
      </c>
      <c r="K84" s="20"/>
      <c r="L84" s="36"/>
    </row>
    <row r="85" spans="1:12" ht="21.75" customHeight="1" x14ac:dyDescent="0.25">
      <c r="A85" s="36">
        <v>63</v>
      </c>
      <c r="B85" s="37">
        <v>72</v>
      </c>
      <c r="C85" s="36" t="str">
        <f>INDEX([1]base!$A$2:$E$230,MATCH($B85,[1]base!$A$2:$A$230,0),COLUMN()-1)</f>
        <v>101 461 494 76</v>
      </c>
      <c r="D85" s="36" t="str">
        <f>INDEX([1]base!$A$2:$E$230,MATCH($B85,[1]base!$A$2:$A$230,0),COLUMN()-1)</f>
        <v>ЮЖИЛКИНА Марта Антоновна</v>
      </c>
      <c r="E85" s="38">
        <f>INDEX([1]base!$A$2:$E$230,MATCH($B85,[1]base!$A$2:$A$230,0),COLUMN()-1)</f>
        <v>40390</v>
      </c>
      <c r="F85" s="36" t="str">
        <f>INDEX([1]base!$A$2:$E$230,MATCH($B85,[1]base!$A$2:$A$230,0),COLUMN()-1)</f>
        <v>1 СР</v>
      </c>
      <c r="G85" s="36" t="str">
        <f>INDEX([1]base!$A$2:$F$230,MATCH($B85,[1]base!$A$2:$A$230,0),COLUMN()-1)</f>
        <v>Самарская область</v>
      </c>
      <c r="H85" s="39">
        <v>2.2372685185185176E-2</v>
      </c>
      <c r="I85" s="40">
        <f t="shared" si="1"/>
        <v>4.5370370370370963E-3</v>
      </c>
      <c r="J85" s="41">
        <f t="shared" si="0"/>
        <v>32.40558717020177</v>
      </c>
      <c r="K85" s="20"/>
      <c r="L85" s="36"/>
    </row>
    <row r="86" spans="1:12" ht="21.75" customHeight="1" x14ac:dyDescent="0.25">
      <c r="A86" s="36">
        <v>64</v>
      </c>
      <c r="B86" s="37">
        <v>127</v>
      </c>
      <c r="C86" s="36" t="str">
        <f>INDEX([1]base!$A$2:$E$230,MATCH($B86,[1]base!$A$2:$A$230,0),COLUMN()-1)</f>
        <v>101 382 197 28</v>
      </c>
      <c r="D86" s="36" t="str">
        <f>INDEX([1]base!$A$2:$E$230,MATCH($B86,[1]base!$A$2:$A$230,0),COLUMN()-1)</f>
        <v>ЕСЬКИНА Дарья Сергеевна</v>
      </c>
      <c r="E86" s="38">
        <f>INDEX([1]base!$A$2:$E$230,MATCH($B86,[1]base!$A$2:$A$230,0),COLUMN()-1)</f>
        <v>40063</v>
      </c>
      <c r="F86" s="36" t="str">
        <f>INDEX([1]base!$A$2:$E$230,MATCH($B86,[1]base!$A$2:$A$230,0),COLUMN()-1)</f>
        <v>2 СР</v>
      </c>
      <c r="G86" s="36" t="str">
        <f>INDEX([1]base!$A$2:$F$230,MATCH($B86,[1]base!$A$2:$A$230,0),COLUMN()-1)</f>
        <v>Саратовская область</v>
      </c>
      <c r="H86" s="39">
        <v>2.2708333333333341E-2</v>
      </c>
      <c r="I86" s="40">
        <f t="shared" si="1"/>
        <v>4.8726851851852611E-3</v>
      </c>
      <c r="J86" s="41">
        <f t="shared" si="0"/>
        <v>31.926605504587144</v>
      </c>
      <c r="K86" s="20"/>
      <c r="L86" s="36"/>
    </row>
    <row r="87" spans="1:12" ht="21.75" customHeight="1" x14ac:dyDescent="0.25">
      <c r="A87" s="36">
        <v>65</v>
      </c>
      <c r="B87" s="37">
        <v>5</v>
      </c>
      <c r="C87" s="36" t="str">
        <f>INDEX([1]base!$A$2:$E$230,MATCH($B87,[1]base!$A$2:$A$230,0),COLUMN()-1)</f>
        <v>101 562 759 73</v>
      </c>
      <c r="D87" s="36" t="str">
        <f>INDEX([1]base!$A$2:$E$230,MATCH($B87,[1]base!$A$2:$A$230,0),COLUMN()-1)</f>
        <v>ДУДЧЕНКО София Евгеньевна</v>
      </c>
      <c r="E87" s="38">
        <f>INDEX([1]base!$A$2:$E$230,MATCH($B87,[1]base!$A$2:$A$230,0),COLUMN()-1)</f>
        <v>40550</v>
      </c>
      <c r="F87" s="36" t="str">
        <f>INDEX([1]base!$A$2:$E$230,MATCH($B87,[1]base!$A$2:$A$230,0),COLUMN()-1)</f>
        <v>2 СР</v>
      </c>
      <c r="G87" s="36" t="str">
        <f>INDEX([1]base!$A$2:$F$230,MATCH($B87,[1]base!$A$2:$A$230,0),COLUMN()-1)</f>
        <v>Донецкая Народная Республика</v>
      </c>
      <c r="H87" s="39">
        <v>2.2951388888888889E-2</v>
      </c>
      <c r="I87" s="40">
        <f t="shared" si="1"/>
        <v>5.1157407407408095E-3</v>
      </c>
      <c r="J87" s="41">
        <f t="shared" si="0"/>
        <v>31.588502269288956</v>
      </c>
      <c r="K87" s="20"/>
      <c r="L87" s="36"/>
    </row>
    <row r="88" spans="1:12" ht="21.75" customHeight="1" x14ac:dyDescent="0.25">
      <c r="A88" s="36">
        <v>66</v>
      </c>
      <c r="B88" s="37">
        <v>28</v>
      </c>
      <c r="C88" s="36" t="str">
        <f>INDEX([1]base!$A$2:$E$230,MATCH($B88,[1]base!$A$2:$A$230,0),COLUMN()-1)</f>
        <v>101 553 506 35</v>
      </c>
      <c r="D88" s="36" t="str">
        <f>INDEX([1]base!$A$2:$E$230,MATCH($B88,[1]base!$A$2:$A$230,0),COLUMN()-1)</f>
        <v>МОИСЕЕНКО Александра Романовна</v>
      </c>
      <c r="E88" s="38">
        <f>INDEX([1]base!$A$2:$E$230,MATCH($B88,[1]base!$A$2:$A$230,0),COLUMN()-1)</f>
        <v>40532</v>
      </c>
      <c r="F88" s="36" t="str">
        <f>INDEX([1]base!$A$2:$E$230,MATCH($B88,[1]base!$A$2:$A$230,0),COLUMN()-1)</f>
        <v>2 СР</v>
      </c>
      <c r="G88" s="36" t="str">
        <f>INDEX([1]base!$A$2:$F$230,MATCH($B88,[1]base!$A$2:$A$230,0),COLUMN()-1)</f>
        <v>Краснодарский край</v>
      </c>
      <c r="H88" s="39">
        <v>2.3252314814814823E-2</v>
      </c>
      <c r="I88" s="40">
        <f t="shared" si="1"/>
        <v>5.4166666666667432E-3</v>
      </c>
      <c r="J88" s="41">
        <f t="shared" ref="J88:J100" si="2">$J$19/((H88*24))</f>
        <v>31.179691388750609</v>
      </c>
      <c r="K88" s="20"/>
      <c r="L88" s="36"/>
    </row>
    <row r="89" spans="1:12" ht="21.75" customHeight="1" x14ac:dyDescent="0.25">
      <c r="A89" s="36">
        <v>67</v>
      </c>
      <c r="B89" s="37">
        <v>57</v>
      </c>
      <c r="C89" s="36" t="str">
        <f>INDEX([1]base!$A$2:$E$230,MATCH($B89,[1]base!$A$2:$A$230,0),COLUMN()-1)</f>
        <v>101 548 128 89</v>
      </c>
      <c r="D89" s="36" t="str">
        <f>INDEX([1]base!$A$2:$E$230,MATCH($B89,[1]base!$A$2:$A$230,0),COLUMN()-1)</f>
        <v>ЗАХАРОВА Юлия Вадимовна</v>
      </c>
      <c r="E89" s="38">
        <f>INDEX([1]base!$A$2:$E$230,MATCH($B89,[1]base!$A$2:$A$230,0),COLUMN()-1)</f>
        <v>40431</v>
      </c>
      <c r="F89" s="36" t="str">
        <f>INDEX([1]base!$A$2:$E$230,MATCH($B89,[1]base!$A$2:$A$230,0),COLUMN()-1)</f>
        <v>2 СР</v>
      </c>
      <c r="G89" s="36" t="str">
        <f>INDEX([1]base!$A$2:$F$230,MATCH($B89,[1]base!$A$2:$A$230,0),COLUMN()-1)</f>
        <v>Республика Башкортостан</v>
      </c>
      <c r="H89" s="39">
        <v>2.3356481481481447E-2</v>
      </c>
      <c r="I89" s="40">
        <f t="shared" ref="I89:I91" si="3">H89-$H$23</f>
        <v>5.5208333333333671E-3</v>
      </c>
      <c r="J89" s="41">
        <f t="shared" si="2"/>
        <v>31.040634291377646</v>
      </c>
      <c r="K89" s="20"/>
      <c r="L89" s="36"/>
    </row>
    <row r="90" spans="1:12" ht="21.75" customHeight="1" x14ac:dyDescent="0.25">
      <c r="A90" s="36">
        <v>68</v>
      </c>
      <c r="B90" s="37">
        <v>126</v>
      </c>
      <c r="C90" s="36" t="str">
        <f>INDEX([1]base!$A$2:$E$230,MATCH($B90,[1]base!$A$2:$A$230,0),COLUMN()-1)</f>
        <v>101 649 784 89</v>
      </c>
      <c r="D90" s="36" t="str">
        <f>INDEX([1]base!$A$2:$E$230,MATCH($B90,[1]base!$A$2:$A$230,0),COLUMN()-1)</f>
        <v>ЛУКЬЯНЕНКО Александра Вячеславовна</v>
      </c>
      <c r="E90" s="38">
        <f>INDEX([1]base!$A$2:$E$230,MATCH($B90,[1]base!$A$2:$A$230,0),COLUMN()-1)</f>
        <v>40569</v>
      </c>
      <c r="F90" s="36" t="str">
        <f>INDEX([1]base!$A$2:$E$230,MATCH($B90,[1]base!$A$2:$A$230,0),COLUMN()-1)</f>
        <v>1 СР</v>
      </c>
      <c r="G90" s="36" t="str">
        <f>INDEX([1]base!$A$2:$F$230,MATCH($B90,[1]base!$A$2:$A$230,0),COLUMN()-1)</f>
        <v>Санкт-Петербург</v>
      </c>
      <c r="H90" s="39">
        <v>2.33680555555556E-2</v>
      </c>
      <c r="I90" s="40">
        <f t="shared" si="3"/>
        <v>5.5324074074075205E-3</v>
      </c>
      <c r="J90" s="41">
        <f t="shared" si="2"/>
        <v>31.025260029717622</v>
      </c>
      <c r="K90" s="20"/>
      <c r="L90" s="36"/>
    </row>
    <row r="91" spans="1:12" ht="21.75" customHeight="1" x14ac:dyDescent="0.25">
      <c r="A91" s="36">
        <v>69</v>
      </c>
      <c r="B91" s="37">
        <v>26</v>
      </c>
      <c r="C91" s="36" t="str">
        <f>INDEX([1]base!$A$2:$E$230,MATCH($B91,[1]base!$A$2:$A$230,0),COLUMN()-1)</f>
        <v>101 446 022 27</v>
      </c>
      <c r="D91" s="36" t="str">
        <f>INDEX([1]base!$A$2:$E$230,MATCH($B91,[1]base!$A$2:$A$230,0),COLUMN()-1)</f>
        <v>САВЧЕНКО Елизавета Александровна</v>
      </c>
      <c r="E91" s="38">
        <f>INDEX([1]base!$A$2:$E$230,MATCH($B91,[1]base!$A$2:$A$230,0),COLUMN()-1)</f>
        <v>39823</v>
      </c>
      <c r="F91" s="36" t="str">
        <f>INDEX([1]base!$A$2:$E$230,MATCH($B91,[1]base!$A$2:$A$230,0),COLUMN()-1)</f>
        <v>1 СР</v>
      </c>
      <c r="G91" s="36" t="str">
        <f>INDEX([1]base!$A$2:$F$230,MATCH($B91,[1]base!$A$2:$A$230,0),COLUMN()-1)</f>
        <v>Краснодарский край</v>
      </c>
      <c r="H91" s="39">
        <v>2.3611111111111124E-2</v>
      </c>
      <c r="I91" s="40">
        <f t="shared" si="3"/>
        <v>5.7754629629630447E-3</v>
      </c>
      <c r="J91" s="41">
        <f t="shared" si="2"/>
        <v>30.705882352941156</v>
      </c>
      <c r="K91" s="20"/>
      <c r="L91" s="36"/>
    </row>
    <row r="92" spans="1:12" ht="21.75" customHeight="1" x14ac:dyDescent="0.25">
      <c r="A92" s="36" t="s">
        <v>42</v>
      </c>
      <c r="B92" s="37">
        <v>73</v>
      </c>
      <c r="C92" s="36" t="str">
        <f>INDEX([1]base!$A$2:$E$230,MATCH($B92,[1]base!$A$2:$A$230,0),COLUMN()-1)</f>
        <v>101 461 685 73</v>
      </c>
      <c r="D92" s="36" t="str">
        <f>INDEX([1]base!$A$2:$E$230,MATCH($B92,[1]base!$A$2:$A$230,0),COLUMN()-1)</f>
        <v>СВИСТУХИНА Дарья Максимовна</v>
      </c>
      <c r="E92" s="38">
        <f>INDEX([1]base!$A$2:$E$230,MATCH($B92,[1]base!$A$2:$A$230,0),COLUMN()-1)</f>
        <v>40414</v>
      </c>
      <c r="F92" s="36" t="str">
        <f>INDEX([1]base!$A$2:$E$230,MATCH($B92,[1]base!$A$2:$A$230,0),COLUMN()-1)</f>
        <v>2 СР</v>
      </c>
      <c r="G92" s="36" t="str">
        <f>INDEX([1]base!$A$2:$F$230,MATCH($B92,[1]base!$A$2:$A$230,0),COLUMN()-1)</f>
        <v>Самарская область</v>
      </c>
      <c r="H92" s="39"/>
      <c r="I92" s="40"/>
      <c r="J92" s="41"/>
      <c r="K92" s="20"/>
      <c r="L92" s="36"/>
    </row>
    <row r="93" spans="1:12" ht="6.75" customHeight="1" x14ac:dyDescent="0.3">
      <c r="A93" s="42"/>
      <c r="B93" s="43"/>
      <c r="C93" s="43"/>
      <c r="D93" s="44"/>
      <c r="E93" s="45"/>
      <c r="F93" s="46"/>
      <c r="G93" s="47"/>
      <c r="H93" s="48"/>
      <c r="I93" s="49"/>
      <c r="J93" s="50"/>
      <c r="K93" s="51"/>
      <c r="L93" s="51"/>
    </row>
    <row r="94" spans="1:12" x14ac:dyDescent="0.25">
      <c r="A94" s="17" t="s">
        <v>43</v>
      </c>
      <c r="B94" s="17"/>
      <c r="C94" s="17"/>
      <c r="D94" s="17"/>
      <c r="E94" s="52"/>
      <c r="F94" s="52"/>
      <c r="G94" s="17" t="s">
        <v>44</v>
      </c>
      <c r="H94" s="17"/>
      <c r="I94" s="17"/>
      <c r="J94" s="17"/>
      <c r="K94" s="17"/>
      <c r="L94" s="17"/>
    </row>
    <row r="95" spans="1:12" s="53" customFormat="1" ht="12" x14ac:dyDescent="0.25">
      <c r="A95" s="53" t="s">
        <v>45</v>
      </c>
      <c r="C95" s="54"/>
      <c r="E95" s="55"/>
      <c r="G95" s="56" t="s">
        <v>46</v>
      </c>
      <c r="H95" s="57">
        <v>15</v>
      </c>
      <c r="I95" s="58"/>
      <c r="J95" s="59"/>
      <c r="K95" s="60" t="s">
        <v>47</v>
      </c>
      <c r="L95" s="56">
        <f>COUNTIF(F23:F92,"МС")</f>
        <v>1</v>
      </c>
    </row>
    <row r="96" spans="1:12" s="53" customFormat="1" ht="12" x14ac:dyDescent="0.25">
      <c r="A96" s="53" t="s">
        <v>48</v>
      </c>
      <c r="C96" s="61"/>
      <c r="E96" s="55"/>
      <c r="G96" s="54" t="s">
        <v>49</v>
      </c>
      <c r="H96" s="57">
        <f>H97+H101</f>
        <v>70</v>
      </c>
      <c r="I96" s="58"/>
      <c r="J96" s="59"/>
      <c r="K96" s="60" t="s">
        <v>50</v>
      </c>
      <c r="L96" s="56">
        <f>COUNTIF(F23:F92,"КМС")</f>
        <v>35</v>
      </c>
    </row>
    <row r="97" spans="1:12" s="53" customFormat="1" ht="12" x14ac:dyDescent="0.25">
      <c r="A97" s="53" t="s">
        <v>51</v>
      </c>
      <c r="C97" s="56"/>
      <c r="E97" s="55"/>
      <c r="G97" s="54" t="s">
        <v>52</v>
      </c>
      <c r="H97" s="57">
        <f>H98+H99+H100</f>
        <v>69</v>
      </c>
      <c r="I97" s="58"/>
      <c r="J97" s="59"/>
      <c r="K97" s="60" t="s">
        <v>53</v>
      </c>
      <c r="L97" s="56">
        <f>COUNTIF(F23:F92,"1 СР")</f>
        <v>19</v>
      </c>
    </row>
    <row r="98" spans="1:12" s="53" customFormat="1" ht="12" x14ac:dyDescent="0.25">
      <c r="A98" s="53" t="s">
        <v>54</v>
      </c>
      <c r="C98" s="56"/>
      <c r="E98" s="55"/>
      <c r="G98" s="54" t="s">
        <v>55</v>
      </c>
      <c r="H98" s="57">
        <f>COUNT(A23:A92)</f>
        <v>69</v>
      </c>
      <c r="I98" s="58"/>
      <c r="J98" s="59"/>
      <c r="K98" s="59" t="s">
        <v>56</v>
      </c>
      <c r="L98" s="56">
        <f>COUNTIF(F23:F92,"2 СР")</f>
        <v>15</v>
      </c>
    </row>
    <row r="99" spans="1:12" s="53" customFormat="1" ht="12" x14ac:dyDescent="0.25">
      <c r="C99" s="56"/>
      <c r="E99" s="55"/>
      <c r="G99" s="54" t="s">
        <v>57</v>
      </c>
      <c r="H99" s="57">
        <f>COUNTIF(A23:A92,"НФ")</f>
        <v>0</v>
      </c>
      <c r="I99" s="58"/>
      <c r="J99" s="59"/>
    </row>
    <row r="100" spans="1:12" s="53" customFormat="1" ht="12" x14ac:dyDescent="0.25">
      <c r="E100" s="55"/>
      <c r="G100" s="54" t="s">
        <v>58</v>
      </c>
      <c r="H100" s="57">
        <f>COUNTIF(A23:A92,"ДСКВ")</f>
        <v>0</v>
      </c>
      <c r="I100" s="58"/>
      <c r="J100" s="59"/>
      <c r="K100" s="59"/>
      <c r="L100" s="56"/>
    </row>
    <row r="101" spans="1:12" s="53" customFormat="1" ht="12" x14ac:dyDescent="0.25">
      <c r="E101" s="55"/>
      <c r="G101" s="54" t="s">
        <v>59</v>
      </c>
      <c r="H101" s="57">
        <f>COUNTIF(A23:A92,"НС")</f>
        <v>1</v>
      </c>
      <c r="I101" s="58"/>
      <c r="J101" s="59"/>
      <c r="K101" s="59"/>
      <c r="L101" s="60"/>
    </row>
    <row r="102" spans="1:12" ht="9.75" customHeight="1" x14ac:dyDescent="0.25"/>
    <row r="103" spans="1:12" x14ac:dyDescent="0.25">
      <c r="A103" s="17" t="str">
        <f>A16</f>
        <v>ТЕХНИЧЕСКИЙ ДЕЛЕГАТ ФВСР:</v>
      </c>
      <c r="B103" s="17"/>
      <c r="C103" s="17"/>
      <c r="D103" s="17" t="str">
        <f>A17</f>
        <v>ГЛАВНЫЙ СУДЬЯ:</v>
      </c>
      <c r="E103" s="17"/>
      <c r="F103" s="17"/>
      <c r="G103" s="17" t="str">
        <f>A18</f>
        <v>ГЛАВНЫЙ СЕКРЕТАРЬ:</v>
      </c>
      <c r="H103" s="17"/>
      <c r="I103" s="17"/>
      <c r="J103" s="17" t="str">
        <f>A19</f>
        <v>СУДЬЯ НА ФИНИШЕ:</v>
      </c>
      <c r="K103" s="17"/>
      <c r="L103" s="17"/>
    </row>
    <row r="104" spans="1:12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</row>
    <row r="105" spans="1:12" x14ac:dyDescent="0.25">
      <c r="A105" s="20"/>
      <c r="D105" s="20"/>
      <c r="E105" s="63"/>
      <c r="F105" s="20"/>
      <c r="G105" s="20"/>
      <c r="I105" s="28"/>
      <c r="J105" s="20"/>
      <c r="K105" s="20"/>
      <c r="L105" s="20"/>
    </row>
    <row r="106" spans="1:12" x14ac:dyDescent="0.25">
      <c r="A106" s="20"/>
      <c r="D106" s="20"/>
      <c r="E106" s="63"/>
      <c r="F106" s="20"/>
      <c r="G106" s="20"/>
      <c r="I106" s="28"/>
      <c r="J106" s="20"/>
      <c r="K106" s="20"/>
      <c r="L106" s="20"/>
    </row>
    <row r="107" spans="1:12" x14ac:dyDescent="0.25">
      <c r="A107" s="20"/>
      <c r="D107" s="20"/>
      <c r="E107" s="63"/>
      <c r="F107" s="20"/>
      <c r="G107" s="20"/>
      <c r="I107" s="28"/>
      <c r="J107" s="20"/>
      <c r="K107" s="20"/>
      <c r="L107" s="20"/>
    </row>
    <row r="108" spans="1:12" x14ac:dyDescent="0.25">
      <c r="A108" s="20"/>
      <c r="D108" s="20"/>
      <c r="E108" s="63"/>
      <c r="F108" s="20"/>
      <c r="G108" s="20"/>
      <c r="I108" s="28"/>
      <c r="J108" s="20"/>
      <c r="K108" s="20"/>
      <c r="L108" s="20"/>
    </row>
    <row r="109" spans="1:12" x14ac:dyDescent="0.25">
      <c r="A109" s="62">
        <f>G16</f>
        <v>0</v>
      </c>
      <c r="B109" s="62"/>
      <c r="C109" s="62"/>
      <c r="D109" s="62" t="str">
        <f>G17</f>
        <v>КАВТАСЬЕВА Е.Г. (ВК, г. САМАРА)</v>
      </c>
      <c r="E109" s="62"/>
      <c r="F109" s="62"/>
      <c r="G109" s="62" t="str">
        <f>G18</f>
        <v>АРТАМОНОВА С.А. (1 КАТ., г. САМАРА)</v>
      </c>
      <c r="H109" s="62"/>
      <c r="I109" s="62"/>
      <c r="J109" s="62" t="str">
        <f>G19</f>
        <v>ГРИНКЕВИЧ Т.В. (1 КАТ, г. САМАРА)</v>
      </c>
      <c r="K109" s="62"/>
      <c r="L109" s="62"/>
    </row>
  </sheetData>
  <mergeCells count="41">
    <mergeCell ref="A104:E104"/>
    <mergeCell ref="F104:L104"/>
    <mergeCell ref="A109:C109"/>
    <mergeCell ref="D109:F109"/>
    <mergeCell ref="G109:I109"/>
    <mergeCell ref="J109:L109"/>
    <mergeCell ref="L21:L22"/>
    <mergeCell ref="A94:D94"/>
    <mergeCell ref="G94:L94"/>
    <mergeCell ref="A103:C103"/>
    <mergeCell ref="D103:F103"/>
    <mergeCell ref="G103:I103"/>
    <mergeCell ref="J103:L103"/>
    <mergeCell ref="F21:F22"/>
    <mergeCell ref="G21:G22"/>
    <mergeCell ref="H21:H22"/>
    <mergeCell ref="I21:I22"/>
    <mergeCell ref="J21:J22"/>
    <mergeCell ref="K21:K22"/>
    <mergeCell ref="A13:D13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A109:XFD109">
    <cfRule type="cellIs" dxfId="8" priority="5" operator="equal">
      <formula>0</formula>
    </cfRule>
  </conditionalFormatting>
  <conditionalFormatting sqref="G98:G101">
    <cfRule type="duplicateValues" dxfId="7" priority="6"/>
  </conditionalFormatting>
  <conditionalFormatting sqref="B2">
    <cfRule type="duplicateValues" dxfId="6" priority="3"/>
  </conditionalFormatting>
  <conditionalFormatting sqref="B3">
    <cfRule type="duplicateValues" dxfId="5" priority="2"/>
  </conditionalFormatting>
  <conditionalFormatting sqref="B4">
    <cfRule type="duplicateValues" dxfId="4" priority="1"/>
  </conditionalFormatting>
  <conditionalFormatting sqref="B1">
    <cfRule type="duplicateValues" dxfId="3" priority="4"/>
  </conditionalFormatting>
  <conditionalFormatting sqref="B23:B92">
    <cfRule type="duplicateValues" dxfId="2" priority="7"/>
  </conditionalFormatting>
  <conditionalFormatting sqref="B23:B92">
    <cfRule type="duplicateValues" dxfId="1" priority="8"/>
    <cfRule type="duplicateValues" dxfId="0" priority="9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9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 девушки</vt:lpstr>
      <vt:lpstr>'ИГ девушки'!Заголовки_для_печати</vt:lpstr>
      <vt:lpstr>'ИГ девушки'!Область_печати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dcterms:created xsi:type="dcterms:W3CDTF">2025-07-31T09:45:11Z</dcterms:created>
  <dcterms:modified xsi:type="dcterms:W3CDTF">2025-07-31T09:45:22Z</dcterms:modified>
</cp:coreProperties>
</file>