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codeName="ЭтаКнига" defaultThemeVersion="124226"/>
  <bookViews>
    <workbookView xWindow="0" yWindow="0" windowWidth="28800" windowHeight="12435" tabRatio="789"/>
  </bookViews>
  <sheets>
    <sheet name="Гит с ходу 200 м жен" sheetId="92" r:id="rId1"/>
  </sheets>
  <externalReferences>
    <externalReference r:id="rId2"/>
  </externalReferences>
  <definedNames>
    <definedName name="_xlnm.Print_Titles" localSheetId="0">'Гит с ходу 200 м жен'!$21:$21</definedName>
    <definedName name="_xlnm.Print_Area" localSheetId="0">'Гит с ходу 200 м жен'!$A$1:$M$63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92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23"/>
  <c r="K47"/>
  <c r="K48"/>
  <c r="K49"/>
  <c r="K50"/>
  <c r="K51"/>
  <c r="G51"/>
  <c r="F51"/>
  <c r="E51"/>
  <c r="D51"/>
  <c r="C51"/>
  <c r="G50"/>
  <c r="F50"/>
  <c r="E50"/>
  <c r="D50"/>
  <c r="C50"/>
  <c r="G49"/>
  <c r="F49"/>
  <c r="E49"/>
  <c r="D49"/>
  <c r="C49"/>
  <c r="G48"/>
  <c r="F48"/>
  <c r="E48"/>
  <c r="D48"/>
  <c r="C48"/>
  <c r="G47"/>
  <c r="F47"/>
  <c r="E47"/>
  <c r="D47"/>
  <c r="C47"/>
  <c r="G46"/>
  <c r="F46"/>
  <c r="E46"/>
  <c r="D46"/>
  <c r="C46"/>
  <c r="G45"/>
  <c r="F45"/>
  <c r="E45"/>
  <c r="D45"/>
  <c r="C45"/>
  <c r="G44"/>
  <c r="F44"/>
  <c r="E44"/>
  <c r="D44"/>
  <c r="C44"/>
  <c r="G43"/>
  <c r="E43"/>
  <c r="D43"/>
  <c r="C43"/>
  <c r="G42"/>
  <c r="F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K46" l="1"/>
  <c r="K45"/>
  <c r="K44"/>
  <c r="K43"/>
  <c r="K42"/>
  <c r="K41"/>
  <c r="K40"/>
  <c r="K39"/>
  <c r="K38"/>
  <c r="K37"/>
  <c r="K36"/>
  <c r="K35"/>
  <c r="K34"/>
  <c r="K33"/>
  <c r="K32"/>
  <c r="K23" l="1"/>
  <c r="J63" l="1"/>
  <c r="G63"/>
  <c r="D63"/>
  <c r="K31" l="1"/>
  <c r="K30"/>
  <c r="K29"/>
  <c r="K28"/>
  <c r="K27"/>
  <c r="K26"/>
  <c r="K25"/>
  <c r="K24"/>
</calcChain>
</file>

<file path=xl/sharedStrings.xml><?xml version="1.0" encoding="utf-8"?>
<sst xmlns="http://schemas.openxmlformats.org/spreadsheetml/2006/main" count="78" uniqueCount="51">
  <si>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</si>
  <si>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</si>
  <si>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</si>
  <si>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</si>
  <si>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</si>
  <si>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</si>
  <si>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</si>
  <si>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</si>
  <si>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</si>
  <si>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</si>
  <si>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</si>
  <si>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</si>
  <si>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</si>
  <si>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</si>
  <si>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</si>
  <si>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</si>
  <si>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ВЫПОЛНЕНИЕ НТУ ЕВСК</t>
  </si>
  <si>
    <t>ДАТА РОЖД.</t>
  </si>
  <si>
    <t>ДИСТАНЦИЯ: ДЛИНА КРУГА/КРУГОВ</t>
  </si>
  <si>
    <t>UCI ID</t>
  </si>
  <si>
    <t/>
  </si>
  <si>
    <t>ПОКРЫТИЕ ТРЕКА: дерево</t>
  </si>
  <si>
    <t>РЕЗУЛЬТАТ</t>
  </si>
  <si>
    <t>СКОРОСТЬ км/ч</t>
  </si>
  <si>
    <t>ГЛАВНЫЙ СЕКРЕТАРЬ</t>
  </si>
  <si>
    <t>СУДЬЯ НА ФИНИШЕ</t>
  </si>
  <si>
    <t>ИТОГОВЫЙ ПРОТОКОЛ</t>
  </si>
  <si>
    <t>трек - гит с ходу 200 м</t>
  </si>
  <si>
    <t>НАЧАЛО ГОНКИ:</t>
  </si>
  <si>
    <t>ОКОНЧАНИЕ ГОНКИ:</t>
  </si>
  <si>
    <t>0-100 м</t>
  </si>
  <si>
    <t>100-200 м</t>
  </si>
  <si>
    <t>Департамент спорта города Москвы</t>
  </si>
  <si>
    <t>РСОО "Федерация велосипедного спорта в городе Москве"</t>
  </si>
  <si>
    <t>НАЗВАНИЕ ТРАССЫ / РЕГ. НОМЕР: АО "СЦП "Крылатское"</t>
  </si>
  <si>
    <t>Температура:</t>
  </si>
  <si>
    <t>Влажность:</t>
  </si>
  <si>
    <t>№ ВРВС:  0080221811Я</t>
  </si>
  <si>
    <t>ВРЕМЯ ПРОМЕЖУТОЧНЫХ ОТРЕЗКОВ</t>
  </si>
  <si>
    <t>МСМК</t>
  </si>
  <si>
    <t>МС</t>
  </si>
  <si>
    <t>МУЖЧИНЫ</t>
  </si>
  <si>
    <t>КМС</t>
  </si>
  <si>
    <t>ВСЕРОССИЙСКИЕ СОРЕВНОВАНИЯ</t>
  </si>
  <si>
    <t>№ ЕКП 2025: 2008780021031827</t>
  </si>
  <si>
    <t>ДАТА ПРОВЕДЕНИЯ: 30 января 2025 года</t>
  </si>
  <si>
    <t>Г.Н. Соловьев (ВК, г. Санкт-Петербург)</t>
  </si>
  <si>
    <t>И.Н. Михайлова (ВК, г. Санкт-Петербург)</t>
  </si>
  <si>
    <t>Е.В. Попова (ВК, г. Воронеж)</t>
  </si>
  <si>
    <t>ДЛИНА ТРЕКА: 250 м</t>
  </si>
  <si>
    <t>МЕСТО ПРОВЕДЕНИЯ:  г. САНКТ ПЕТЕРБУРГ- велотрек "Локосфинкс"</t>
  </si>
</sst>
</file>

<file path=xl/styles.xml><?xml version="1.0" encoding="utf-8"?>
<styleSheet xmlns="http://schemas.openxmlformats.org/spreadsheetml/2006/main">
  <numFmts count="4">
    <numFmt numFmtId="164" formatCode="h:mm:ss.00"/>
    <numFmt numFmtId="165" formatCode="0.0"/>
    <numFmt numFmtId="166" formatCode="m:ss.000"/>
    <numFmt numFmtId="167" formatCode="_-* #,##0.00_р_._-;\-* #,##0.00_р_._-;_-* &quot;-&quot;??_р_._-;_-@_-"/>
  </numFmts>
  <fonts count="20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b/>
      <sz val="14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sz val="22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6" fillId="0" borderId="0"/>
    <xf numFmtId="167" fontId="5" fillId="0" borderId="0" applyFont="0" applyFill="0" applyBorder="0" applyAlignment="0" applyProtection="0"/>
  </cellStyleXfs>
  <cellXfs count="129">
    <xf numFmtId="0" fontId="0" fillId="0" borderId="0" xfId="0"/>
    <xf numFmtId="166" fontId="9" fillId="0" borderId="29" xfId="0" applyNumberFormat="1" applyFont="1" applyFill="1" applyBorder="1" applyAlignment="1">
      <alignment horizontal="center" vertical="center" wrapText="1"/>
    </xf>
    <xf numFmtId="2" fontId="10" fillId="0" borderId="29" xfId="0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2" fontId="10" fillId="0" borderId="31" xfId="0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14" fontId="10" fillId="0" borderId="29" xfId="0" applyNumberFormat="1" applyFont="1" applyFill="1" applyBorder="1" applyAlignment="1">
      <alignment horizontal="center" vertical="center"/>
    </xf>
    <xf numFmtId="166" fontId="9" fillId="0" borderId="34" xfId="0" applyNumberFormat="1" applyFont="1" applyFill="1" applyBorder="1" applyAlignment="1">
      <alignment horizontal="center" vertical="center"/>
    </xf>
    <xf numFmtId="166" fontId="11" fillId="0" borderId="34" xfId="9" applyNumberFormat="1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left" vertical="center"/>
    </xf>
    <xf numFmtId="14" fontId="1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17" fillId="0" borderId="13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14" fontId="18" fillId="0" borderId="2" xfId="0" applyNumberFormat="1" applyFont="1" applyBorder="1" applyAlignment="1">
      <alignment horizontal="left" vertical="center"/>
    </xf>
    <xf numFmtId="14" fontId="18" fillId="0" borderId="2" xfId="0" applyNumberFormat="1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right" vertical="center"/>
    </xf>
    <xf numFmtId="0" fontId="19" fillId="0" borderId="14" xfId="0" applyFont="1" applyBorder="1" applyAlignment="1">
      <alignment horizontal="right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14" fontId="18" fillId="0" borderId="4" xfId="0" applyNumberFormat="1" applyFont="1" applyBorder="1" applyAlignment="1">
      <alignment vertical="center"/>
    </xf>
    <xf numFmtId="0" fontId="18" fillId="0" borderId="4" xfId="0" applyFont="1" applyBorder="1" applyAlignment="1">
      <alignment horizontal="righ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164" fontId="8" fillId="0" borderId="3" xfId="0" applyNumberFormat="1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left" vertical="center"/>
    </xf>
    <xf numFmtId="0" fontId="17" fillId="0" borderId="17" xfId="0" applyFont="1" applyBorder="1" applyAlignment="1">
      <alignment vertical="center"/>
    </xf>
    <xf numFmtId="0" fontId="18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right" vertical="center"/>
    </xf>
    <xf numFmtId="14" fontId="18" fillId="0" borderId="18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vertical="center"/>
    </xf>
    <xf numFmtId="164" fontId="8" fillId="0" borderId="20" xfId="0" applyNumberFormat="1" applyFont="1" applyBorder="1" applyAlignment="1">
      <alignment horizontal="left" vertical="center"/>
    </xf>
    <xf numFmtId="164" fontId="8" fillId="0" borderId="18" xfId="0" applyNumberFormat="1" applyFont="1" applyBorder="1" applyAlignment="1">
      <alignment horizontal="left" vertical="center"/>
    </xf>
    <xf numFmtId="165" fontId="8" fillId="0" borderId="18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vertical="center"/>
    </xf>
    <xf numFmtId="164" fontId="8" fillId="0" borderId="19" xfId="0" applyNumberFormat="1" applyFont="1" applyBorder="1" applyAlignment="1">
      <alignment horizontal="right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3" applyFont="1" applyFill="1" applyBorder="1" applyAlignment="1">
      <alignment horizontal="center" vertical="center" wrapText="1"/>
    </xf>
    <xf numFmtId="14" fontId="11" fillId="2" borderId="25" xfId="3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/>
    </xf>
    <xf numFmtId="2" fontId="11" fillId="2" borderId="25" xfId="3" applyNumberFormat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/>
    </xf>
    <xf numFmtId="0" fontId="11" fillId="2" borderId="29" xfId="3" applyFont="1" applyFill="1" applyBorder="1" applyAlignment="1">
      <alignment horizontal="center" vertical="center" wrapText="1"/>
    </xf>
    <xf numFmtId="14" fontId="11" fillId="2" borderId="29" xfId="3" applyNumberFormat="1" applyFont="1" applyFill="1" applyBorder="1" applyAlignment="1">
      <alignment horizontal="center" vertical="center" wrapText="1"/>
    </xf>
    <xf numFmtId="0" fontId="11" fillId="2" borderId="29" xfId="3" applyFont="1" applyFill="1" applyBorder="1" applyAlignment="1">
      <alignment horizontal="center" vertical="center" wrapText="1"/>
    </xf>
    <xf numFmtId="2" fontId="11" fillId="2" borderId="29" xfId="3" applyNumberFormat="1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vertical="center"/>
    </xf>
    <xf numFmtId="0" fontId="17" fillId="2" borderId="23" xfId="0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49" fontId="18" fillId="0" borderId="4" xfId="0" applyNumberFormat="1" applyFont="1" applyBorder="1" applyAlignment="1">
      <alignment horizontal="center" vertical="center"/>
    </xf>
    <xf numFmtId="14" fontId="18" fillId="0" borderId="4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right" vertical="center"/>
    </xf>
    <xf numFmtId="49" fontId="18" fillId="0" borderId="4" xfId="2" applyNumberFormat="1" applyFont="1" applyBorder="1" applyAlignment="1">
      <alignment vertical="center"/>
    </xf>
    <xf numFmtId="0" fontId="9" fillId="0" borderId="16" xfId="0" applyFont="1" applyBorder="1" applyAlignment="1">
      <alignment horizontal="right" vertical="center"/>
    </xf>
    <xf numFmtId="9" fontId="18" fillId="0" borderId="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</cellXfs>
  <cellStyles count="10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 5" xfId="8"/>
    <cellStyle name="Обычный_Стартовый протокол Смирнов_20101106_Results" xfId="3"/>
    <cellStyle name="Финансовый 2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0</xdr:row>
      <xdr:rowOff>32656</xdr:rowOff>
    </xdr:from>
    <xdr:to>
      <xdr:col>1</xdr:col>
      <xdr:colOff>408215</xdr:colOff>
      <xdr:row>3</xdr:row>
      <xdr:rowOff>39835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1E4E284C-255E-40E0-8EDD-EAF50DAD1424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8" y="32656"/>
          <a:ext cx="812077" cy="807279"/>
        </a:xfrm>
        <a:prstGeom prst="rect">
          <a:avLst/>
        </a:prstGeom>
      </xdr:spPr>
    </xdr:pic>
    <xdr:clientData/>
  </xdr:twoCellAnchor>
  <xdr:twoCellAnchor editAs="oneCell">
    <xdr:from>
      <xdr:col>2</xdr:col>
      <xdr:colOff>58678</xdr:colOff>
      <xdr:row>0</xdr:row>
      <xdr:rowOff>70955</xdr:rowOff>
    </xdr:from>
    <xdr:to>
      <xdr:col>3</xdr:col>
      <xdr:colOff>259164</xdr:colOff>
      <xdr:row>3</xdr:row>
      <xdr:rowOff>26425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A81AF6B1-F654-4065-BF74-9E2FB50A8F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138" y="70955"/>
          <a:ext cx="1166494" cy="7555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5;&#1041;%2027.01-01.02.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С старт. 2км с ходу"/>
      <sheetName val="РС 2км с ходу рез."/>
      <sheetName val="РС 2км с места рез."/>
      <sheetName val="ВС юнки ком.спринт. рез.квал."/>
      <sheetName val="ВС юнки ком.спринт. рез.1раунд"/>
      <sheetName val="ВС юнки ком.спринт. рез.финал"/>
      <sheetName val="ВС юн ком.спринт. рез.квал."/>
      <sheetName val="ВС юн ком.спринт.рез.1раунд"/>
      <sheetName val="ВС юн ком.спринт.рез.финал"/>
      <sheetName val="КР жен ком.спринт. рез.квал. "/>
      <sheetName val="КР жен ком.спринт.рез.1раунд"/>
      <sheetName val="КР жен ком.спринт.рез.финал"/>
      <sheetName val="КР муж ком.спринт. рез.квал."/>
      <sheetName val="РС старт. 2км с места"/>
      <sheetName val="ВС юнки ком.спринт. ст-квал "/>
      <sheetName val="ВС юн ком.спринт. ст-квал"/>
      <sheetName val="КР жен ком.спринт. ст-квал"/>
      <sheetName val="КР муж ком.спринт. ст-квал"/>
      <sheetName val="КР муж ком.спринт. рез.1раунд"/>
      <sheetName val="КР муж ком.спринт. рез.финал"/>
      <sheetName val="ВС юнки 200рез"/>
      <sheetName val="ВС спринт юнки табл."/>
      <sheetName val="ВС юнки спринт рез."/>
      <sheetName val="ВС жен 200рез"/>
      <sheetName val="ВС спринт жен табл."/>
      <sheetName val="ВС жен спринт рез."/>
      <sheetName val="ВС юн 200рез"/>
      <sheetName val="ВС спринт юн табл."/>
      <sheetName val="ВС юн спринт рез."/>
      <sheetName val="ВС муж 200рез"/>
      <sheetName val="ВС спринт муж табл."/>
      <sheetName val="ВС муж спринт рез."/>
      <sheetName val="ВС юнки 200ст-квал"/>
      <sheetName val="ВС юн 200ст-квал"/>
      <sheetName val="ВС жен 200ст-квал"/>
      <sheetName val="ВС муж 200ст-квал"/>
      <sheetName val="Кейрин тех"/>
      <sheetName val="КР кейрин жен"/>
      <sheetName val="КР кейрин жен рез"/>
      <sheetName val="КР кейрин муж"/>
      <sheetName val="КР кейрин муж рез"/>
      <sheetName val="ВС кейрин юн табл."/>
      <sheetName val="ВС кейрин юнры рез"/>
      <sheetName val="ВС кейрин юнки табл."/>
      <sheetName val="ВС кейрин юнки рез"/>
      <sheetName val="список ЧР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СТ КГП юн 13-14"/>
      <sheetName val="СТ парная дев 13-14"/>
      <sheetName val="парная дев 13-14"/>
      <sheetName val="КГП юн 13-14"/>
      <sheetName val="ЮНОШИ 15-16 инд СТ "/>
      <sheetName val="ПР кгп 3км фин ст дев"/>
      <sheetName val="ПР кгп 3км кв ст юн"/>
      <sheetName val="ПР кгп 3км ст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РИНТ РЕЗ 15-16 дев"/>
      <sheetName val="СПРИНТ РЕЗ 17-18 дев"/>
      <sheetName val="СПРИНТ РЕЗ 17-18юн"/>
      <sheetName val="СПРИНТ РЕЗ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ю ст (финал)"/>
      <sheetName val="жен ст "/>
      <sheetName val="М гр  Ст (5)"/>
      <sheetName val="ж гр  Ст (6)"/>
      <sheetName val="ю  Ст кв 2"/>
      <sheetName val="ю  Ст финал"/>
      <sheetName val="ю скр  финал"/>
      <sheetName val="М гр  Ст кв1"/>
      <sheetName val="МГ250ст (2)"/>
      <sheetName val="м Ст (3)"/>
      <sheetName val="ю гр  "/>
      <sheetName val="юни гр  "/>
      <sheetName val="М 500 ст"/>
      <sheetName val="Ж 500 ст 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ПР ст 500 юн"/>
      <sheetName val="ПР скретч ст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список КР"/>
      <sheetName val="список РС"/>
      <sheetName val="список ВС"/>
      <sheetName val="список ПР"/>
      <sheetName val="список"/>
      <sheetName val="ПР юнки 250с.м. старт "/>
      <sheetName val="ПР юн 250с.м. старт "/>
      <sheetName val="ЧР жен 500 старт"/>
      <sheetName val="ЧР муж 1000 старт"/>
      <sheetName val="ПР юнки 250с.м.рез "/>
      <sheetName val="ПР юн 250с.м.рез"/>
      <sheetName val="ЧР жен 500 рез"/>
      <sheetName val="ЧР муж 1000 рез"/>
      <sheetName val="ПР скретч ст фин юн"/>
      <sheetName val="ПР скретч кв1 ст юн"/>
      <sheetName val="ПР скретч кв2 ст юн"/>
      <sheetName val="Гонка по очкам ст"/>
      <sheetName val="ВС ст 200 дев"/>
      <sheetName val="ВС ст 200 ю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3">
          <cell r="B3">
            <v>1</v>
          </cell>
          <cell r="C3" t="str">
            <v>100 360 927 71</v>
          </cell>
          <cell r="D3" t="str">
            <v xml:space="preserve">Игошев Егор </v>
          </cell>
          <cell r="E3">
            <v>37439</v>
          </cell>
          <cell r="F3" t="str">
            <v>МСМК</v>
          </cell>
          <cell r="G3" t="str">
            <v>Санкт-Петербург</v>
          </cell>
        </row>
        <row r="4">
          <cell r="B4">
            <v>2</v>
          </cell>
          <cell r="C4" t="str">
            <v>100 360 189 12</v>
          </cell>
          <cell r="D4" t="str">
            <v xml:space="preserve">Шичкин Влас </v>
          </cell>
          <cell r="E4">
            <v>37281</v>
          </cell>
          <cell r="F4" t="str">
            <v>МСМК</v>
          </cell>
          <cell r="G4" t="str">
            <v>Санкт-Петербург</v>
          </cell>
        </row>
        <row r="5">
          <cell r="B5">
            <v>3</v>
          </cell>
          <cell r="C5" t="str">
            <v>100 654 904 41</v>
          </cell>
          <cell r="D5" t="str">
            <v xml:space="preserve">Скорняков Григорий </v>
          </cell>
          <cell r="E5">
            <v>38304</v>
          </cell>
          <cell r="F5" t="str">
            <v>МСМК</v>
          </cell>
          <cell r="G5" t="str">
            <v>Санкт-Петербург</v>
          </cell>
        </row>
        <row r="6">
          <cell r="B6">
            <v>4</v>
          </cell>
          <cell r="C6" t="str">
            <v>100 756 448 26</v>
          </cell>
          <cell r="D6" t="str">
            <v xml:space="preserve">Бугаенко Виктор </v>
          </cell>
          <cell r="E6">
            <v>38042</v>
          </cell>
          <cell r="F6" t="str">
            <v>МСМК</v>
          </cell>
          <cell r="G6" t="str">
            <v>Санкт-Петербург</v>
          </cell>
        </row>
        <row r="7">
          <cell r="B7">
            <v>5</v>
          </cell>
          <cell r="C7" t="str">
            <v>100 654 909 46</v>
          </cell>
          <cell r="D7" t="str">
            <v xml:space="preserve">Крючков Марк </v>
          </cell>
          <cell r="E7">
            <v>37676</v>
          </cell>
          <cell r="F7" t="str">
            <v>МСМК</v>
          </cell>
          <cell r="G7" t="str">
            <v>Санкт-Петербург</v>
          </cell>
        </row>
        <row r="8">
          <cell r="B8">
            <v>6</v>
          </cell>
          <cell r="C8" t="str">
            <v>100 909 371 77</v>
          </cell>
          <cell r="D8" t="str">
            <v xml:space="preserve">Постарнак Михаил </v>
          </cell>
          <cell r="E8">
            <v>38212</v>
          </cell>
          <cell r="F8" t="str">
            <v>МСМК</v>
          </cell>
          <cell r="G8" t="str">
            <v>Санкт-Петербург</v>
          </cell>
        </row>
        <row r="9">
          <cell r="B9">
            <v>7</v>
          </cell>
          <cell r="C9" t="str">
            <v>100 909 366 72</v>
          </cell>
          <cell r="D9" t="str">
            <v xml:space="preserve">Савекин Илья </v>
          </cell>
          <cell r="E9">
            <v>38489</v>
          </cell>
          <cell r="F9" t="str">
            <v>МСМК</v>
          </cell>
          <cell r="G9" t="str">
            <v>Санкт-Петербург</v>
          </cell>
        </row>
        <row r="10">
          <cell r="B10">
            <v>8</v>
          </cell>
          <cell r="C10" t="str">
            <v>100 973 386 72</v>
          </cell>
          <cell r="D10" t="str">
            <v>Казаков Даниил</v>
          </cell>
          <cell r="E10">
            <v>38360</v>
          </cell>
          <cell r="F10" t="str">
            <v>МС</v>
          </cell>
          <cell r="G10" t="str">
            <v>Санкт-Петербург</v>
          </cell>
        </row>
        <row r="11">
          <cell r="B11">
            <v>9</v>
          </cell>
          <cell r="C11" t="str">
            <v>101 202 612 87</v>
          </cell>
          <cell r="D11" t="str">
            <v xml:space="preserve">Просандеев Ярослав </v>
          </cell>
          <cell r="E11">
            <v>39151</v>
          </cell>
          <cell r="F11" t="str">
            <v>МС</v>
          </cell>
          <cell r="G11" t="str">
            <v>Санкт-Петербург</v>
          </cell>
        </row>
        <row r="12">
          <cell r="B12">
            <v>10</v>
          </cell>
          <cell r="C12" t="str">
            <v>101 202 611 86</v>
          </cell>
          <cell r="D12" t="str">
            <v>Гречишкин Вадим</v>
          </cell>
          <cell r="E12">
            <v>39274</v>
          </cell>
          <cell r="F12" t="str">
            <v>МС</v>
          </cell>
          <cell r="G12" t="str">
            <v>Санкт-Петербург</v>
          </cell>
        </row>
        <row r="13">
          <cell r="B13">
            <v>11</v>
          </cell>
          <cell r="C13" t="str">
            <v>101 116 252 57</v>
          </cell>
          <cell r="D13" t="str">
            <v xml:space="preserve">Попов Марк </v>
          </cell>
          <cell r="E13">
            <v>39219</v>
          </cell>
          <cell r="F13" t="str">
            <v>МС</v>
          </cell>
          <cell r="G13" t="str">
            <v>Санкт-Петербург</v>
          </cell>
        </row>
        <row r="14">
          <cell r="B14">
            <v>12</v>
          </cell>
          <cell r="C14" t="str">
            <v>101 140 215 61</v>
          </cell>
          <cell r="D14" t="str">
            <v xml:space="preserve">Болдырев Матвей </v>
          </cell>
          <cell r="E14">
            <v>39320</v>
          </cell>
          <cell r="F14" t="str">
            <v>КМС</v>
          </cell>
          <cell r="G14" t="str">
            <v>Санкт-Петербург</v>
          </cell>
        </row>
        <row r="15">
          <cell r="B15">
            <v>13</v>
          </cell>
          <cell r="C15" t="str">
            <v>101 253 116 54</v>
          </cell>
          <cell r="D15" t="str">
            <v xml:space="preserve">Новолодский Ростислав </v>
          </cell>
          <cell r="E15">
            <v>39586</v>
          </cell>
          <cell r="F15" t="str">
            <v>КМС</v>
          </cell>
          <cell r="G15" t="str">
            <v>Санкт-Петербург</v>
          </cell>
        </row>
        <row r="16">
          <cell r="B16">
            <v>14</v>
          </cell>
          <cell r="C16" t="str">
            <v>101 253 118 56</v>
          </cell>
          <cell r="D16" t="str">
            <v xml:space="preserve">Свиловский Денис </v>
          </cell>
          <cell r="E16">
            <v>39525</v>
          </cell>
          <cell r="F16" t="str">
            <v>КМС</v>
          </cell>
          <cell r="G16" t="str">
            <v>Санкт-Петербург</v>
          </cell>
        </row>
        <row r="17">
          <cell r="B17">
            <v>15</v>
          </cell>
          <cell r="C17" t="str">
            <v>101 372 716 53</v>
          </cell>
          <cell r="D17" t="str">
            <v xml:space="preserve">Яковлев Матвей </v>
          </cell>
          <cell r="E17">
            <v>39469</v>
          </cell>
          <cell r="F17" t="str">
            <v>МС</v>
          </cell>
          <cell r="G17" t="str">
            <v>Санкт-Петербург</v>
          </cell>
        </row>
        <row r="18">
          <cell r="B18">
            <v>16</v>
          </cell>
          <cell r="C18" t="str">
            <v>101 253 119 57</v>
          </cell>
          <cell r="D18" t="str">
            <v xml:space="preserve">Свиловский Данил </v>
          </cell>
          <cell r="E18">
            <v>39525</v>
          </cell>
          <cell r="F18" t="str">
            <v>КМС</v>
          </cell>
          <cell r="G18" t="str">
            <v>Санкт-Петербург</v>
          </cell>
        </row>
        <row r="19">
          <cell r="B19">
            <v>17</v>
          </cell>
          <cell r="C19" t="str">
            <v>101 373 073 22</v>
          </cell>
          <cell r="D19" t="str">
            <v xml:space="preserve">Вешняков Даниил </v>
          </cell>
          <cell r="E19">
            <v>39527</v>
          </cell>
          <cell r="F19" t="str">
            <v>МС</v>
          </cell>
          <cell r="G19" t="str">
            <v>Санкт-Петербург</v>
          </cell>
        </row>
        <row r="20">
          <cell r="B20">
            <v>18</v>
          </cell>
          <cell r="C20" t="str">
            <v>101 116 328 36</v>
          </cell>
          <cell r="D20" t="str">
            <v>Смирнова Диана</v>
          </cell>
          <cell r="E20">
            <v>38505</v>
          </cell>
          <cell r="F20" t="str">
            <v>МС</v>
          </cell>
          <cell r="G20" t="str">
            <v>Санкт-Петербург</v>
          </cell>
        </row>
        <row r="21">
          <cell r="B21">
            <v>19</v>
          </cell>
          <cell r="C21" t="str">
            <v>101 372 683 20</v>
          </cell>
          <cell r="D21" t="str">
            <v>Новолодская Ангелина</v>
          </cell>
          <cell r="E21">
            <v>40017</v>
          </cell>
          <cell r="F21" t="str">
            <v>КМС</v>
          </cell>
          <cell r="G21" t="str">
            <v>Санкт-Петербург</v>
          </cell>
        </row>
        <row r="22">
          <cell r="B22">
            <v>20</v>
          </cell>
          <cell r="C22" t="str">
            <v>101 116 319 27</v>
          </cell>
          <cell r="D22" t="str">
            <v>Даньшина Полина</v>
          </cell>
          <cell r="E22">
            <v>39137</v>
          </cell>
          <cell r="F22" t="str">
            <v>МС</v>
          </cell>
          <cell r="G22" t="str">
            <v>Санкт-Петербург</v>
          </cell>
        </row>
        <row r="23">
          <cell r="B23">
            <v>21</v>
          </cell>
          <cell r="C23" t="str">
            <v>101 116 319 27</v>
          </cell>
          <cell r="D23" t="str">
            <v>Кокарева Аглая</v>
          </cell>
          <cell r="E23">
            <v>39348</v>
          </cell>
          <cell r="F23" t="str">
            <v>МС</v>
          </cell>
          <cell r="G23" t="str">
            <v>Санкт-Петербург</v>
          </cell>
        </row>
        <row r="24">
          <cell r="B24">
            <v>22</v>
          </cell>
          <cell r="C24" t="str">
            <v>100 900 531 64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</row>
        <row r="25">
          <cell r="B25">
            <v>23</v>
          </cell>
          <cell r="C25" t="str">
            <v>101 154 961 63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24</v>
          </cell>
          <cell r="C26" t="str">
            <v>100 904 201 48</v>
          </cell>
          <cell r="D26" t="str">
            <v>Галиханов Денис</v>
          </cell>
          <cell r="E26">
            <v>38909</v>
          </cell>
          <cell r="F26" t="str">
            <v>МС</v>
          </cell>
          <cell r="G26" t="str">
            <v>Санкт-Петербург</v>
          </cell>
        </row>
        <row r="27">
          <cell r="B27">
            <v>25</v>
          </cell>
          <cell r="C27" t="str">
            <v>100 919 712 39</v>
          </cell>
          <cell r="D27" t="str">
            <v>Гуца Дарья</v>
          </cell>
          <cell r="E27">
            <v>38975</v>
          </cell>
          <cell r="F27" t="str">
            <v>МС</v>
          </cell>
          <cell r="G27" t="str">
            <v>Санкт-Петербург</v>
          </cell>
        </row>
        <row r="28">
          <cell r="B28">
            <v>26</v>
          </cell>
          <cell r="C28" t="str">
            <v>100 904 206 53</v>
          </cell>
          <cell r="D28" t="str">
            <v>Иминова Камила</v>
          </cell>
          <cell r="E28">
            <v>38763</v>
          </cell>
          <cell r="F28" t="str">
            <v>МС</v>
          </cell>
          <cell r="G28" t="str">
            <v>Санкт-Петербург</v>
          </cell>
        </row>
        <row r="29">
          <cell r="B29">
            <v>27</v>
          </cell>
          <cell r="C29" t="str">
            <v>100 807 482 38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B30">
            <v>28</v>
          </cell>
          <cell r="C30" t="str">
            <v>101 116 260 65</v>
          </cell>
          <cell r="D30" t="str">
            <v>Павловский Дмитрий</v>
          </cell>
          <cell r="E30">
            <v>39347</v>
          </cell>
          <cell r="F30" t="str">
            <v>КМС</v>
          </cell>
          <cell r="G30" t="str">
            <v>Санкт-Петербург</v>
          </cell>
        </row>
        <row r="31">
          <cell r="B31">
            <v>29</v>
          </cell>
          <cell r="C31" t="str">
            <v>100 637 813 22</v>
          </cell>
          <cell r="D31" t="str">
            <v>Шекелашвили Давид</v>
          </cell>
          <cell r="E31">
            <v>37834</v>
          </cell>
          <cell r="F31" t="str">
            <v>МС</v>
          </cell>
          <cell r="G31" t="str">
            <v>Санкт-Петербург</v>
          </cell>
        </row>
        <row r="32">
          <cell r="B32">
            <v>30</v>
          </cell>
          <cell r="C32" t="str">
            <v>101 103 743 61</v>
          </cell>
          <cell r="D32" t="str">
            <v>Голков Михаил</v>
          </cell>
          <cell r="E32">
            <v>38749</v>
          </cell>
          <cell r="F32" t="str">
            <v>МС</v>
          </cell>
          <cell r="G32" t="str">
            <v>Санкт-Петербург</v>
          </cell>
        </row>
        <row r="33">
          <cell r="B33">
            <v>31</v>
          </cell>
          <cell r="C33" t="str">
            <v>101 035 777 92</v>
          </cell>
          <cell r="D33" t="str">
            <v>Алексеев Лаврентий</v>
          </cell>
          <cell r="E33">
            <v>37602</v>
          </cell>
          <cell r="F33" t="str">
            <v>МС</v>
          </cell>
          <cell r="G33" t="str">
            <v>Санкт-Петербург</v>
          </cell>
        </row>
        <row r="34">
          <cell r="B34">
            <v>32</v>
          </cell>
          <cell r="C34" t="str">
            <v>100 090 456 36</v>
          </cell>
          <cell r="D34" t="str">
            <v xml:space="preserve">Антонова Наталия </v>
          </cell>
          <cell r="E34">
            <v>34844</v>
          </cell>
          <cell r="F34" t="str">
            <v>ЗМС</v>
          </cell>
          <cell r="G34" t="str">
            <v>Санкт-Петербург</v>
          </cell>
        </row>
        <row r="35">
          <cell r="B35">
            <v>33</v>
          </cell>
          <cell r="C35" t="str">
            <v>100 064 623 05</v>
          </cell>
          <cell r="D35" t="str">
            <v xml:space="preserve">Гниденко Екатерина </v>
          </cell>
          <cell r="E35">
            <v>33949</v>
          </cell>
          <cell r="F35" t="str">
            <v>МСМК</v>
          </cell>
          <cell r="G35" t="str">
            <v>Санкт-Петербург</v>
          </cell>
        </row>
        <row r="36">
          <cell r="B36">
            <v>34</v>
          </cell>
          <cell r="C36" t="str">
            <v>101 374 222 07</v>
          </cell>
          <cell r="D36" t="str">
            <v>Беляева Мария</v>
          </cell>
          <cell r="E36">
            <v>39866</v>
          </cell>
          <cell r="F36" t="str">
            <v>МС</v>
          </cell>
          <cell r="G36" t="str">
            <v>Санкт-Петербург</v>
          </cell>
        </row>
        <row r="37">
          <cell r="B37">
            <v>35</v>
          </cell>
          <cell r="C37" t="str">
            <v>101 276 131 80</v>
          </cell>
          <cell r="D37" t="str">
            <v>Першина Анастасия</v>
          </cell>
          <cell r="E37">
            <v>39810</v>
          </cell>
          <cell r="F37" t="str">
            <v>КМС</v>
          </cell>
          <cell r="G37" t="str">
            <v>Санкт-Петербург</v>
          </cell>
        </row>
        <row r="38">
          <cell r="B38">
            <v>36</v>
          </cell>
          <cell r="C38" t="str">
            <v xml:space="preserve"> 101 424 244 74</v>
          </cell>
          <cell r="D38" t="str">
            <v>Раев Фома</v>
          </cell>
          <cell r="E38">
            <v>40048</v>
          </cell>
          <cell r="F38" t="str">
            <v>КМС</v>
          </cell>
          <cell r="G38" t="str">
            <v>Санкт-Петербург</v>
          </cell>
        </row>
        <row r="39">
          <cell r="B39">
            <v>37</v>
          </cell>
          <cell r="C39" t="str">
            <v>101 422 169 36</v>
          </cell>
          <cell r="D39" t="str">
            <v>Мокеев Захар</v>
          </cell>
          <cell r="E39">
            <v>39466</v>
          </cell>
          <cell r="F39" t="str">
            <v>КМС</v>
          </cell>
          <cell r="G39" t="str">
            <v>Санкт-Петербург</v>
          </cell>
        </row>
        <row r="40">
          <cell r="B40">
            <v>38</v>
          </cell>
          <cell r="C40" t="str">
            <v xml:space="preserve"> 101 263 029 73</v>
          </cell>
          <cell r="D40" t="str">
            <v>Демиш Михаил</v>
          </cell>
          <cell r="E40">
            <v>39472</v>
          </cell>
          <cell r="F40" t="str">
            <v>КМС</v>
          </cell>
          <cell r="G40" t="str">
            <v>Санкт-Петербург</v>
          </cell>
        </row>
        <row r="41">
          <cell r="B41">
            <v>39</v>
          </cell>
          <cell r="C41" t="str">
            <v>101 263 867 38</v>
          </cell>
          <cell r="D41" t="str">
            <v>Бутенко Никита</v>
          </cell>
          <cell r="E41">
            <v>39793</v>
          </cell>
          <cell r="F41" t="str">
            <v>КМС</v>
          </cell>
          <cell r="G41" t="str">
            <v>Санкт-Петербург</v>
          </cell>
        </row>
        <row r="42">
          <cell r="B42">
            <v>40</v>
          </cell>
          <cell r="C42" t="str">
            <v>101 446 472 89</v>
          </cell>
          <cell r="D42" t="str">
            <v>Курамшина Кристина</v>
          </cell>
          <cell r="E42">
            <v>40258</v>
          </cell>
          <cell r="F42" t="str">
            <v>1СР</v>
          </cell>
          <cell r="G42" t="str">
            <v>Санкт-Петербург</v>
          </cell>
        </row>
        <row r="43">
          <cell r="B43">
            <v>41</v>
          </cell>
          <cell r="C43" t="str">
            <v>100 074 984 84</v>
          </cell>
          <cell r="D43" t="str">
            <v xml:space="preserve">Войнова Анастасия </v>
          </cell>
          <cell r="E43">
            <v>34005</v>
          </cell>
          <cell r="F43" t="str">
            <v>ЗМС</v>
          </cell>
          <cell r="G43" t="str">
            <v>Москва</v>
          </cell>
        </row>
        <row r="44">
          <cell r="B44">
            <v>42</v>
          </cell>
          <cell r="C44" t="str">
            <v>100 072 724 55</v>
          </cell>
          <cell r="D44" t="str">
            <v xml:space="preserve">Шмелева Дарья </v>
          </cell>
          <cell r="E44">
            <v>34633</v>
          </cell>
          <cell r="F44" t="str">
            <v>ЗМС</v>
          </cell>
          <cell r="G44" t="str">
            <v>Москва</v>
          </cell>
        </row>
        <row r="45">
          <cell r="B45">
            <v>43</v>
          </cell>
          <cell r="C45" t="str">
            <v>100 349 197 78</v>
          </cell>
          <cell r="D45" t="str">
            <v xml:space="preserve">Бурлакова Яна </v>
          </cell>
          <cell r="E45">
            <v>36739</v>
          </cell>
          <cell r="F45" t="str">
            <v>ЗМС</v>
          </cell>
          <cell r="G45" t="str">
            <v>Москва</v>
          </cell>
        </row>
        <row r="46">
          <cell r="B46">
            <v>44</v>
          </cell>
          <cell r="C46" t="str">
            <v>100 349 561 54</v>
          </cell>
          <cell r="D46" t="str">
            <v>Бурлаков Данила</v>
          </cell>
          <cell r="E46">
            <v>36828</v>
          </cell>
          <cell r="F46" t="str">
            <v>МСМК</v>
          </cell>
          <cell r="G46" t="str">
            <v>Москва</v>
          </cell>
        </row>
        <row r="47">
          <cell r="B47">
            <v>45</v>
          </cell>
          <cell r="C47" t="str">
            <v>101 423 985 09</v>
          </cell>
          <cell r="D47" t="str">
            <v>Евсин Денис</v>
          </cell>
          <cell r="E47">
            <v>38798</v>
          </cell>
          <cell r="F47" t="str">
            <v>КМС</v>
          </cell>
          <cell r="G47" t="str">
            <v>Москва</v>
          </cell>
        </row>
        <row r="48">
          <cell r="B48">
            <v>46</v>
          </cell>
          <cell r="C48" t="str">
            <v>100 146 301 09</v>
          </cell>
          <cell r="D48" t="str">
            <v xml:space="preserve">Ващенко Полина </v>
          </cell>
          <cell r="E48">
            <v>36529</v>
          </cell>
          <cell r="F48" t="str">
            <v>МСМК</v>
          </cell>
          <cell r="G48" t="str">
            <v>Москва</v>
          </cell>
        </row>
        <row r="49">
          <cell r="B49">
            <v>47</v>
          </cell>
          <cell r="C49" t="str">
            <v>100 360 787 28</v>
          </cell>
          <cell r="D49" t="str">
            <v xml:space="preserve">Калачник Никита </v>
          </cell>
          <cell r="E49">
            <v>37795</v>
          </cell>
          <cell r="F49" t="str">
            <v>МСМК</v>
          </cell>
          <cell r="G49" t="str">
            <v>Москва</v>
          </cell>
        </row>
        <row r="50">
          <cell r="B50">
            <v>48</v>
          </cell>
          <cell r="C50" t="str">
            <v>100 921 793 83</v>
          </cell>
          <cell r="D50" t="str">
            <v xml:space="preserve">Амелин Даниил </v>
          </cell>
          <cell r="E50">
            <v>38819</v>
          </cell>
          <cell r="F50" t="str">
            <v>МС</v>
          </cell>
          <cell r="G50" t="str">
            <v>Москва</v>
          </cell>
        </row>
        <row r="51">
          <cell r="B51">
            <v>49</v>
          </cell>
          <cell r="C51" t="str">
            <v>100 968 817 62</v>
          </cell>
          <cell r="D51" t="str">
            <v xml:space="preserve">Заика София </v>
          </cell>
          <cell r="E51">
            <v>38989</v>
          </cell>
          <cell r="F51" t="str">
            <v>МС</v>
          </cell>
          <cell r="G51" t="str">
            <v>Москва</v>
          </cell>
        </row>
        <row r="52">
          <cell r="B52">
            <v>50</v>
          </cell>
          <cell r="C52" t="str">
            <v>100 894 611 61</v>
          </cell>
          <cell r="D52" t="str">
            <v xml:space="preserve">Новикова Софья </v>
          </cell>
          <cell r="E52">
            <v>38988</v>
          </cell>
          <cell r="F52" t="str">
            <v>МС</v>
          </cell>
          <cell r="G52" t="str">
            <v>Москва</v>
          </cell>
        </row>
        <row r="53">
          <cell r="B53">
            <v>51</v>
          </cell>
          <cell r="C53" t="str">
            <v>101 121 347 11</v>
          </cell>
          <cell r="D53" t="str">
            <v>Самусев Иван</v>
          </cell>
          <cell r="E53">
            <v>38958</v>
          </cell>
          <cell r="F53" t="str">
            <v>МС</v>
          </cell>
          <cell r="G53" t="str">
            <v>Москва</v>
          </cell>
        </row>
        <row r="54">
          <cell r="B54">
            <v>52</v>
          </cell>
          <cell r="C54" t="str">
            <v>100 948 933 63</v>
          </cell>
          <cell r="D54" t="str">
            <v xml:space="preserve">Семенюк Яна </v>
          </cell>
          <cell r="E54">
            <v>38783</v>
          </cell>
          <cell r="F54" t="str">
            <v>МС</v>
          </cell>
          <cell r="G54" t="str">
            <v>Москва</v>
          </cell>
        </row>
        <row r="55">
          <cell r="B55">
            <v>53</v>
          </cell>
          <cell r="C55" t="str">
            <v>100 949 173 12</v>
          </cell>
          <cell r="D55" t="str">
            <v xml:space="preserve">Солозобова Елизавета </v>
          </cell>
          <cell r="E55">
            <v>38671</v>
          </cell>
          <cell r="F55" t="str">
            <v>МС</v>
          </cell>
          <cell r="G55" t="str">
            <v>Москва</v>
          </cell>
        </row>
        <row r="56">
          <cell r="B56">
            <v>54</v>
          </cell>
          <cell r="C56" t="str">
            <v>100 769 481 61</v>
          </cell>
          <cell r="D56" t="str">
            <v xml:space="preserve">Явенков Александр </v>
          </cell>
          <cell r="E56">
            <v>38092</v>
          </cell>
          <cell r="F56" t="str">
            <v>МС</v>
          </cell>
          <cell r="G56" t="str">
            <v>Москва</v>
          </cell>
        </row>
        <row r="57">
          <cell r="B57">
            <v>55</v>
          </cell>
          <cell r="C57" t="str">
            <v>101 005 119 86</v>
          </cell>
          <cell r="D57" t="str">
            <v xml:space="preserve">Афанасьев Никита </v>
          </cell>
          <cell r="E57">
            <v>38756</v>
          </cell>
          <cell r="F57" t="str">
            <v>КМС</v>
          </cell>
          <cell r="G57" t="str">
            <v>Москва</v>
          </cell>
        </row>
        <row r="58">
          <cell r="B58">
            <v>56</v>
          </cell>
          <cell r="C58" t="str">
            <v>101 303 353 45</v>
          </cell>
          <cell r="D58" t="str">
            <v xml:space="preserve">Меремеренко Дмитрий </v>
          </cell>
          <cell r="E58">
            <v>38821</v>
          </cell>
          <cell r="F58" t="str">
            <v>КМС</v>
          </cell>
          <cell r="G58" t="str">
            <v>Москва</v>
          </cell>
        </row>
        <row r="59">
          <cell r="B59">
            <v>57</v>
          </cell>
          <cell r="C59" t="str">
            <v>100 900 598 34</v>
          </cell>
          <cell r="D59" t="str">
            <v>Кирильцев Никита</v>
          </cell>
          <cell r="E59">
            <v>38364</v>
          </cell>
          <cell r="F59" t="str">
            <v>МСМК</v>
          </cell>
          <cell r="G59" t="str">
            <v>Москва</v>
          </cell>
        </row>
        <row r="60">
          <cell r="B60">
            <v>58</v>
          </cell>
          <cell r="C60" t="str">
            <v>100 901 875 50</v>
          </cell>
          <cell r="D60" t="str">
            <v xml:space="preserve">Лысенко Алина </v>
          </cell>
          <cell r="E60">
            <v>37758</v>
          </cell>
          <cell r="F60" t="str">
            <v>МСМК</v>
          </cell>
          <cell r="G60" t="str">
            <v>Москва</v>
          </cell>
        </row>
        <row r="61">
          <cell r="B61">
            <v>59</v>
          </cell>
        </row>
        <row r="62">
          <cell r="B62">
            <v>60</v>
          </cell>
          <cell r="C62" t="str">
            <v>100 779 495 84</v>
          </cell>
          <cell r="D62" t="str">
            <v xml:space="preserve">Благодарова Варвара </v>
          </cell>
          <cell r="E62">
            <v>37972</v>
          </cell>
          <cell r="F62" t="str">
            <v>МС</v>
          </cell>
          <cell r="G62" t="str">
            <v>Москва</v>
          </cell>
        </row>
        <row r="63">
          <cell r="B63">
            <v>61</v>
          </cell>
          <cell r="C63" t="str">
            <v>100 787 947 00</v>
          </cell>
          <cell r="D63" t="str">
            <v xml:space="preserve">Богомолова Елизавета </v>
          </cell>
          <cell r="E63">
            <v>37812</v>
          </cell>
          <cell r="F63" t="str">
            <v>МС</v>
          </cell>
          <cell r="G63" t="str">
            <v>Москва</v>
          </cell>
        </row>
        <row r="64">
          <cell r="B64">
            <v>62</v>
          </cell>
        </row>
        <row r="65">
          <cell r="B65">
            <v>63</v>
          </cell>
          <cell r="C65" t="str">
            <v>100 767 761 87</v>
          </cell>
          <cell r="D65" t="str">
            <v xml:space="preserve">Попов Александр </v>
          </cell>
          <cell r="E65">
            <v>37974</v>
          </cell>
          <cell r="F65" t="str">
            <v>МС</v>
          </cell>
          <cell r="G65" t="str">
            <v>Москва</v>
          </cell>
        </row>
        <row r="66">
          <cell r="B66">
            <v>64</v>
          </cell>
          <cell r="C66" t="str">
            <v>100 821 469 57</v>
          </cell>
          <cell r="D66" t="str">
            <v xml:space="preserve">Чернявский Игорь </v>
          </cell>
          <cell r="E66">
            <v>38445</v>
          </cell>
          <cell r="F66" t="str">
            <v>МС</v>
          </cell>
          <cell r="G66" t="str">
            <v>Москва</v>
          </cell>
        </row>
        <row r="67">
          <cell r="B67">
            <v>65</v>
          </cell>
          <cell r="C67" t="str">
            <v>100 901 823 95</v>
          </cell>
          <cell r="D67" t="str">
            <v>Шукуров Тимур</v>
          </cell>
          <cell r="E67">
            <v>38552</v>
          </cell>
          <cell r="F67" t="str">
            <v>МС</v>
          </cell>
          <cell r="G67" t="str">
            <v>Москва</v>
          </cell>
        </row>
        <row r="68">
          <cell r="B68">
            <v>66</v>
          </cell>
          <cell r="C68" t="str">
            <v>100 360 217 40</v>
          </cell>
          <cell r="D68" t="str">
            <v xml:space="preserve">Шерстеникин Алексей </v>
          </cell>
          <cell r="E68">
            <v>37340</v>
          </cell>
          <cell r="F68" t="str">
            <v>МС</v>
          </cell>
          <cell r="G68" t="str">
            <v>Москва</v>
          </cell>
        </row>
        <row r="69">
          <cell r="B69">
            <v>67</v>
          </cell>
          <cell r="C69" t="str">
            <v>101 582 922 33</v>
          </cell>
          <cell r="D69" t="str">
            <v xml:space="preserve">Кислицин Николай </v>
          </cell>
          <cell r="E69">
            <v>38899</v>
          </cell>
          <cell r="F69" t="str">
            <v>КМС</v>
          </cell>
          <cell r="G69" t="str">
            <v>Москва</v>
          </cell>
        </row>
        <row r="70">
          <cell r="B70">
            <v>68</v>
          </cell>
          <cell r="C70" t="str">
            <v>100 904 236 83</v>
          </cell>
          <cell r="D70" t="str">
            <v xml:space="preserve">Шешенин Андрей </v>
          </cell>
          <cell r="E70">
            <v>38945</v>
          </cell>
          <cell r="F70" t="str">
            <v>КМС</v>
          </cell>
          <cell r="G70" t="str">
            <v>Москва</v>
          </cell>
        </row>
        <row r="71">
          <cell r="B71">
            <v>69</v>
          </cell>
          <cell r="C71" t="str">
            <v>101 013 324 46</v>
          </cell>
          <cell r="D71" t="str">
            <v xml:space="preserve">Юдин Никита </v>
          </cell>
          <cell r="E71">
            <v>38409</v>
          </cell>
          <cell r="F71" t="str">
            <v>КМС</v>
          </cell>
          <cell r="G71" t="str">
            <v>Москва</v>
          </cell>
        </row>
        <row r="72">
          <cell r="B72">
            <v>70</v>
          </cell>
          <cell r="C72" t="str">
            <v>100 077 721 08</v>
          </cell>
          <cell r="D72" t="str">
            <v>Дубченко Александр</v>
          </cell>
          <cell r="E72">
            <v>34749</v>
          </cell>
          <cell r="F72" t="str">
            <v>МСМК</v>
          </cell>
          <cell r="G72" t="str">
            <v>Тульская Область</v>
          </cell>
        </row>
        <row r="73">
          <cell r="B73">
            <v>71</v>
          </cell>
          <cell r="C73" t="str">
            <v>100 152 669 72</v>
          </cell>
          <cell r="D73" t="str">
            <v>Нестеров Дмитрий</v>
          </cell>
          <cell r="E73">
            <v>36202</v>
          </cell>
          <cell r="F73" t="str">
            <v>МСМК</v>
          </cell>
          <cell r="G73" t="str">
            <v>Тульская Область</v>
          </cell>
        </row>
        <row r="74">
          <cell r="B74">
            <v>72</v>
          </cell>
          <cell r="C74" t="str">
            <v>100 349 344 31</v>
          </cell>
          <cell r="D74" t="str">
            <v>Наумов Максим</v>
          </cell>
          <cell r="E74">
            <v>36630</v>
          </cell>
          <cell r="F74" t="str">
            <v>МС</v>
          </cell>
          <cell r="G74" t="str">
            <v>Тульская Область</v>
          </cell>
        </row>
        <row r="75">
          <cell r="B75">
            <v>73</v>
          </cell>
          <cell r="C75" t="str">
            <v>100 824 111 80</v>
          </cell>
          <cell r="D75" t="str">
            <v>Меденец Богдан</v>
          </cell>
          <cell r="E75">
            <v>38034</v>
          </cell>
          <cell r="F75" t="str">
            <v>МС</v>
          </cell>
          <cell r="G75" t="str">
            <v>Тульская Область</v>
          </cell>
        </row>
        <row r="76">
          <cell r="B76">
            <v>74</v>
          </cell>
          <cell r="C76" t="str">
            <v>100 831 045 30</v>
          </cell>
          <cell r="D76" t="str">
            <v>Гирилович Игорь</v>
          </cell>
          <cell r="E76">
            <v>38427</v>
          </cell>
          <cell r="F76" t="str">
            <v>МСМК</v>
          </cell>
          <cell r="G76" t="str">
            <v>Тульская Область</v>
          </cell>
        </row>
        <row r="77">
          <cell r="B77">
            <v>75</v>
          </cell>
        </row>
        <row r="78">
          <cell r="B78">
            <v>76</v>
          </cell>
          <cell r="C78" t="str">
            <v>100 349 912 17</v>
          </cell>
          <cell r="D78" t="str">
            <v>Андреева Ксения</v>
          </cell>
          <cell r="E78">
            <v>36732</v>
          </cell>
          <cell r="F78" t="str">
            <v>МСМК</v>
          </cell>
          <cell r="G78" t="str">
            <v>Тульская Область</v>
          </cell>
        </row>
        <row r="79">
          <cell r="B79">
            <v>77</v>
          </cell>
          <cell r="C79" t="str">
            <v>100 949 232 71</v>
          </cell>
          <cell r="D79" t="str">
            <v>Быковский Никита</v>
          </cell>
          <cell r="E79">
            <v>38917</v>
          </cell>
          <cell r="F79" t="str">
            <v>МС</v>
          </cell>
          <cell r="G79" t="str">
            <v>Тульская Область</v>
          </cell>
        </row>
        <row r="80">
          <cell r="B80">
            <v>78</v>
          </cell>
          <cell r="C80" t="str">
            <v>100 950 666 50</v>
          </cell>
          <cell r="D80" t="str">
            <v>Хайбуллаева Виолетта</v>
          </cell>
          <cell r="E80">
            <v>38905</v>
          </cell>
          <cell r="F80" t="str">
            <v>КМС</v>
          </cell>
          <cell r="G80" t="str">
            <v>Тульская Область</v>
          </cell>
        </row>
        <row r="81">
          <cell r="B81">
            <v>79</v>
          </cell>
          <cell r="C81" t="str">
            <v>100 919 705 32</v>
          </cell>
          <cell r="D81" t="str">
            <v>Евланова Екатерина</v>
          </cell>
          <cell r="E81">
            <v>39047</v>
          </cell>
          <cell r="F81" t="str">
            <v>МС</v>
          </cell>
          <cell r="G81" t="str">
            <v>Тульская Область</v>
          </cell>
        </row>
        <row r="82">
          <cell r="B82">
            <v>80</v>
          </cell>
          <cell r="C82" t="str">
            <v>101 000 418 41</v>
          </cell>
          <cell r="D82" t="str">
            <v>Василенко Владислава</v>
          </cell>
          <cell r="E82">
            <v>39082</v>
          </cell>
          <cell r="F82" t="str">
            <v>КМС</v>
          </cell>
          <cell r="G82" t="str">
            <v>Тульская Область</v>
          </cell>
        </row>
        <row r="83">
          <cell r="B83">
            <v>81</v>
          </cell>
          <cell r="C83" t="str">
            <v>101 303 450 45</v>
          </cell>
          <cell r="D83" t="str">
            <v>Соколова Софья</v>
          </cell>
          <cell r="E83">
            <v>39106</v>
          </cell>
          <cell r="F83" t="str">
            <v>КМС</v>
          </cell>
          <cell r="G83" t="str">
            <v>Тульская Область</v>
          </cell>
        </row>
        <row r="84">
          <cell r="B84">
            <v>82</v>
          </cell>
          <cell r="C84" t="str">
            <v>100 074 985 85</v>
          </cell>
          <cell r="D84" t="str">
            <v>Аверина Мария</v>
          </cell>
          <cell r="E84">
            <v>34246</v>
          </cell>
          <cell r="F84" t="str">
            <v>МСМК</v>
          </cell>
          <cell r="G84" t="str">
            <v>Тульская Область</v>
          </cell>
        </row>
        <row r="85">
          <cell r="B85">
            <v>83</v>
          </cell>
          <cell r="C85" t="str">
            <v>101 327 898 49</v>
          </cell>
          <cell r="D85" t="str">
            <v>Лучина Виктория</v>
          </cell>
          <cell r="E85">
            <v>39558</v>
          </cell>
          <cell r="F85" t="str">
            <v>МС</v>
          </cell>
          <cell r="G85" t="str">
            <v>Тульская Область</v>
          </cell>
        </row>
        <row r="86">
          <cell r="B86">
            <v>84</v>
          </cell>
          <cell r="C86" t="str">
            <v>101 423 352 55</v>
          </cell>
          <cell r="D86" t="str">
            <v xml:space="preserve">Гвоздева Диана </v>
          </cell>
          <cell r="E86">
            <v>39650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85</v>
          </cell>
          <cell r="C87" t="str">
            <v>101 310 286 91</v>
          </cell>
          <cell r="D87" t="str">
            <v xml:space="preserve">Зыбин Артем </v>
          </cell>
          <cell r="E87">
            <v>39747</v>
          </cell>
          <cell r="F87" t="str">
            <v>КМС</v>
          </cell>
          <cell r="G87" t="str">
            <v>Тульская Область</v>
          </cell>
        </row>
        <row r="88">
          <cell r="B88">
            <v>86</v>
          </cell>
          <cell r="C88" t="str">
            <v>101 328 538 10</v>
          </cell>
          <cell r="D88" t="str">
            <v xml:space="preserve">Никишин Александр </v>
          </cell>
          <cell r="E88">
            <v>39671</v>
          </cell>
          <cell r="F88" t="str">
            <v>КМС</v>
          </cell>
          <cell r="G88" t="str">
            <v>Тульская Область</v>
          </cell>
        </row>
        <row r="89">
          <cell r="B89">
            <v>87</v>
          </cell>
          <cell r="C89" t="str">
            <v>101 008 630 08</v>
          </cell>
          <cell r="D89" t="str">
            <v xml:space="preserve">Пученкин Артем </v>
          </cell>
          <cell r="E89">
            <v>39432</v>
          </cell>
          <cell r="F89" t="str">
            <v>КМС</v>
          </cell>
          <cell r="G89" t="str">
            <v>Тульская Область</v>
          </cell>
        </row>
        <row r="90">
          <cell r="B90">
            <v>88</v>
          </cell>
          <cell r="C90" t="str">
            <v>101 327 900 51</v>
          </cell>
          <cell r="D90" t="str">
            <v xml:space="preserve">Дроздова Ольга </v>
          </cell>
          <cell r="E90">
            <v>39616</v>
          </cell>
          <cell r="F90" t="str">
            <v>КМС</v>
          </cell>
          <cell r="G90" t="str">
            <v>Тульская Область</v>
          </cell>
        </row>
        <row r="91">
          <cell r="B91">
            <v>89</v>
          </cell>
          <cell r="C91" t="str">
            <v>101 379 194 32</v>
          </cell>
          <cell r="D91" t="str">
            <v xml:space="preserve">Ермолова Мария </v>
          </cell>
          <cell r="E91">
            <v>39688</v>
          </cell>
          <cell r="F91" t="str">
            <v>КМС</v>
          </cell>
          <cell r="G91" t="str">
            <v>Тульская Область</v>
          </cell>
        </row>
        <row r="92">
          <cell r="B92">
            <v>90</v>
          </cell>
          <cell r="C92" t="str">
            <v>101 431 491 46</v>
          </cell>
          <cell r="D92" t="str">
            <v xml:space="preserve">Сибаева Снежана </v>
          </cell>
          <cell r="E92">
            <v>39402</v>
          </cell>
          <cell r="F92" t="str">
            <v>КМС</v>
          </cell>
          <cell r="G92" t="str">
            <v>Тульская Область</v>
          </cell>
        </row>
        <row r="93">
          <cell r="B93">
            <v>91</v>
          </cell>
          <cell r="C93" t="str">
            <v>101 013 882 22</v>
          </cell>
          <cell r="D93" t="str">
            <v>Смирнов Роман</v>
          </cell>
          <cell r="E93">
            <v>39390</v>
          </cell>
          <cell r="F93" t="str">
            <v>КМС</v>
          </cell>
          <cell r="G93" t="str">
            <v>Тульская Область</v>
          </cell>
        </row>
        <row r="94">
          <cell r="B94">
            <v>92</v>
          </cell>
          <cell r="C94" t="str">
            <v>101 277 747 47</v>
          </cell>
          <cell r="D94" t="str">
            <v>Булавкина Анастасия</v>
          </cell>
          <cell r="E94">
            <v>39361</v>
          </cell>
          <cell r="F94" t="str">
            <v>КМС</v>
          </cell>
          <cell r="G94" t="str">
            <v>Московская Область</v>
          </cell>
        </row>
        <row r="95">
          <cell r="B95">
            <v>93</v>
          </cell>
          <cell r="C95" t="str">
            <v>101 446 463 80</v>
          </cell>
          <cell r="D95" t="str">
            <v>Авдеева Мария</v>
          </cell>
          <cell r="E95">
            <v>40348</v>
          </cell>
          <cell r="F95" t="str">
            <v>КМС</v>
          </cell>
          <cell r="G95" t="str">
            <v>Санкт-Петербург</v>
          </cell>
        </row>
        <row r="96">
          <cell r="B96">
            <v>94</v>
          </cell>
        </row>
        <row r="97">
          <cell r="B97">
            <v>95</v>
          </cell>
          <cell r="C97" t="str">
            <v>101 326 796 14</v>
          </cell>
          <cell r="D97" t="str">
            <v>Шайкина Вероника</v>
          </cell>
          <cell r="E97">
            <v>40357</v>
          </cell>
          <cell r="F97" t="str">
            <v>1 СР</v>
          </cell>
          <cell r="G97" t="str">
            <v>Санкт-Петербург</v>
          </cell>
        </row>
        <row r="98">
          <cell r="B98">
            <v>96</v>
          </cell>
          <cell r="C98" t="str">
            <v>101 405 081 20</v>
          </cell>
          <cell r="D98" t="str">
            <v>Волобуева Валерия</v>
          </cell>
          <cell r="E98">
            <v>40294</v>
          </cell>
          <cell r="F98" t="str">
            <v>2 СР</v>
          </cell>
          <cell r="G98" t="str">
            <v>Санкт-Петербург</v>
          </cell>
        </row>
        <row r="99">
          <cell r="B99">
            <v>97</v>
          </cell>
          <cell r="C99" t="str">
            <v>101 554 567 29</v>
          </cell>
          <cell r="D99" t="str">
            <v>Козырь Александр</v>
          </cell>
          <cell r="E99">
            <v>40311</v>
          </cell>
          <cell r="F99" t="str">
            <v>2 СР</v>
          </cell>
          <cell r="G99" t="str">
            <v>Санкт-Петербург</v>
          </cell>
        </row>
        <row r="100">
          <cell r="B100">
            <v>98</v>
          </cell>
          <cell r="C100" t="str">
            <v>101 422 936 27</v>
          </cell>
          <cell r="D100" t="str">
            <v>Леонтьев Кирилл</v>
          </cell>
          <cell r="E100">
            <v>40332</v>
          </cell>
          <cell r="F100" t="str">
            <v>1 СР</v>
          </cell>
          <cell r="G100" t="str">
            <v>Санкт-Петербург</v>
          </cell>
        </row>
        <row r="101">
          <cell r="B101">
            <v>99</v>
          </cell>
          <cell r="C101" t="str">
            <v>101 483 811 83</v>
          </cell>
          <cell r="D101" t="str">
            <v>Шевцов Максим</v>
          </cell>
          <cell r="E101">
            <v>40438</v>
          </cell>
          <cell r="F101" t="str">
            <v>1 СР</v>
          </cell>
          <cell r="G101" t="str">
            <v>Санкт-Петербург</v>
          </cell>
        </row>
        <row r="102">
          <cell r="B102">
            <v>100</v>
          </cell>
          <cell r="C102" t="str">
            <v>101 339 027 23</v>
          </cell>
          <cell r="D102" t="str">
            <v>Пушкарев Ярослав</v>
          </cell>
          <cell r="E102">
            <v>39552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101</v>
          </cell>
          <cell r="C103" t="str">
            <v>101 321 371 21</v>
          </cell>
          <cell r="D103" t="str">
            <v xml:space="preserve">Гичкин Артем </v>
          </cell>
          <cell r="E103">
            <v>39697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102</v>
          </cell>
          <cell r="C104" t="str">
            <v>101 320 124 35</v>
          </cell>
          <cell r="D104" t="str">
            <v xml:space="preserve">Лосева Анфиса </v>
          </cell>
          <cell r="E104">
            <v>39524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103</v>
          </cell>
          <cell r="C105" t="str">
            <v>101 194 965 06</v>
          </cell>
          <cell r="D105" t="str">
            <v xml:space="preserve">Колоницкая Виктория </v>
          </cell>
          <cell r="E105">
            <v>39295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104</v>
          </cell>
          <cell r="C106" t="str">
            <v>101 161 670 79</v>
          </cell>
          <cell r="D106" t="str">
            <v xml:space="preserve">Коробов Степан </v>
          </cell>
          <cell r="E106">
            <v>39199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105</v>
          </cell>
          <cell r="C107" t="str">
            <v>101 296 776 64</v>
          </cell>
          <cell r="D107" t="str">
            <v xml:space="preserve">Кунин Андрей </v>
          </cell>
          <cell r="E107">
            <v>39402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106</v>
          </cell>
          <cell r="C108" t="str">
            <v>101 379 823 79</v>
          </cell>
          <cell r="D108" t="str">
            <v xml:space="preserve">Гусейнов Тимур </v>
          </cell>
          <cell r="E108">
            <v>40208</v>
          </cell>
          <cell r="F108" t="str">
            <v>1СР</v>
          </cell>
          <cell r="G108" t="str">
            <v>Санкт-Петербург</v>
          </cell>
        </row>
        <row r="109">
          <cell r="B109">
            <v>107</v>
          </cell>
          <cell r="C109" t="str">
            <v>101 553 245 65</v>
          </cell>
          <cell r="D109" t="str">
            <v xml:space="preserve">Пухов Иван </v>
          </cell>
          <cell r="E109">
            <v>40206</v>
          </cell>
          <cell r="F109" t="str">
            <v>1СР</v>
          </cell>
          <cell r="G109" t="str">
            <v>Санкт-Петербург</v>
          </cell>
        </row>
        <row r="110">
          <cell r="B110">
            <v>108</v>
          </cell>
          <cell r="C110" t="str">
            <v>101 446 473 90</v>
          </cell>
          <cell r="D110" t="str">
            <v xml:space="preserve">Рулёва Анастасия </v>
          </cell>
          <cell r="E110">
            <v>39954</v>
          </cell>
          <cell r="F110" t="str">
            <v>2СР</v>
          </cell>
          <cell r="G110" t="str">
            <v>Санкт-Петербург</v>
          </cell>
        </row>
        <row r="111">
          <cell r="B111">
            <v>109</v>
          </cell>
        </row>
        <row r="112">
          <cell r="B112">
            <v>110</v>
          </cell>
          <cell r="C112" t="str">
            <v>101 273 155 14</v>
          </cell>
          <cell r="D112" t="str">
            <v xml:space="preserve">Шекелашвили Александр </v>
          </cell>
          <cell r="E112">
            <v>39949</v>
          </cell>
          <cell r="F112" t="str">
            <v>1СР</v>
          </cell>
          <cell r="G112" t="str">
            <v>Санкт-Петербург</v>
          </cell>
        </row>
        <row r="113">
          <cell r="B113">
            <v>111</v>
          </cell>
          <cell r="C113" t="str">
            <v>101 338 708 92</v>
          </cell>
          <cell r="D113" t="str">
            <v>Решетникова Вероника</v>
          </cell>
          <cell r="E113">
            <v>39912</v>
          </cell>
          <cell r="F113" t="str">
            <v>2СР</v>
          </cell>
          <cell r="G113" t="str">
            <v>Санкт-Петербург</v>
          </cell>
        </row>
        <row r="114">
          <cell r="B114">
            <v>112</v>
          </cell>
          <cell r="C114" t="str">
            <v>100 013 484 82</v>
          </cell>
          <cell r="D114" t="str">
            <v>Киксис Айнарс</v>
          </cell>
          <cell r="E114">
            <v>26339</v>
          </cell>
          <cell r="G114" t="str">
            <v>ОАЭ</v>
          </cell>
        </row>
        <row r="115">
          <cell r="B115">
            <v>113</v>
          </cell>
          <cell r="C115" t="str">
            <v>101 041 226 12</v>
          </cell>
          <cell r="D115" t="str">
            <v xml:space="preserve">Солозобова Вероника </v>
          </cell>
          <cell r="E115">
            <v>39647</v>
          </cell>
          <cell r="F115" t="str">
            <v>МС</v>
          </cell>
          <cell r="G115" t="str">
            <v>Москва</v>
          </cell>
        </row>
        <row r="116">
          <cell r="B116">
            <v>114</v>
          </cell>
          <cell r="C116" t="str">
            <v>101 284 194 92</v>
          </cell>
          <cell r="D116" t="str">
            <v xml:space="preserve">Студенникова Ярослава </v>
          </cell>
          <cell r="E116">
            <v>39785</v>
          </cell>
          <cell r="F116" t="str">
            <v>МС</v>
          </cell>
          <cell r="G116" t="str">
            <v>Москва</v>
          </cell>
        </row>
        <row r="117">
          <cell r="B117">
            <v>115</v>
          </cell>
          <cell r="C117" t="str">
            <v>101 073 221 94</v>
          </cell>
          <cell r="D117" t="str">
            <v xml:space="preserve">Кимаковский Захар </v>
          </cell>
          <cell r="E117">
            <v>39113</v>
          </cell>
          <cell r="F117" t="str">
            <v>МС</v>
          </cell>
          <cell r="G117" t="str">
            <v>Москва</v>
          </cell>
        </row>
        <row r="118">
          <cell r="B118">
            <v>116</v>
          </cell>
          <cell r="C118" t="str">
            <v>101 124 634 00</v>
          </cell>
          <cell r="D118" t="str">
            <v xml:space="preserve">Сашенкова Александра </v>
          </cell>
          <cell r="E118">
            <v>39458</v>
          </cell>
          <cell r="F118" t="str">
            <v>КМС</v>
          </cell>
          <cell r="G118" t="str">
            <v>Москва</v>
          </cell>
        </row>
        <row r="119">
          <cell r="B119">
            <v>117</v>
          </cell>
          <cell r="C119" t="str">
            <v>101 159 825 77</v>
          </cell>
          <cell r="D119" t="str">
            <v xml:space="preserve">Сергеев Федор </v>
          </cell>
          <cell r="E119">
            <v>39313</v>
          </cell>
          <cell r="F119" t="str">
            <v>КМС</v>
          </cell>
          <cell r="G119" t="str">
            <v>Москва</v>
          </cell>
        </row>
        <row r="120">
          <cell r="B120">
            <v>118</v>
          </cell>
          <cell r="C120" t="str">
            <v>101 390 616 08</v>
          </cell>
          <cell r="D120" t="str">
            <v>Соколовский Кирилл</v>
          </cell>
          <cell r="E120">
            <v>39562</v>
          </cell>
          <cell r="F120" t="str">
            <v>КМС</v>
          </cell>
          <cell r="G120" t="str">
            <v>Москва</v>
          </cell>
        </row>
        <row r="121">
          <cell r="B121">
            <v>119</v>
          </cell>
          <cell r="C121" t="str">
            <v>101 329 561 63</v>
          </cell>
          <cell r="D121" t="str">
            <v>Савостиков Никита</v>
          </cell>
          <cell r="E121">
            <v>39675</v>
          </cell>
          <cell r="F121" t="str">
            <v>КМС</v>
          </cell>
          <cell r="G121" t="str">
            <v>Москва</v>
          </cell>
        </row>
        <row r="122">
          <cell r="B122">
            <v>120</v>
          </cell>
          <cell r="C122" t="str">
            <v>101 372 706 43</v>
          </cell>
          <cell r="D122" t="str">
            <v>Алексеева Васса</v>
          </cell>
          <cell r="E122">
            <v>39897</v>
          </cell>
          <cell r="F122" t="str">
            <v>КМС</v>
          </cell>
          <cell r="G122" t="str">
            <v>Москва</v>
          </cell>
        </row>
        <row r="123">
          <cell r="B123">
            <v>121</v>
          </cell>
          <cell r="C123" t="str">
            <v>101 127 096 37</v>
          </cell>
          <cell r="D123" t="str">
            <v xml:space="preserve">Фарафонтова Елизавета </v>
          </cell>
          <cell r="E123">
            <v>39296</v>
          </cell>
          <cell r="F123" t="str">
            <v>МС</v>
          </cell>
          <cell r="G123" t="str">
            <v>Москва</v>
          </cell>
        </row>
        <row r="124">
          <cell r="B124">
            <v>122</v>
          </cell>
          <cell r="C124" t="str">
            <v>101 201 202 35</v>
          </cell>
          <cell r="D124" t="str">
            <v xml:space="preserve">Голуенко Дарья </v>
          </cell>
          <cell r="E124">
            <v>39166</v>
          </cell>
          <cell r="F124" t="str">
            <v>КМС</v>
          </cell>
          <cell r="G124" t="str">
            <v>Москва</v>
          </cell>
        </row>
        <row r="125">
          <cell r="B125">
            <v>123</v>
          </cell>
          <cell r="C125" t="str">
            <v>101 126 809 41</v>
          </cell>
          <cell r="D125" t="str">
            <v xml:space="preserve">Григорьев Сократ </v>
          </cell>
          <cell r="E125">
            <v>39226</v>
          </cell>
          <cell r="F125" t="str">
            <v>КМС</v>
          </cell>
          <cell r="G125" t="str">
            <v>Москва</v>
          </cell>
        </row>
        <row r="126">
          <cell r="B126">
            <v>124</v>
          </cell>
          <cell r="C126" t="str">
            <v>100 900 598 34</v>
          </cell>
          <cell r="D126" t="str">
            <v xml:space="preserve">Кирильцев Тимур </v>
          </cell>
          <cell r="E126">
            <v>39363</v>
          </cell>
          <cell r="F126" t="str">
            <v>КМС</v>
          </cell>
          <cell r="G126" t="str">
            <v>Москва</v>
          </cell>
        </row>
        <row r="127">
          <cell r="B127">
            <v>125</v>
          </cell>
          <cell r="C127" t="str">
            <v>101 587 744 32</v>
          </cell>
          <cell r="D127" t="str">
            <v>Васильев Тимофей</v>
          </cell>
          <cell r="E127">
            <v>39183</v>
          </cell>
          <cell r="F127" t="str">
            <v>КМС</v>
          </cell>
          <cell r="G127" t="str">
            <v>Москва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abSelected="1" view="pageBreakPreview" topLeftCell="A28" zoomScale="110" zoomScaleNormal="100" zoomScaleSheetLayoutView="110" workbookViewId="0">
      <selection activeCell="O9" sqref="O9"/>
    </sheetView>
  </sheetViews>
  <sheetFormatPr defaultColWidth="9.28515625" defaultRowHeight="12.75"/>
  <cols>
    <col min="1" max="1" width="7" style="19" customWidth="1"/>
    <col min="2" max="2" width="7.7109375" style="20" customWidth="1"/>
    <col min="3" max="3" width="14.140625" style="20" customWidth="1"/>
    <col min="4" max="4" width="30.7109375" style="19" customWidth="1"/>
    <col min="5" max="5" width="12.28515625" style="21" customWidth="1"/>
    <col min="6" max="6" width="8.7109375" style="19" customWidth="1"/>
    <col min="7" max="7" width="26.28515625" style="19" customWidth="1"/>
    <col min="8" max="10" width="15.85546875" style="19" customWidth="1"/>
    <col min="11" max="11" width="10.28515625" style="19" customWidth="1"/>
    <col min="12" max="12" width="13.28515625" style="19" customWidth="1"/>
    <col min="13" max="13" width="14.28515625" style="19" customWidth="1"/>
    <col min="14" max="15" width="9.28515625" style="19"/>
    <col min="16" max="16" width="0" style="19" hidden="1" customWidth="1"/>
    <col min="17" max="16384" width="9.28515625" style="19"/>
  </cols>
  <sheetData>
    <row r="1" spans="1:13" s="19" customFormat="1" ht="2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9" customFormat="1" ht="21" customHeight="1">
      <c r="A2" s="18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s="19" customFormat="1" ht="21" customHeight="1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19" customFormat="1" ht="21" customHeight="1">
      <c r="A4" s="18" t="s">
        <v>33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s="19" customFormat="1" ht="13.35" customHeight="1">
      <c r="B5" s="20"/>
      <c r="C5" s="20"/>
      <c r="E5" s="21"/>
    </row>
    <row r="6" spans="1:13" s="23" customFormat="1" ht="20.25" customHeight="1">
      <c r="A6" s="22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s="23" customFormat="1" ht="18" customHeight="1">
      <c r="A7" s="24" t="s">
        <v>13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s="23" customFormat="1" ht="6" customHeight="1" thickBo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s="19" customFormat="1" ht="23.85" customHeight="1" thickTop="1">
      <c r="A9" s="25" t="s">
        <v>26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7"/>
    </row>
    <row r="10" spans="1:13" s="19" customFormat="1" ht="18" customHeight="1">
      <c r="A10" s="28" t="s">
        <v>27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</row>
    <row r="11" spans="1:13" s="19" customFormat="1" ht="19.5" customHeight="1">
      <c r="A11" s="28" t="s">
        <v>41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0"/>
    </row>
    <row r="12" spans="1:13" s="19" customFormat="1" ht="12" customHeight="1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</row>
    <row r="13" spans="1:13" s="19" customFormat="1" ht="15.75">
      <c r="A13" s="34" t="s">
        <v>50</v>
      </c>
      <c r="B13" s="35"/>
      <c r="C13" s="36"/>
      <c r="D13" s="37"/>
      <c r="E13" s="38"/>
      <c r="F13" s="39"/>
      <c r="G13" s="40" t="s">
        <v>28</v>
      </c>
      <c r="H13" s="39"/>
      <c r="I13" s="39"/>
      <c r="J13" s="39"/>
      <c r="K13" s="39"/>
      <c r="L13" s="41"/>
      <c r="M13" s="42" t="s">
        <v>37</v>
      </c>
    </row>
    <row r="14" spans="1:13" s="19" customFormat="1" ht="15.75">
      <c r="A14" s="43" t="s">
        <v>45</v>
      </c>
      <c r="B14" s="44"/>
      <c r="C14" s="44"/>
      <c r="D14" s="45"/>
      <c r="E14" s="46"/>
      <c r="F14" s="47"/>
      <c r="G14" s="48" t="s">
        <v>29</v>
      </c>
      <c r="H14" s="47"/>
      <c r="I14" s="47"/>
      <c r="J14" s="47"/>
      <c r="K14" s="47"/>
      <c r="L14" s="49"/>
      <c r="M14" s="50" t="s">
        <v>44</v>
      </c>
    </row>
    <row r="15" spans="1:13" s="19" customFormat="1" ht="14.25">
      <c r="A15" s="51" t="s">
        <v>6</v>
      </c>
      <c r="B15" s="52"/>
      <c r="C15" s="52"/>
      <c r="D15" s="52"/>
      <c r="E15" s="52"/>
      <c r="F15" s="52"/>
      <c r="G15" s="53"/>
      <c r="H15" s="54" t="s">
        <v>1</v>
      </c>
      <c r="I15" s="52"/>
      <c r="J15" s="52"/>
      <c r="K15" s="52"/>
      <c r="L15" s="52"/>
      <c r="M15" s="55"/>
    </row>
    <row r="16" spans="1:13" s="19" customFormat="1" ht="14.25">
      <c r="A16" s="56"/>
      <c r="B16" s="57"/>
      <c r="C16" s="57"/>
      <c r="D16" s="58"/>
      <c r="E16" s="59"/>
      <c r="F16" s="58"/>
      <c r="G16" s="60" t="s">
        <v>20</v>
      </c>
      <c r="H16" s="61" t="s">
        <v>34</v>
      </c>
      <c r="I16" s="62"/>
      <c r="J16" s="62"/>
      <c r="K16" s="62"/>
      <c r="L16" s="62"/>
      <c r="M16" s="63"/>
    </row>
    <row r="17" spans="1:13" s="19" customFormat="1" ht="15.75">
      <c r="A17" s="56" t="s">
        <v>14</v>
      </c>
      <c r="B17" s="57"/>
      <c r="C17" s="57"/>
      <c r="D17" s="64"/>
      <c r="E17" s="21"/>
      <c r="F17" s="64"/>
      <c r="G17" s="16" t="s">
        <v>46</v>
      </c>
      <c r="H17" s="65" t="s">
        <v>21</v>
      </c>
      <c r="I17" s="66"/>
      <c r="J17" s="66"/>
      <c r="K17" s="66"/>
      <c r="L17" s="66"/>
      <c r="M17" s="67"/>
    </row>
    <row r="18" spans="1:13" s="19" customFormat="1" ht="15.75">
      <c r="A18" s="56" t="s">
        <v>15</v>
      </c>
      <c r="B18" s="57"/>
      <c r="C18" s="57"/>
      <c r="D18" s="60"/>
      <c r="E18" s="59"/>
      <c r="F18" s="58"/>
      <c r="G18" s="16" t="s">
        <v>47</v>
      </c>
      <c r="H18" s="65" t="s">
        <v>49</v>
      </c>
      <c r="I18" s="66"/>
      <c r="J18" s="66"/>
      <c r="K18" s="66"/>
      <c r="L18" s="66"/>
      <c r="M18" s="67"/>
    </row>
    <row r="19" spans="1:13" s="19" customFormat="1" ht="16.5" thickBot="1">
      <c r="A19" s="68" t="s">
        <v>12</v>
      </c>
      <c r="B19" s="69"/>
      <c r="C19" s="69"/>
      <c r="D19" s="70"/>
      <c r="E19" s="71"/>
      <c r="F19" s="72"/>
      <c r="G19" s="17" t="s">
        <v>48</v>
      </c>
      <c r="H19" s="73" t="s">
        <v>18</v>
      </c>
      <c r="I19" s="74"/>
      <c r="J19" s="75"/>
      <c r="K19" s="75">
        <v>0.2</v>
      </c>
      <c r="L19" s="76"/>
      <c r="M19" s="77"/>
    </row>
    <row r="20" spans="1:13" s="19" customFormat="1" ht="6.75" customHeight="1" thickTop="1" thickBot="1">
      <c r="B20" s="20"/>
      <c r="C20" s="20"/>
      <c r="E20" s="21"/>
    </row>
    <row r="21" spans="1:13" s="19" customFormat="1" ht="27" customHeight="1" thickTop="1">
      <c r="A21" s="78" t="s">
        <v>4</v>
      </c>
      <c r="B21" s="79" t="s">
        <v>9</v>
      </c>
      <c r="C21" s="79" t="s">
        <v>19</v>
      </c>
      <c r="D21" s="79" t="s">
        <v>2</v>
      </c>
      <c r="E21" s="80" t="s">
        <v>17</v>
      </c>
      <c r="F21" s="79" t="s">
        <v>5</v>
      </c>
      <c r="G21" s="79" t="s">
        <v>10</v>
      </c>
      <c r="H21" s="81" t="s">
        <v>38</v>
      </c>
      <c r="I21" s="82"/>
      <c r="J21" s="79" t="s">
        <v>22</v>
      </c>
      <c r="K21" s="83" t="s">
        <v>23</v>
      </c>
      <c r="L21" s="81" t="s">
        <v>16</v>
      </c>
      <c r="M21" s="84" t="s">
        <v>11</v>
      </c>
    </row>
    <row r="22" spans="1:13" s="19" customFormat="1" ht="20.25" customHeight="1">
      <c r="A22" s="85"/>
      <c r="B22" s="86"/>
      <c r="C22" s="86"/>
      <c r="D22" s="86"/>
      <c r="E22" s="87"/>
      <c r="F22" s="86"/>
      <c r="G22" s="86"/>
      <c r="H22" s="88" t="s">
        <v>30</v>
      </c>
      <c r="I22" s="88" t="s">
        <v>31</v>
      </c>
      <c r="J22" s="86"/>
      <c r="K22" s="89"/>
      <c r="L22" s="90"/>
      <c r="M22" s="91"/>
    </row>
    <row r="23" spans="1:13" s="19" customFormat="1" ht="18" customHeight="1">
      <c r="A23" s="6">
        <v>1</v>
      </c>
      <c r="B23" s="7">
        <v>47</v>
      </c>
      <c r="C23" s="8" t="str">
        <f>IF(ISBLANK($B23),"",VLOOKUP($B23,[1]список!$B$3:$G$504,2,0))</f>
        <v>100 360 787 28</v>
      </c>
      <c r="D23" s="9" t="str">
        <f>IF(ISBLANK($B23),"",VLOOKUP($B23,[1]список!$B$3:$G$504,3,0))</f>
        <v xml:space="preserve">Калачник Никита </v>
      </c>
      <c r="E23" s="9">
        <f>IF(ISBLANK($B23),"",VLOOKUP($B23,[1]список!$B$3:$G$504,4,0))</f>
        <v>37795</v>
      </c>
      <c r="F23" s="9" t="str">
        <f>IF(ISBLANK($B23),"",VLOOKUP($B23,[1]список!$B$3:$G$504,5,0))</f>
        <v>МСМК</v>
      </c>
      <c r="G23" s="9" t="str">
        <f>IF(ISBLANK($B23),"",VLOOKUP($B23,[1]список!$B$3:$G$504,6,0))</f>
        <v>Москва</v>
      </c>
      <c r="H23" s="10">
        <v>5.5358796296296297E-5</v>
      </c>
      <c r="I23" s="1">
        <f>J23-H23</f>
        <v>5.6307870370370368E-5</v>
      </c>
      <c r="J23" s="11">
        <v>1.1166666666666667E-4</v>
      </c>
      <c r="K23" s="2">
        <f>$K$19/((J23*24))</f>
        <v>74.626865671641795</v>
      </c>
      <c r="L23" s="3" t="s">
        <v>39</v>
      </c>
      <c r="M23" s="92"/>
    </row>
    <row r="24" spans="1:13" s="19" customFormat="1" ht="18" customHeight="1">
      <c r="A24" s="12">
        <v>2</v>
      </c>
      <c r="B24" s="7">
        <v>57</v>
      </c>
      <c r="C24" s="8" t="str">
        <f>IF(ISBLANK($B24),"",VLOOKUP($B24,[1]список!$B$3:$G$504,2,0))</f>
        <v>100 900 598 34</v>
      </c>
      <c r="D24" s="9" t="str">
        <f>IF(ISBLANK($B24),"",VLOOKUP($B24,[1]список!$B$3:$G$504,3,0))</f>
        <v>Кирильцев Никита</v>
      </c>
      <c r="E24" s="9">
        <f>IF(ISBLANK($B24),"",VLOOKUP($B24,[1]список!$B$3:$G$504,4,0))</f>
        <v>38364</v>
      </c>
      <c r="F24" s="9" t="str">
        <f>IF(ISBLANK($B24),"",VLOOKUP($B24,[1]список!$B$3:$G$504,5,0))</f>
        <v>МСМК</v>
      </c>
      <c r="G24" s="9" t="str">
        <f>IF(ISBLANK($B24),"",VLOOKUP($B24,[1]список!$B$3:$G$504,6,0))</f>
        <v>Москва</v>
      </c>
      <c r="H24" s="10">
        <v>5.5555555555555551E-5</v>
      </c>
      <c r="I24" s="1">
        <f t="shared" ref="I24:I51" si="0">J24-H24</f>
        <v>5.7025462962962966E-5</v>
      </c>
      <c r="J24" s="11">
        <v>1.1258101851851852E-4</v>
      </c>
      <c r="K24" s="2">
        <f t="shared" ref="K24:K46" si="1">$K$19/((J24*24))</f>
        <v>74.020766937390775</v>
      </c>
      <c r="L24" s="3" t="s">
        <v>40</v>
      </c>
      <c r="M24" s="92"/>
    </row>
    <row r="25" spans="1:13" s="19" customFormat="1" ht="18" customHeight="1">
      <c r="A25" s="6">
        <v>3</v>
      </c>
      <c r="B25" s="7">
        <v>44</v>
      </c>
      <c r="C25" s="8" t="str">
        <f>IF(ISBLANK($B25),"",VLOOKUP($B25,[1]список!$B$3:$G$504,2,0))</f>
        <v>100 349 561 54</v>
      </c>
      <c r="D25" s="9" t="str">
        <f>IF(ISBLANK($B25),"",VLOOKUP($B25,[1]список!$B$3:$G$504,3,0))</f>
        <v>Бурлаков Данила</v>
      </c>
      <c r="E25" s="9">
        <f>IF(ISBLANK($B25),"",VLOOKUP($B25,[1]список!$B$3:$G$504,4,0))</f>
        <v>36828</v>
      </c>
      <c r="F25" s="9" t="str">
        <f>IF(ISBLANK($B25),"",VLOOKUP($B25,[1]список!$B$3:$G$504,5,0))</f>
        <v>МСМК</v>
      </c>
      <c r="G25" s="9" t="str">
        <f>IF(ISBLANK($B25),"",VLOOKUP($B25,[1]список!$B$3:$G$504,6,0))</f>
        <v>Москва</v>
      </c>
      <c r="H25" s="10">
        <v>5.6296296296296293E-5</v>
      </c>
      <c r="I25" s="1">
        <f t="shared" si="0"/>
        <v>5.7870370370370379E-5</v>
      </c>
      <c r="J25" s="11">
        <v>1.1416666666666667E-4</v>
      </c>
      <c r="K25" s="2">
        <f t="shared" si="1"/>
        <v>72.992700729927009</v>
      </c>
      <c r="L25" s="3" t="s">
        <v>40</v>
      </c>
      <c r="M25" s="92"/>
    </row>
    <row r="26" spans="1:13" s="19" customFormat="1" ht="18" customHeight="1">
      <c r="A26" s="12">
        <v>4</v>
      </c>
      <c r="B26" s="7">
        <v>74</v>
      </c>
      <c r="C26" s="8" t="str">
        <f>IF(ISBLANK($B26),"",VLOOKUP($B26,[1]список!$B$3:$G$504,2,0))</f>
        <v>100 831 045 30</v>
      </c>
      <c r="D26" s="9" t="str">
        <f>IF(ISBLANK($B26),"",VLOOKUP($B26,[1]список!$B$3:$G$504,3,0))</f>
        <v>Гирилович Игорь</v>
      </c>
      <c r="E26" s="9">
        <f>IF(ISBLANK($B26),"",VLOOKUP($B26,[1]список!$B$3:$G$504,4,0))</f>
        <v>38427</v>
      </c>
      <c r="F26" s="9" t="str">
        <f>IF(ISBLANK($B26),"",VLOOKUP($B26,[1]список!$B$3:$G$504,5,0))</f>
        <v>МСМК</v>
      </c>
      <c r="G26" s="9" t="str">
        <f>IF(ISBLANK($B26),"",VLOOKUP($B26,[1]список!$B$3:$G$504,6,0))</f>
        <v>Тульская Область</v>
      </c>
      <c r="H26" s="10">
        <v>5.6458333333333328E-5</v>
      </c>
      <c r="I26" s="1">
        <f t="shared" si="0"/>
        <v>5.7986111111111126E-5</v>
      </c>
      <c r="J26" s="11">
        <v>1.1444444444444445E-4</v>
      </c>
      <c r="K26" s="2">
        <f t="shared" si="1"/>
        <v>72.815533980582529</v>
      </c>
      <c r="L26" s="3" t="s">
        <v>40</v>
      </c>
      <c r="M26" s="92"/>
    </row>
    <row r="27" spans="1:13" s="19" customFormat="1" ht="18" customHeight="1">
      <c r="A27" s="6">
        <v>5</v>
      </c>
      <c r="B27" s="7">
        <v>77</v>
      </c>
      <c r="C27" s="8" t="str">
        <f>IF(ISBLANK($B27),"",VLOOKUP($B27,[1]список!$B$3:$G$504,2,0))</f>
        <v>100 949 232 71</v>
      </c>
      <c r="D27" s="9" t="str">
        <f>IF(ISBLANK($B27),"",VLOOKUP($B27,[1]список!$B$3:$G$504,3,0))</f>
        <v>Быковский Никита</v>
      </c>
      <c r="E27" s="9">
        <f>IF(ISBLANK($B27),"",VLOOKUP($B27,[1]список!$B$3:$G$504,4,0))</f>
        <v>38917</v>
      </c>
      <c r="F27" s="9" t="str">
        <f>IF(ISBLANK($B27),"",VLOOKUP($B27,[1]список!$B$3:$G$504,5,0))</f>
        <v>МС</v>
      </c>
      <c r="G27" s="9" t="str">
        <f>IF(ISBLANK($B27),"",VLOOKUP($B27,[1]список!$B$3:$G$504,6,0))</f>
        <v>Тульская Область</v>
      </c>
      <c r="H27" s="10">
        <v>5.6284722222222218E-5</v>
      </c>
      <c r="I27" s="1">
        <f t="shared" si="0"/>
        <v>5.8310185185185182E-5</v>
      </c>
      <c r="J27" s="11">
        <v>1.145949074074074E-4</v>
      </c>
      <c r="K27" s="2">
        <f t="shared" si="1"/>
        <v>72.719927280072724</v>
      </c>
      <c r="L27" s="3" t="s">
        <v>40</v>
      </c>
      <c r="M27" s="92"/>
    </row>
    <row r="28" spans="1:13" s="19" customFormat="1" ht="18" customHeight="1">
      <c r="A28" s="12">
        <v>6</v>
      </c>
      <c r="B28" s="7">
        <v>70</v>
      </c>
      <c r="C28" s="8" t="str">
        <f>IF(ISBLANK($B28),"",VLOOKUP($B28,[1]список!$B$3:$G$504,2,0))</f>
        <v>100 077 721 08</v>
      </c>
      <c r="D28" s="9" t="str">
        <f>IF(ISBLANK($B28),"",VLOOKUP($B28,[1]список!$B$3:$G$504,3,0))</f>
        <v>Дубченко Александр</v>
      </c>
      <c r="E28" s="9">
        <f>IF(ISBLANK($B28),"",VLOOKUP($B28,[1]список!$B$3:$G$504,4,0))</f>
        <v>34749</v>
      </c>
      <c r="F28" s="9" t="str">
        <f>IF(ISBLANK($B28),"",VLOOKUP($B28,[1]список!$B$3:$G$504,5,0))</f>
        <v>МСМК</v>
      </c>
      <c r="G28" s="9" t="str">
        <f>IF(ISBLANK($B28),"",VLOOKUP($B28,[1]список!$B$3:$G$504,6,0))</f>
        <v>Тульская Область</v>
      </c>
      <c r="H28" s="10">
        <v>5.7002314814814815E-5</v>
      </c>
      <c r="I28" s="1">
        <f t="shared" si="0"/>
        <v>5.7662037037037036E-5</v>
      </c>
      <c r="J28" s="11">
        <v>1.1466435185185185E-4</v>
      </c>
      <c r="K28" s="2">
        <f t="shared" si="1"/>
        <v>72.675885737357433</v>
      </c>
      <c r="L28" s="3" t="s">
        <v>40</v>
      </c>
      <c r="M28" s="92"/>
    </row>
    <row r="29" spans="1:13" s="19" customFormat="1" ht="18" customHeight="1">
      <c r="A29" s="6">
        <v>7</v>
      </c>
      <c r="B29" s="7">
        <v>31</v>
      </c>
      <c r="C29" s="8" t="str">
        <f>IF(ISBLANK($B29),"",VLOOKUP($B29,[1]список!$B$3:$G$504,2,0))</f>
        <v>101 035 777 92</v>
      </c>
      <c r="D29" s="9" t="str">
        <f>IF(ISBLANK($B29),"",VLOOKUP($B29,[1]список!$B$3:$G$504,3,0))</f>
        <v>Алексеев Лаврентий</v>
      </c>
      <c r="E29" s="9">
        <f>IF(ISBLANK($B29),"",VLOOKUP($B29,[1]список!$B$3:$G$504,4,0))</f>
        <v>37602</v>
      </c>
      <c r="F29" s="9" t="str">
        <f>IF(ISBLANK($B29),"",VLOOKUP($B29,[1]список!$B$3:$G$504,5,0))</f>
        <v>МС</v>
      </c>
      <c r="G29" s="9" t="str">
        <f>IF(ISBLANK($B29),"",VLOOKUP($B29,[1]список!$B$3:$G$504,6,0))</f>
        <v>Санкт-Петербург</v>
      </c>
      <c r="H29" s="10">
        <v>5.7175925925925926E-5</v>
      </c>
      <c r="I29" s="1">
        <f t="shared" si="0"/>
        <v>5.7824074074074064E-5</v>
      </c>
      <c r="J29" s="11">
        <v>1.1499999999999999E-4</v>
      </c>
      <c r="K29" s="2">
        <f t="shared" si="1"/>
        <v>72.463768115942031</v>
      </c>
      <c r="L29" s="3" t="s">
        <v>40</v>
      </c>
      <c r="M29" s="92"/>
    </row>
    <row r="30" spans="1:13" s="19" customFormat="1" ht="18" customHeight="1">
      <c r="A30" s="12">
        <v>8</v>
      </c>
      <c r="B30" s="7">
        <v>71</v>
      </c>
      <c r="C30" s="8" t="str">
        <f>IF(ISBLANK($B30),"",VLOOKUP($B30,[1]список!$B$3:$G$504,2,0))</f>
        <v>100 152 669 72</v>
      </c>
      <c r="D30" s="9" t="str">
        <f>IF(ISBLANK($B30),"",VLOOKUP($B30,[1]список!$B$3:$G$504,3,0))</f>
        <v>Нестеров Дмитрий</v>
      </c>
      <c r="E30" s="9">
        <f>IF(ISBLANK($B30),"",VLOOKUP($B30,[1]список!$B$3:$G$504,4,0))</f>
        <v>36202</v>
      </c>
      <c r="F30" s="9" t="str">
        <f>IF(ISBLANK($B30),"",VLOOKUP($B30,[1]список!$B$3:$G$504,5,0))</f>
        <v>МСМК</v>
      </c>
      <c r="G30" s="9" t="str">
        <f>IF(ISBLANK($B30),"",VLOOKUP($B30,[1]список!$B$3:$G$504,6,0))</f>
        <v>Тульская Область</v>
      </c>
      <c r="H30" s="10">
        <v>5.7222222222222227E-5</v>
      </c>
      <c r="I30" s="1">
        <f t="shared" si="0"/>
        <v>5.8287037037037038E-5</v>
      </c>
      <c r="J30" s="11">
        <v>1.1550925925925927E-4</v>
      </c>
      <c r="K30" s="2">
        <f t="shared" si="1"/>
        <v>72.144288577154313</v>
      </c>
      <c r="L30" s="3" t="s">
        <v>40</v>
      </c>
      <c r="M30" s="92"/>
    </row>
    <row r="31" spans="1:13" s="19" customFormat="1" ht="18" customHeight="1">
      <c r="A31" s="6">
        <v>9</v>
      </c>
      <c r="B31" s="7">
        <v>72</v>
      </c>
      <c r="C31" s="8" t="str">
        <f>IF(ISBLANK($B31),"",VLOOKUP($B31,[1]список!$B$3:$G$504,2,0))</f>
        <v>100 349 344 31</v>
      </c>
      <c r="D31" s="9" t="str">
        <f>IF(ISBLANK($B31),"",VLOOKUP($B31,[1]список!$B$3:$G$504,3,0))</f>
        <v>Наумов Максим</v>
      </c>
      <c r="E31" s="9">
        <f>IF(ISBLANK($B31),"",VLOOKUP($B31,[1]список!$B$3:$G$504,4,0))</f>
        <v>36630</v>
      </c>
      <c r="F31" s="9" t="str">
        <f>IF(ISBLANK($B31),"",VLOOKUP($B31,[1]список!$B$3:$G$504,5,0))</f>
        <v>МС</v>
      </c>
      <c r="G31" s="9" t="str">
        <f>IF(ISBLANK($B31),"",VLOOKUP($B31,[1]список!$B$3:$G$504,6,0))</f>
        <v>Тульская Область</v>
      </c>
      <c r="H31" s="10">
        <v>5.7361111111111104E-5</v>
      </c>
      <c r="I31" s="1">
        <f t="shared" si="0"/>
        <v>5.8194444444444449E-5</v>
      </c>
      <c r="J31" s="11">
        <v>1.1555555555555555E-4</v>
      </c>
      <c r="K31" s="2">
        <f t="shared" si="1"/>
        <v>72.115384615384613</v>
      </c>
      <c r="L31" s="3" t="s">
        <v>40</v>
      </c>
      <c r="M31" s="92"/>
    </row>
    <row r="32" spans="1:13" s="19" customFormat="1" ht="18" customHeight="1">
      <c r="A32" s="12">
        <v>10</v>
      </c>
      <c r="B32" s="7">
        <v>51</v>
      </c>
      <c r="C32" s="8" t="str">
        <f>IF(ISBLANK($B32),"",VLOOKUP($B32,[1]список!$B$3:$G$504,2,0))</f>
        <v>101 121 347 11</v>
      </c>
      <c r="D32" s="9" t="str">
        <f>IF(ISBLANK($B32),"",VLOOKUP($B32,[1]список!$B$3:$G$504,3,0))</f>
        <v>Самусев Иван</v>
      </c>
      <c r="E32" s="9">
        <f>IF(ISBLANK($B32),"",VLOOKUP($B32,[1]список!$B$3:$G$504,4,0))</f>
        <v>38958</v>
      </c>
      <c r="F32" s="9" t="str">
        <f>IF(ISBLANK($B32),"",VLOOKUP($B32,[1]список!$B$3:$G$504,5,0))</f>
        <v>МС</v>
      </c>
      <c r="G32" s="9" t="str">
        <f>IF(ISBLANK($B32),"",VLOOKUP($B32,[1]список!$B$3:$G$504,6,0))</f>
        <v>Москва</v>
      </c>
      <c r="H32" s="10">
        <v>5.6956018518518521E-5</v>
      </c>
      <c r="I32" s="1">
        <f t="shared" si="0"/>
        <v>5.8761574074074074E-5</v>
      </c>
      <c r="J32" s="11">
        <v>1.1571759259259259E-4</v>
      </c>
      <c r="K32" s="4">
        <f t="shared" si="1"/>
        <v>72.014402880576114</v>
      </c>
      <c r="L32" s="3" t="s">
        <v>40</v>
      </c>
      <c r="M32" s="93"/>
    </row>
    <row r="33" spans="1:13" s="19" customFormat="1" ht="18" customHeight="1">
      <c r="A33" s="6">
        <v>11</v>
      </c>
      <c r="B33" s="7">
        <v>29</v>
      </c>
      <c r="C33" s="8" t="str">
        <f>IF(ISBLANK($B33),"",VLOOKUP($B33,[1]список!$B$3:$G$504,2,0))</f>
        <v>100 637 813 22</v>
      </c>
      <c r="D33" s="9" t="str">
        <f>IF(ISBLANK($B33),"",VLOOKUP($B33,[1]список!$B$3:$G$504,3,0))</f>
        <v>Шекелашвили Давид</v>
      </c>
      <c r="E33" s="9">
        <f>IF(ISBLANK($B33),"",VLOOKUP($B33,[1]список!$B$3:$G$504,4,0))</f>
        <v>37834</v>
      </c>
      <c r="F33" s="9" t="str">
        <f>IF(ISBLANK($B33),"",VLOOKUP($B33,[1]список!$B$3:$G$504,5,0))</f>
        <v>МС</v>
      </c>
      <c r="G33" s="9" t="str">
        <f>IF(ISBLANK($B33),"",VLOOKUP($B33,[1]список!$B$3:$G$504,6,0))</f>
        <v>Санкт-Петербург</v>
      </c>
      <c r="H33" s="10">
        <v>5.6956018518518521E-5</v>
      </c>
      <c r="I33" s="1">
        <f t="shared" si="0"/>
        <v>5.8854166666666676E-5</v>
      </c>
      <c r="J33" s="11">
        <v>1.158101851851852E-4</v>
      </c>
      <c r="K33" s="4">
        <f t="shared" si="1"/>
        <v>71.956825904457318</v>
      </c>
      <c r="L33" s="3" t="s">
        <v>40</v>
      </c>
      <c r="M33" s="93"/>
    </row>
    <row r="34" spans="1:13" s="19" customFormat="1" ht="18" customHeight="1">
      <c r="A34" s="12">
        <v>12</v>
      </c>
      <c r="B34" s="7">
        <v>54</v>
      </c>
      <c r="C34" s="8" t="str">
        <f>IF(ISBLANK($B34),"",VLOOKUP($B34,[1]список!$B$3:$G$504,2,0))</f>
        <v>100 769 481 61</v>
      </c>
      <c r="D34" s="9" t="str">
        <f>IF(ISBLANK($B34),"",VLOOKUP($B34,[1]список!$B$3:$G$504,3,0))</f>
        <v xml:space="preserve">Явенков Александр </v>
      </c>
      <c r="E34" s="9">
        <f>IF(ISBLANK($B34),"",VLOOKUP($B34,[1]список!$B$3:$G$504,4,0))</f>
        <v>38092</v>
      </c>
      <c r="F34" s="9" t="str">
        <f>IF(ISBLANK($B34),"",VLOOKUP($B34,[1]список!$B$3:$G$504,5,0))</f>
        <v>МС</v>
      </c>
      <c r="G34" s="9" t="str">
        <f>IF(ISBLANK($B34),"",VLOOKUP($B34,[1]список!$B$3:$G$504,6,0))</f>
        <v>Москва</v>
      </c>
      <c r="H34" s="10">
        <v>5.7523148148148146E-5</v>
      </c>
      <c r="I34" s="1">
        <f t="shared" si="0"/>
        <v>5.908564814814815E-5</v>
      </c>
      <c r="J34" s="11">
        <v>1.166087962962963E-4</v>
      </c>
      <c r="K34" s="4">
        <f t="shared" si="1"/>
        <v>71.464019851116632</v>
      </c>
      <c r="L34" s="3" t="s">
        <v>40</v>
      </c>
      <c r="M34" s="93"/>
    </row>
    <row r="35" spans="1:13" s="19" customFormat="1" ht="18" customHeight="1">
      <c r="A35" s="6">
        <v>13</v>
      </c>
      <c r="B35" s="7">
        <v>66</v>
      </c>
      <c r="C35" s="8" t="str">
        <f>IF(ISBLANK($B35),"",VLOOKUP($B35,[1]список!$B$3:$G$504,2,0))</f>
        <v>100 360 217 40</v>
      </c>
      <c r="D35" s="9" t="str">
        <f>IF(ISBLANK($B35),"",VLOOKUP($B35,[1]список!$B$3:$G$504,3,0))</f>
        <v xml:space="preserve">Шерстеникин Алексей </v>
      </c>
      <c r="E35" s="9">
        <f>IF(ISBLANK($B35),"",VLOOKUP($B35,[1]список!$B$3:$G$504,4,0))</f>
        <v>37340</v>
      </c>
      <c r="F35" s="9" t="str">
        <f>IF(ISBLANK($B35),"",VLOOKUP($B35,[1]список!$B$3:$G$504,5,0))</f>
        <v>МС</v>
      </c>
      <c r="G35" s="9" t="str">
        <f>IF(ISBLANK($B35),"",VLOOKUP($B35,[1]список!$B$3:$G$504,6,0))</f>
        <v>Москва</v>
      </c>
      <c r="H35" s="10">
        <v>5.7326388888888885E-5</v>
      </c>
      <c r="I35" s="1">
        <f t="shared" si="0"/>
        <v>5.9305555555555548E-5</v>
      </c>
      <c r="J35" s="11">
        <v>1.1663194444444443E-4</v>
      </c>
      <c r="K35" s="4">
        <f t="shared" si="1"/>
        <v>71.449836260791912</v>
      </c>
      <c r="L35" s="3" t="s">
        <v>40</v>
      </c>
      <c r="M35" s="93"/>
    </row>
    <row r="36" spans="1:13" s="19" customFormat="1" ht="18" customHeight="1">
      <c r="A36" s="12">
        <v>14</v>
      </c>
      <c r="B36" s="7">
        <v>73</v>
      </c>
      <c r="C36" s="8" t="str">
        <f>IF(ISBLANK($B36),"",VLOOKUP($B36,[1]список!$B$3:$G$504,2,0))</f>
        <v>100 824 111 80</v>
      </c>
      <c r="D36" s="9" t="str">
        <f>IF(ISBLANK($B36),"",VLOOKUP($B36,[1]список!$B$3:$G$504,3,0))</f>
        <v>Меденец Богдан</v>
      </c>
      <c r="E36" s="9">
        <f>IF(ISBLANK($B36),"",VLOOKUP($B36,[1]список!$B$3:$G$504,4,0))</f>
        <v>38034</v>
      </c>
      <c r="F36" s="9" t="str">
        <f>IF(ISBLANK($B36),"",VLOOKUP($B36,[1]список!$B$3:$G$504,5,0))</f>
        <v>МС</v>
      </c>
      <c r="G36" s="9" t="str">
        <f>IF(ISBLANK($B36),"",VLOOKUP($B36,[1]список!$B$3:$G$504,6,0))</f>
        <v>Тульская Область</v>
      </c>
      <c r="H36" s="10">
        <v>5.7719907407407406E-5</v>
      </c>
      <c r="I36" s="1">
        <f t="shared" si="0"/>
        <v>5.9050925925925917E-5</v>
      </c>
      <c r="J36" s="11">
        <v>1.1677083333333332E-4</v>
      </c>
      <c r="K36" s="4">
        <f t="shared" si="1"/>
        <v>71.364852809991092</v>
      </c>
      <c r="L36" s="3" t="s">
        <v>40</v>
      </c>
      <c r="M36" s="93"/>
    </row>
    <row r="37" spans="1:13" s="19" customFormat="1" ht="18" customHeight="1">
      <c r="A37" s="6">
        <v>15</v>
      </c>
      <c r="B37" s="7">
        <v>24</v>
      </c>
      <c r="C37" s="8" t="str">
        <f>IF(ISBLANK($B37),"",VLOOKUP($B37,[1]список!$B$3:$G$504,2,0))</f>
        <v>100 904 201 48</v>
      </c>
      <c r="D37" s="9" t="str">
        <f>IF(ISBLANK($B37),"",VLOOKUP($B37,[1]список!$B$3:$G$504,3,0))</f>
        <v>Галиханов Денис</v>
      </c>
      <c r="E37" s="9">
        <f>IF(ISBLANK($B37),"",VLOOKUP($B37,[1]список!$B$3:$G$504,4,0))</f>
        <v>38909</v>
      </c>
      <c r="F37" s="9" t="str">
        <f>IF(ISBLANK($B37),"",VLOOKUP($B37,[1]список!$B$3:$G$504,5,0))</f>
        <v>МС</v>
      </c>
      <c r="G37" s="9" t="str">
        <f>IF(ISBLANK($B37),"",VLOOKUP($B37,[1]список!$B$3:$G$504,6,0))</f>
        <v>Санкт-Петербург</v>
      </c>
      <c r="H37" s="10">
        <v>5.8275462962962963E-5</v>
      </c>
      <c r="I37" s="1">
        <f t="shared" si="0"/>
        <v>5.9467592592592596E-5</v>
      </c>
      <c r="J37" s="11">
        <v>1.1774305555555556E-4</v>
      </c>
      <c r="K37" s="4">
        <f t="shared" si="1"/>
        <v>70.7755824240637</v>
      </c>
      <c r="L37" s="3" t="s">
        <v>40</v>
      </c>
      <c r="M37" s="93"/>
    </row>
    <row r="38" spans="1:13" s="19" customFormat="1" ht="18" customHeight="1">
      <c r="A38" s="12">
        <v>16</v>
      </c>
      <c r="B38" s="7">
        <v>68</v>
      </c>
      <c r="C38" s="8" t="str">
        <f>IF(ISBLANK($B38),"",VLOOKUP($B38,[1]список!$B$3:$G$504,2,0))</f>
        <v>100 904 236 83</v>
      </c>
      <c r="D38" s="9" t="str">
        <f>IF(ISBLANK($B38),"",VLOOKUP($B38,[1]список!$B$3:$G$504,3,0))</f>
        <v xml:space="preserve">Шешенин Андрей </v>
      </c>
      <c r="E38" s="9">
        <f>IF(ISBLANK($B38),"",VLOOKUP($B38,[1]список!$B$3:$G$504,4,0))</f>
        <v>38945</v>
      </c>
      <c r="F38" s="9" t="str">
        <f>IF(ISBLANK($B38),"",VLOOKUP($B38,[1]список!$B$3:$G$504,5,0))</f>
        <v>КМС</v>
      </c>
      <c r="G38" s="9" t="str">
        <f>IF(ISBLANK($B38),"",VLOOKUP($B38,[1]список!$B$3:$G$504,6,0))</f>
        <v>Москва</v>
      </c>
      <c r="H38" s="10">
        <v>5.8437500000000004E-5</v>
      </c>
      <c r="I38" s="1">
        <f t="shared" si="0"/>
        <v>6.0115740740740748E-5</v>
      </c>
      <c r="J38" s="11">
        <v>1.1855324074074075E-4</v>
      </c>
      <c r="K38" s="4">
        <f t="shared" si="1"/>
        <v>70.291906667968362</v>
      </c>
      <c r="L38" s="5" t="s">
        <v>42</v>
      </c>
      <c r="M38" s="93"/>
    </row>
    <row r="39" spans="1:13" s="19" customFormat="1" ht="18" customHeight="1">
      <c r="A39" s="6">
        <v>17</v>
      </c>
      <c r="B39" s="7">
        <v>63</v>
      </c>
      <c r="C39" s="8" t="str">
        <f>IF(ISBLANK($B39),"",VLOOKUP($B39,[1]список!$B$3:$G$504,2,0))</f>
        <v>100 767 761 87</v>
      </c>
      <c r="D39" s="9" t="str">
        <f>IF(ISBLANK($B39),"",VLOOKUP($B39,[1]список!$B$3:$G$504,3,0))</f>
        <v xml:space="preserve">Попов Александр </v>
      </c>
      <c r="E39" s="9">
        <f>IF(ISBLANK($B39),"",VLOOKUP($B39,[1]список!$B$3:$G$504,4,0))</f>
        <v>37974</v>
      </c>
      <c r="F39" s="9" t="str">
        <f>IF(ISBLANK($B39),"",VLOOKUP($B39,[1]список!$B$3:$G$504,5,0))</f>
        <v>МС</v>
      </c>
      <c r="G39" s="9" t="str">
        <f>IF(ISBLANK($B39),"",VLOOKUP($B39,[1]список!$B$3:$G$504,6,0))</f>
        <v>Москва</v>
      </c>
      <c r="H39" s="10">
        <v>5.9166666666666671E-5</v>
      </c>
      <c r="I39" s="1">
        <f t="shared" si="0"/>
        <v>5.9803240740740741E-5</v>
      </c>
      <c r="J39" s="11">
        <v>1.1896990740740741E-4</v>
      </c>
      <c r="K39" s="4">
        <f t="shared" si="1"/>
        <v>70.045724292246334</v>
      </c>
      <c r="L39" s="5" t="s">
        <v>42</v>
      </c>
      <c r="M39" s="93"/>
    </row>
    <row r="40" spans="1:13" s="19" customFormat="1" ht="18" customHeight="1">
      <c r="A40" s="12">
        <v>18</v>
      </c>
      <c r="B40" s="7">
        <v>55</v>
      </c>
      <c r="C40" s="8" t="str">
        <f>IF(ISBLANK($B40),"",VLOOKUP($B40,[1]список!$B$3:$G$504,2,0))</f>
        <v>101 005 119 86</v>
      </c>
      <c r="D40" s="9" t="str">
        <f>IF(ISBLANK($B40),"",VLOOKUP($B40,[1]список!$B$3:$G$504,3,0))</f>
        <v xml:space="preserve">Афанасьев Никита </v>
      </c>
      <c r="E40" s="9">
        <f>IF(ISBLANK($B40),"",VLOOKUP($B40,[1]список!$B$3:$G$504,4,0))</f>
        <v>38756</v>
      </c>
      <c r="F40" s="9" t="str">
        <f>IF(ISBLANK($B40),"",VLOOKUP($B40,[1]список!$B$3:$G$504,5,0))</f>
        <v>КМС</v>
      </c>
      <c r="G40" s="9" t="str">
        <f>IF(ISBLANK($B40),"",VLOOKUP($B40,[1]список!$B$3:$G$504,6,0))</f>
        <v>Москва</v>
      </c>
      <c r="H40" s="10">
        <v>5.8692129629629621E-5</v>
      </c>
      <c r="I40" s="1">
        <f t="shared" si="0"/>
        <v>6.050925925925927E-5</v>
      </c>
      <c r="J40" s="11">
        <v>1.1920138888888889E-4</v>
      </c>
      <c r="K40" s="4">
        <f t="shared" si="1"/>
        <v>69.90969997087096</v>
      </c>
      <c r="L40" s="5" t="s">
        <v>42</v>
      </c>
      <c r="M40" s="93"/>
    </row>
    <row r="41" spans="1:13" s="19" customFormat="1" ht="18" customHeight="1">
      <c r="A41" s="6">
        <v>19</v>
      </c>
      <c r="B41" s="7">
        <v>64</v>
      </c>
      <c r="C41" s="8" t="str">
        <f>IF(ISBLANK($B41),"",VLOOKUP($B41,[1]список!$B$3:$G$504,2,0))</f>
        <v>100 821 469 57</v>
      </c>
      <c r="D41" s="9" t="str">
        <f>IF(ISBLANK($B41),"",VLOOKUP($B41,[1]список!$B$3:$G$504,3,0))</f>
        <v xml:space="preserve">Чернявский Игорь </v>
      </c>
      <c r="E41" s="9">
        <f>IF(ISBLANK($B41),"",VLOOKUP($B41,[1]список!$B$3:$G$504,4,0))</f>
        <v>38445</v>
      </c>
      <c r="F41" s="9" t="str">
        <f>IF(ISBLANK($B41),"",VLOOKUP($B41,[1]список!$B$3:$G$504,5,0))</f>
        <v>МС</v>
      </c>
      <c r="G41" s="9" t="str">
        <f>IF(ISBLANK($B41),"",VLOOKUP($B41,[1]список!$B$3:$G$504,6,0))</f>
        <v>Москва</v>
      </c>
      <c r="H41" s="10">
        <v>5.8912037037037033E-5</v>
      </c>
      <c r="I41" s="1">
        <f t="shared" si="0"/>
        <v>6.0289351851851858E-5</v>
      </c>
      <c r="J41" s="11">
        <v>1.1920138888888889E-4</v>
      </c>
      <c r="K41" s="4">
        <f t="shared" si="1"/>
        <v>69.90969997087096</v>
      </c>
      <c r="L41" s="5" t="s">
        <v>42</v>
      </c>
      <c r="M41" s="93"/>
    </row>
    <row r="42" spans="1:13" s="19" customFormat="1" ht="18" customHeight="1">
      <c r="A42" s="12">
        <v>20</v>
      </c>
      <c r="B42" s="7">
        <v>3</v>
      </c>
      <c r="C42" s="8" t="str">
        <f>IF(ISBLANK($B42),"",VLOOKUP($B42,[1]список!$B$3:$G$504,2,0))</f>
        <v>100 654 904 41</v>
      </c>
      <c r="D42" s="9" t="str">
        <f>IF(ISBLANK($B42),"",VLOOKUP($B42,[1]список!$B$3:$G$504,3,0))</f>
        <v xml:space="preserve">Скорняков Григорий </v>
      </c>
      <c r="E42" s="9">
        <f>IF(ISBLANK($B42),"",VLOOKUP($B42,[1]список!$B$3:$G$504,4,0))</f>
        <v>38304</v>
      </c>
      <c r="F42" s="9" t="str">
        <f>IF(ISBLANK($B42),"",VLOOKUP($B42,[1]список!$B$3:$G$504,5,0))</f>
        <v>МСМК</v>
      </c>
      <c r="G42" s="9" t="str">
        <f>IF(ISBLANK($B42),"",VLOOKUP($B42,[1]список!$B$3:$G$504,6,0))</f>
        <v>Санкт-Петербург</v>
      </c>
      <c r="H42" s="10">
        <v>5.9583333333333336E-5</v>
      </c>
      <c r="I42" s="1">
        <f t="shared" si="0"/>
        <v>5.9953703703703693E-5</v>
      </c>
      <c r="J42" s="11">
        <v>1.1953703703703703E-4</v>
      </c>
      <c r="K42" s="4">
        <f t="shared" si="1"/>
        <v>69.713400464756006</v>
      </c>
      <c r="L42" s="5" t="s">
        <v>42</v>
      </c>
      <c r="M42" s="93"/>
    </row>
    <row r="43" spans="1:13" s="19" customFormat="1" ht="18" customHeight="1">
      <c r="A43" s="6">
        <v>21</v>
      </c>
      <c r="B43" s="7">
        <v>112</v>
      </c>
      <c r="C43" s="8" t="str">
        <f>IF(ISBLANK($B43),"",VLOOKUP($B43,[1]список!$B$3:$G$504,2,0))</f>
        <v>100 013 484 82</v>
      </c>
      <c r="D43" s="9" t="str">
        <f>IF(ISBLANK($B43),"",VLOOKUP($B43,[1]список!$B$3:$G$504,3,0))</f>
        <v>Киксис Айнарс</v>
      </c>
      <c r="E43" s="9">
        <f>IF(ISBLANK($B43),"",VLOOKUP($B43,[1]список!$B$3:$G$504,4,0))</f>
        <v>26339</v>
      </c>
      <c r="F43" s="9"/>
      <c r="G43" s="9" t="str">
        <f>IF(ISBLANK($B43),"",VLOOKUP($B43,[1]список!$B$3:$G$504,6,0))</f>
        <v>ОАЭ</v>
      </c>
      <c r="H43" s="10">
        <v>5.9131944444444444E-5</v>
      </c>
      <c r="I43" s="1">
        <f t="shared" si="0"/>
        <v>6.0601851851851873E-5</v>
      </c>
      <c r="J43" s="11">
        <v>1.1973379629629632E-4</v>
      </c>
      <c r="K43" s="4">
        <f t="shared" si="1"/>
        <v>69.598840019333011</v>
      </c>
      <c r="L43" s="5" t="s">
        <v>42</v>
      </c>
      <c r="M43" s="93"/>
    </row>
    <row r="44" spans="1:13" s="19" customFormat="1" ht="18" customHeight="1">
      <c r="A44" s="12">
        <v>22</v>
      </c>
      <c r="B44" s="7">
        <v>48</v>
      </c>
      <c r="C44" s="8" t="str">
        <f>IF(ISBLANK($B44),"",VLOOKUP($B44,[1]список!$B$3:$G$504,2,0))</f>
        <v>100 921 793 83</v>
      </c>
      <c r="D44" s="9" t="str">
        <f>IF(ISBLANK($B44),"",VLOOKUP($B44,[1]список!$B$3:$G$504,3,0))</f>
        <v xml:space="preserve">Амелин Даниил </v>
      </c>
      <c r="E44" s="9">
        <f>IF(ISBLANK($B44),"",VLOOKUP($B44,[1]список!$B$3:$G$504,4,0))</f>
        <v>38819</v>
      </c>
      <c r="F44" s="9" t="str">
        <f>IF(ISBLANK($B44),"",VLOOKUP($B44,[1]список!$B$3:$G$504,5,0))</f>
        <v>МС</v>
      </c>
      <c r="G44" s="9" t="str">
        <f>IF(ISBLANK($B44),"",VLOOKUP($B44,[1]список!$B$3:$G$504,6,0))</f>
        <v>Москва</v>
      </c>
      <c r="H44" s="10">
        <v>5.8784722222222218E-5</v>
      </c>
      <c r="I44" s="1">
        <f t="shared" si="0"/>
        <v>6.0983796296296305E-5</v>
      </c>
      <c r="J44" s="11">
        <v>1.1976851851851852E-4</v>
      </c>
      <c r="K44" s="4">
        <f t="shared" si="1"/>
        <v>69.578662543486658</v>
      </c>
      <c r="L44" s="5" t="s">
        <v>42</v>
      </c>
      <c r="M44" s="93"/>
    </row>
    <row r="45" spans="1:13" s="19" customFormat="1" ht="18" customHeight="1">
      <c r="A45" s="6">
        <v>23</v>
      </c>
      <c r="B45" s="7">
        <v>69</v>
      </c>
      <c r="C45" s="8" t="str">
        <f>IF(ISBLANK($B45),"",VLOOKUP($B45,[1]список!$B$3:$G$504,2,0))</f>
        <v>101 013 324 46</v>
      </c>
      <c r="D45" s="9" t="str">
        <f>IF(ISBLANK($B45),"",VLOOKUP($B45,[1]список!$B$3:$G$504,3,0))</f>
        <v xml:space="preserve">Юдин Никита </v>
      </c>
      <c r="E45" s="9">
        <f>IF(ISBLANK($B45),"",VLOOKUP($B45,[1]список!$B$3:$G$504,4,0))</f>
        <v>38409</v>
      </c>
      <c r="F45" s="9" t="str">
        <f>IF(ISBLANK($B45),"",VLOOKUP($B45,[1]список!$B$3:$G$504,5,0))</f>
        <v>КМС</v>
      </c>
      <c r="G45" s="9" t="str">
        <f>IF(ISBLANK($B45),"",VLOOKUP($B45,[1]список!$B$3:$G$504,6,0))</f>
        <v>Москва</v>
      </c>
      <c r="H45" s="10">
        <v>5.9351851851851849E-5</v>
      </c>
      <c r="I45" s="1">
        <f t="shared" si="0"/>
        <v>6.1041666666666655E-5</v>
      </c>
      <c r="J45" s="11">
        <v>1.203935185185185E-4</v>
      </c>
      <c r="K45" s="4">
        <f t="shared" si="1"/>
        <v>69.217458181119028</v>
      </c>
      <c r="L45" s="5" t="s">
        <v>42</v>
      </c>
      <c r="M45" s="93"/>
    </row>
    <row r="46" spans="1:13" s="19" customFormat="1" ht="18" customHeight="1">
      <c r="A46" s="12">
        <v>24</v>
      </c>
      <c r="B46" s="13">
        <v>45</v>
      </c>
      <c r="C46" s="8" t="str">
        <f>IF(ISBLANK($B46),"",VLOOKUP($B46,[1]список!$B$3:$G$504,2,0))</f>
        <v>101 423 985 09</v>
      </c>
      <c r="D46" s="9" t="str">
        <f>IF(ISBLANK($B46),"",VLOOKUP($B46,[1]список!$B$3:$G$504,3,0))</f>
        <v>Евсин Денис</v>
      </c>
      <c r="E46" s="9">
        <f>IF(ISBLANK($B46),"",VLOOKUP($B46,[1]список!$B$3:$G$504,4,0))</f>
        <v>38798</v>
      </c>
      <c r="F46" s="9" t="str">
        <f>IF(ISBLANK($B46),"",VLOOKUP($B46,[1]список!$B$3:$G$504,5,0))</f>
        <v>КМС</v>
      </c>
      <c r="G46" s="9" t="str">
        <f>IF(ISBLANK($B46),"",VLOOKUP($B46,[1]список!$B$3:$G$504,6,0))</f>
        <v>Москва</v>
      </c>
      <c r="H46" s="10">
        <v>5.9675925925925932E-5</v>
      </c>
      <c r="I46" s="1">
        <f t="shared" si="0"/>
        <v>6.1087962962962957E-5</v>
      </c>
      <c r="J46" s="11">
        <v>1.207638888888889E-4</v>
      </c>
      <c r="K46" s="4">
        <f t="shared" si="1"/>
        <v>69.005175388154115</v>
      </c>
      <c r="L46" s="5" t="s">
        <v>42</v>
      </c>
      <c r="M46" s="93"/>
    </row>
    <row r="47" spans="1:13" s="19" customFormat="1" ht="18" customHeight="1">
      <c r="A47" s="6">
        <v>25</v>
      </c>
      <c r="B47" s="7">
        <v>65</v>
      </c>
      <c r="C47" s="8" t="str">
        <f>IF(ISBLANK($B47),"",VLOOKUP($B47,[1]список!$B$3:$G$504,2,0))</f>
        <v>100 901 823 95</v>
      </c>
      <c r="D47" s="9" t="str">
        <f>IF(ISBLANK($B47),"",VLOOKUP($B47,[1]список!$B$3:$G$504,3,0))</f>
        <v>Шукуров Тимур</v>
      </c>
      <c r="E47" s="9">
        <f>IF(ISBLANK($B47),"",VLOOKUP($B47,[1]список!$B$3:$G$504,4,0))</f>
        <v>38552</v>
      </c>
      <c r="F47" s="9" t="str">
        <f>IF(ISBLANK($B47),"",VLOOKUP($B47,[1]список!$B$3:$G$504,5,0))</f>
        <v>МС</v>
      </c>
      <c r="G47" s="9" t="str">
        <f>IF(ISBLANK($B47),"",VLOOKUP($B47,[1]список!$B$3:$G$504,6,0))</f>
        <v>Москва</v>
      </c>
      <c r="H47" s="10">
        <v>5.9710648148148145E-5</v>
      </c>
      <c r="I47" s="1">
        <f t="shared" si="0"/>
        <v>6.155092592592593E-5</v>
      </c>
      <c r="J47" s="11">
        <v>1.2126157407407407E-4</v>
      </c>
      <c r="K47" s="4">
        <f t="shared" ref="K47:K51" si="2">$K$19/((J47*24))</f>
        <v>68.721962393815033</v>
      </c>
      <c r="L47" s="5" t="s">
        <v>42</v>
      </c>
      <c r="M47" s="93"/>
    </row>
    <row r="48" spans="1:13" s="19" customFormat="1" ht="18" customHeight="1">
      <c r="A48" s="12">
        <v>26</v>
      </c>
      <c r="B48" s="14">
        <v>56</v>
      </c>
      <c r="C48" s="8" t="str">
        <f>IF(ISBLANK($B48),"",VLOOKUP($B48,[1]список!$B$3:$G$504,2,0))</f>
        <v>101 303 353 45</v>
      </c>
      <c r="D48" s="9" t="str">
        <f>IF(ISBLANK($B48),"",VLOOKUP($B48,[1]список!$B$3:$G$504,3,0))</f>
        <v xml:space="preserve">Меремеренко Дмитрий </v>
      </c>
      <c r="E48" s="9">
        <f>IF(ISBLANK($B48),"",VLOOKUP($B48,[1]список!$B$3:$G$504,4,0))</f>
        <v>38821</v>
      </c>
      <c r="F48" s="9" t="str">
        <f>IF(ISBLANK($B48),"",VLOOKUP($B48,[1]список!$B$3:$G$504,5,0))</f>
        <v>КМС</v>
      </c>
      <c r="G48" s="9" t="str">
        <f>IF(ISBLANK($B48),"",VLOOKUP($B48,[1]список!$B$3:$G$504,6,0))</f>
        <v>Москва</v>
      </c>
      <c r="H48" s="10">
        <v>5.9537037037037041E-5</v>
      </c>
      <c r="I48" s="1">
        <f t="shared" si="0"/>
        <v>6.1747685185185191E-5</v>
      </c>
      <c r="J48" s="11">
        <v>1.2128472222222223E-4</v>
      </c>
      <c r="K48" s="4">
        <f t="shared" si="2"/>
        <v>68.708846263956488</v>
      </c>
      <c r="L48" s="5" t="s">
        <v>42</v>
      </c>
      <c r="M48" s="93"/>
    </row>
    <row r="49" spans="1:13" s="19" customFormat="1" ht="18" customHeight="1">
      <c r="A49" s="6">
        <v>27</v>
      </c>
      <c r="B49" s="7">
        <v>4</v>
      </c>
      <c r="C49" s="8" t="str">
        <f>IF(ISBLANK($B49),"",VLOOKUP($B49,[1]список!$B$3:$G$504,2,0))</f>
        <v>100 756 448 26</v>
      </c>
      <c r="D49" s="9" t="str">
        <f>IF(ISBLANK($B49),"",VLOOKUP($B49,[1]список!$B$3:$G$504,3,0))</f>
        <v xml:space="preserve">Бугаенко Виктор </v>
      </c>
      <c r="E49" s="9">
        <f>IF(ISBLANK($B49),"",VLOOKUP($B49,[1]список!$B$3:$G$504,4,0))</f>
        <v>38042</v>
      </c>
      <c r="F49" s="9" t="str">
        <f>IF(ISBLANK($B49),"",VLOOKUP($B49,[1]список!$B$3:$G$504,5,0))</f>
        <v>МСМК</v>
      </c>
      <c r="G49" s="9" t="str">
        <f>IF(ISBLANK($B49),"",VLOOKUP($B49,[1]список!$B$3:$G$504,6,0))</f>
        <v>Санкт-Петербург</v>
      </c>
      <c r="H49" s="10">
        <v>6.0289351851851852E-5</v>
      </c>
      <c r="I49" s="1">
        <f t="shared" si="0"/>
        <v>6.1168981481481491E-5</v>
      </c>
      <c r="J49" s="11">
        <v>1.2145833333333334E-4</v>
      </c>
      <c r="K49" s="4">
        <f t="shared" si="2"/>
        <v>68.610634648370507</v>
      </c>
      <c r="L49" s="5" t="s">
        <v>42</v>
      </c>
      <c r="M49" s="93"/>
    </row>
    <row r="50" spans="1:13" s="19" customFormat="1" ht="18" customHeight="1">
      <c r="A50" s="12">
        <v>28</v>
      </c>
      <c r="B50" s="13">
        <v>30</v>
      </c>
      <c r="C50" s="8" t="str">
        <f>IF(ISBLANK($B50),"",VLOOKUP($B50,[1]список!$B$3:$G$504,2,0))</f>
        <v>101 103 743 61</v>
      </c>
      <c r="D50" s="9" t="str">
        <f>IF(ISBLANK($B50),"",VLOOKUP($B50,[1]список!$B$3:$G$504,3,0))</f>
        <v>Голков Михаил</v>
      </c>
      <c r="E50" s="9">
        <f>IF(ISBLANK($B50),"",VLOOKUP($B50,[1]список!$B$3:$G$504,4,0))</f>
        <v>38749</v>
      </c>
      <c r="F50" s="9" t="str">
        <f>IF(ISBLANK($B50),"",VLOOKUP($B50,[1]список!$B$3:$G$504,5,0))</f>
        <v>МС</v>
      </c>
      <c r="G50" s="9" t="str">
        <f>IF(ISBLANK($B50),"",VLOOKUP($B50,[1]список!$B$3:$G$504,6,0))</f>
        <v>Санкт-Петербург</v>
      </c>
      <c r="H50" s="10">
        <v>6.0624999999999996E-5</v>
      </c>
      <c r="I50" s="1">
        <f t="shared" si="0"/>
        <v>6.1851851851851862E-5</v>
      </c>
      <c r="J50" s="11">
        <v>1.2247685185185186E-4</v>
      </c>
      <c r="K50" s="4">
        <f t="shared" si="2"/>
        <v>68.040068040068036</v>
      </c>
      <c r="L50" s="5" t="s">
        <v>42</v>
      </c>
      <c r="M50" s="93"/>
    </row>
    <row r="51" spans="1:13" s="19" customFormat="1" ht="18" customHeight="1" thickBot="1">
      <c r="A51" s="6">
        <v>29</v>
      </c>
      <c r="B51" s="15">
        <v>67</v>
      </c>
      <c r="C51" s="8" t="str">
        <f>IF(ISBLANK($B51),"",VLOOKUP($B51,[1]список!$B$3:$G$504,2,0))</f>
        <v>101 582 922 33</v>
      </c>
      <c r="D51" s="9" t="str">
        <f>IF(ISBLANK($B51),"",VLOOKUP($B51,[1]список!$B$3:$G$504,3,0))</f>
        <v xml:space="preserve">Кислицин Николай </v>
      </c>
      <c r="E51" s="9">
        <f>IF(ISBLANK($B51),"",VLOOKUP($B51,[1]список!$B$3:$G$504,4,0))</f>
        <v>38899</v>
      </c>
      <c r="F51" s="9" t="str">
        <f>IF(ISBLANK($B51),"",VLOOKUP($B51,[1]список!$B$3:$G$504,5,0))</f>
        <v>КМС</v>
      </c>
      <c r="G51" s="9" t="str">
        <f>IF(ISBLANK($B51),"",VLOOKUP($B51,[1]список!$B$3:$G$504,6,0))</f>
        <v>Москва</v>
      </c>
      <c r="H51" s="10">
        <v>6.1006944444444443E-5</v>
      </c>
      <c r="I51" s="1">
        <f t="shared" si="0"/>
        <v>6.4340277777777773E-5</v>
      </c>
      <c r="J51" s="11">
        <v>1.2534722222222222E-4</v>
      </c>
      <c r="K51" s="4">
        <f t="shared" si="2"/>
        <v>66.4819944598338</v>
      </c>
      <c r="L51" s="5" t="s">
        <v>42</v>
      </c>
      <c r="M51" s="93"/>
    </row>
    <row r="52" spans="1:13" s="19" customFormat="1" ht="10.5" customHeight="1" thickTop="1" thickBot="1">
      <c r="A52" s="94"/>
      <c r="B52" s="20"/>
      <c r="C52" s="20"/>
      <c r="E52" s="21"/>
    </row>
    <row r="53" spans="1:13" s="19" customFormat="1" ht="15" thickTop="1">
      <c r="A53" s="95" t="s">
        <v>3</v>
      </c>
      <c r="B53" s="96"/>
      <c r="C53" s="96"/>
      <c r="D53" s="96"/>
      <c r="E53" s="97"/>
      <c r="F53" s="97"/>
      <c r="G53" s="96"/>
      <c r="H53" s="96"/>
      <c r="I53" s="96"/>
      <c r="J53" s="96"/>
      <c r="K53" s="96"/>
      <c r="L53" s="96"/>
      <c r="M53" s="98"/>
    </row>
    <row r="54" spans="1:13" s="19" customFormat="1" ht="14.25">
      <c r="A54" s="99" t="s">
        <v>35</v>
      </c>
      <c r="B54" s="57"/>
      <c r="C54" s="100"/>
      <c r="D54" s="57"/>
      <c r="E54" s="101"/>
      <c r="F54" s="57"/>
      <c r="G54" s="102"/>
      <c r="H54" s="103"/>
      <c r="I54" s="64"/>
      <c r="J54" s="64"/>
      <c r="K54" s="64"/>
      <c r="L54" s="104"/>
      <c r="M54" s="105"/>
    </row>
    <row r="55" spans="1:13" s="19" customFormat="1" ht="14.25">
      <c r="A55" s="99" t="s">
        <v>36</v>
      </c>
      <c r="B55" s="57"/>
      <c r="C55" s="106"/>
      <c r="D55" s="57"/>
      <c r="E55" s="101"/>
      <c r="F55" s="57"/>
      <c r="G55" s="102"/>
      <c r="H55" s="103"/>
      <c r="I55" s="64"/>
      <c r="J55" s="64"/>
      <c r="K55" s="64"/>
      <c r="L55" s="104"/>
      <c r="M55" s="105"/>
    </row>
    <row r="56" spans="1:13" s="19" customFormat="1" ht="4.5" customHeight="1">
      <c r="A56" s="107"/>
      <c r="B56" s="108"/>
      <c r="C56" s="108"/>
      <c r="D56" s="64"/>
      <c r="E56" s="109"/>
      <c r="F56" s="64"/>
      <c r="G56" s="64"/>
      <c r="H56" s="64"/>
      <c r="I56" s="64"/>
      <c r="J56" s="64"/>
      <c r="K56" s="64"/>
      <c r="L56" s="64"/>
      <c r="M56" s="110"/>
    </row>
    <row r="57" spans="1:13" s="19" customFormat="1" ht="15.75">
      <c r="A57" s="111"/>
      <c r="B57" s="112"/>
      <c r="C57" s="112"/>
      <c r="D57" s="113" t="s">
        <v>25</v>
      </c>
      <c r="E57" s="113"/>
      <c r="F57" s="113"/>
      <c r="G57" s="113" t="s">
        <v>8</v>
      </c>
      <c r="H57" s="113"/>
      <c r="I57" s="113"/>
      <c r="J57" s="113" t="s">
        <v>24</v>
      </c>
      <c r="K57" s="113"/>
      <c r="L57" s="113"/>
      <c r="M57" s="114"/>
    </row>
    <row r="58" spans="1:13" s="19" customFormat="1" ht="15.75">
      <c r="A58" s="115"/>
      <c r="B58" s="116"/>
      <c r="C58" s="116"/>
      <c r="D58" s="116"/>
      <c r="E58" s="116"/>
      <c r="F58" s="117"/>
      <c r="J58" s="117"/>
      <c r="K58" s="117"/>
      <c r="L58" s="117"/>
      <c r="M58" s="118"/>
    </row>
    <row r="59" spans="1:13" s="19" customFormat="1" ht="15.75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9"/>
    </row>
    <row r="60" spans="1:13" s="19" customFormat="1">
      <c r="A60" s="120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2"/>
    </row>
    <row r="61" spans="1:13" s="19" customFormat="1">
      <c r="A61" s="123"/>
      <c r="B61" s="20"/>
      <c r="C61" s="20"/>
      <c r="D61" s="20"/>
      <c r="E61" s="124"/>
      <c r="F61" s="20"/>
      <c r="G61" s="20"/>
      <c r="H61" s="20"/>
      <c r="I61" s="20"/>
      <c r="J61" s="20"/>
      <c r="K61" s="20"/>
      <c r="L61" s="20"/>
      <c r="M61" s="125"/>
    </row>
    <row r="62" spans="1:13" s="19" customFormat="1">
      <c r="A62" s="123"/>
      <c r="B62" s="20"/>
      <c r="C62" s="20"/>
      <c r="D62" s="20"/>
      <c r="E62" s="124"/>
      <c r="F62" s="20"/>
      <c r="G62" s="20"/>
      <c r="H62" s="20"/>
      <c r="I62" s="20"/>
      <c r="J62" s="20"/>
      <c r="K62" s="20"/>
      <c r="L62" s="20"/>
      <c r="M62" s="125"/>
    </row>
    <row r="63" spans="1:13" s="19" customFormat="1" ht="13.5" thickBot="1">
      <c r="A63" s="126" t="s">
        <v>20</v>
      </c>
      <c r="B63" s="72"/>
      <c r="C63" s="72"/>
      <c r="D63" s="127" t="str">
        <f>G19</f>
        <v>Е.В. Попова (ВК, г. Воронеж)</v>
      </c>
      <c r="E63" s="127"/>
      <c r="F63" s="127"/>
      <c r="G63" s="127" t="str">
        <f>G17</f>
        <v>Г.Н. Соловьев (ВК, г. Санкт-Петербург)</v>
      </c>
      <c r="H63" s="127"/>
      <c r="I63" s="127"/>
      <c r="J63" s="127" t="str">
        <f>G18</f>
        <v>И.Н. Михайлова (ВК, г. Санкт-Петербург)</v>
      </c>
      <c r="K63" s="127"/>
      <c r="L63" s="127"/>
      <c r="M63" s="128"/>
    </row>
    <row r="64" spans="1:13" s="19" customFormat="1" ht="13.5" thickTop="1">
      <c r="B64" s="20"/>
      <c r="C64" s="20"/>
      <c r="E64" s="21"/>
    </row>
  </sheetData>
  <mergeCells count="40">
    <mergeCell ref="A53:D53"/>
    <mergeCell ref="G53:M53"/>
    <mergeCell ref="A60:E60"/>
    <mergeCell ref="F60:I60"/>
    <mergeCell ref="J60:M60"/>
    <mergeCell ref="H16:M16"/>
    <mergeCell ref="H17:M17"/>
    <mergeCell ref="H18:M18"/>
    <mergeCell ref="H19:I19"/>
    <mergeCell ref="G21:G22"/>
    <mergeCell ref="H21:I21"/>
    <mergeCell ref="J21:J22"/>
    <mergeCell ref="K21:K22"/>
    <mergeCell ref="L21:L22"/>
    <mergeCell ref="B21:B22"/>
    <mergeCell ref="C21:C22"/>
    <mergeCell ref="D21:D22"/>
    <mergeCell ref="E21:E22"/>
    <mergeCell ref="M21:M22"/>
    <mergeCell ref="A1:M1"/>
    <mergeCell ref="A2:M2"/>
    <mergeCell ref="A3:M3"/>
    <mergeCell ref="A4:M4"/>
    <mergeCell ref="A6:M6"/>
    <mergeCell ref="D63:F63"/>
    <mergeCell ref="G63:I63"/>
    <mergeCell ref="J63:M63"/>
    <mergeCell ref="A7:M7"/>
    <mergeCell ref="J57:M57"/>
    <mergeCell ref="G57:I57"/>
    <mergeCell ref="D57:F57"/>
    <mergeCell ref="F21:F22"/>
    <mergeCell ref="A8:M8"/>
    <mergeCell ref="A9:M9"/>
    <mergeCell ref="A10:M10"/>
    <mergeCell ref="A11:M11"/>
    <mergeCell ref="A12:M12"/>
    <mergeCell ref="A15:G15"/>
    <mergeCell ref="H15:M15"/>
    <mergeCell ref="A21:A22"/>
  </mergeCells>
  <conditionalFormatting sqref="G54:G55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53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Гит с ходу 200 м жен</vt:lpstr>
      <vt:lpstr>'Гит с ходу 200 м жен'!Заголовки_для_печати</vt:lpstr>
      <vt:lpstr>'Гит с ходу 200 м жен'!Область_печати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Владимир</cp:lastModifiedBy>
  <cp:lastPrinted>2024-11-15T10:53:23Z</cp:lastPrinted>
  <dcterms:created xsi:type="dcterms:W3CDTF">1996-10-08T23:32:33Z</dcterms:created>
  <dcterms:modified xsi:type="dcterms:W3CDTF">2025-02-04T08:16:56Z</dcterms:modified>
</cp:coreProperties>
</file>