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23256" windowHeight="12576" tabRatio="789"/>
  </bookViews>
  <sheets>
    <sheet name="ВС гонка на время" sheetId="106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время'!$A$1:$K$42</definedName>
  </definedNames>
  <calcPr calcId="144525"/>
</workbook>
</file>

<file path=xl/calcChain.xml><?xml version="1.0" encoding="utf-8"?>
<calcChain xmlns="http://schemas.openxmlformats.org/spreadsheetml/2006/main">
  <c r="K34" i="106" l="1"/>
  <c r="K33" i="106"/>
  <c r="K32" i="106"/>
  <c r="K31" i="106"/>
  <c r="K30" i="106"/>
  <c r="K29" i="106"/>
  <c r="K28" i="106"/>
  <c r="H34" i="106" l="1"/>
  <c r="H33" i="106" l="1"/>
  <c r="H32" i="106"/>
  <c r="I42" i="106" l="1"/>
  <c r="E42" i="106"/>
  <c r="A42" i="106"/>
</calcChain>
</file>

<file path=xl/sharedStrings.xml><?xml version="1.0" encoding="utf-8"?>
<sst xmlns="http://schemas.openxmlformats.org/spreadsheetml/2006/main" count="95" uniqueCount="90">
  <si>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</si>
  <si>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</si>
  <si>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</si>
  <si>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</si>
  <si>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</si>
  <si>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</si>
  <si>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</si>
  <si>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</si>
  <si>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</si>
  <si>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</si>
  <si>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</si>
  <si>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</si>
  <si>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</si>
  <si>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</si>
  <si>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</si>
  <si>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</si>
  <si>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</si>
  <si>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</si>
  <si>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</si>
  <si>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</si>
  <si>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</si>
  <si>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</si>
  <si>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</si>
  <si>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</si>
  <si>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</si>
  <si>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</si>
  <si>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</si>
  <si>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</si>
  <si>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</si>
  <si>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</si>
  <si>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</si>
  <si>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</si>
  <si>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</si>
  <si>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</si>
  <si>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</si>
  <si>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</si>
  <si>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</si>
  <si>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</si>
  <si>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</si>
  <si>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</si>
  <si>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</si>
  <si>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</si>
  <si>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</si>
  <si>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</si>
  <si>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</si>
  <si>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</si>
  <si>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</si>
  <si>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</si>
  <si>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</si>
  <si>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ВСЕРОССИЙСКИЕ СОРЕВНОВАНИЯ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</si>
  <si>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</si>
  <si>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Девушки 13-14 лет</t>
  </si>
  <si>
    <t>ЧЕРНЫШОВ М.Ю. (г.Пенза)</t>
  </si>
  <si>
    <t>ИТОГОВЫЙ ПРОТОКОЛ</t>
  </si>
  <si>
    <t>БУКОВА О.Ю.(IК, г. Пенза)</t>
  </si>
  <si>
    <t>ДЕПАРТАМЕНТ ФИЗИЧЕСКОЙ КУЛЬТУРЫ И СПОРТА БРЯНСКОЙ ОБЛАСТИ</t>
  </si>
  <si>
    <t>РОО"ФЕДЕРАЦИЯ ВЕЛОСИПЕДНОГО СПОРТА БРЯНСКОЙ ОБЛАСТИ"</t>
  </si>
  <si>
    <t>ГАУ "ЦЕНТР СПОРТИВНОЙ ПОДГОТОВКИ БРЯНСКОЙ ОБЛАСТИ"</t>
  </si>
  <si>
    <t>МЕСТО ПРОВЕДЕНИЯ: г.Брянск</t>
  </si>
  <si>
    <t>ДЫШАКОВ А.С. (ВК, г. Москва)</t>
  </si>
  <si>
    <t>2,7 м</t>
  </si>
  <si>
    <t>350 м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</si>
  <si>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16ч 30м </t>
    </r>
  </si>
  <si>
    <t>ДАТА ПРОВЕДЕНИЯ: 21 августа 2025г.</t>
  </si>
  <si>
    <t>№ ЕКП 2025: 2008320021034146</t>
  </si>
  <si>
    <t>СМОЛЬНИКОВ А.В. (IК, г.Москва)</t>
  </si>
  <si>
    <t>587</t>
  </si>
  <si>
    <t>10061529003</t>
  </si>
  <si>
    <t>Карабак Ксения Сергевна</t>
  </si>
  <si>
    <t>05.04.2012</t>
  </si>
  <si>
    <t>1 сп.юн.р.</t>
  </si>
  <si>
    <t>Москва</t>
  </si>
  <si>
    <t>0:00:37,264</t>
  </si>
  <si>
    <t>51</t>
  </si>
  <si>
    <t>10094460028</t>
  </si>
  <si>
    <t>Кондратова София Дмитриевна</t>
  </si>
  <si>
    <t>01.10.2012</t>
  </si>
  <si>
    <t>Московская обл.</t>
  </si>
  <si>
    <t>0:00:39,707</t>
  </si>
  <si>
    <t>327</t>
  </si>
  <si>
    <t>10137842842</t>
  </si>
  <si>
    <t>Щепанова Варвара Эдуардовна</t>
  </si>
  <si>
    <t>22.11.2011</t>
  </si>
  <si>
    <t>Брянская обл.</t>
  </si>
  <si>
    <t>0:00:41,440</t>
  </si>
  <si>
    <t>79</t>
  </si>
  <si>
    <t xml:space="preserve">	10161524077</t>
  </si>
  <si>
    <t>Мерцалова Вероника Дмитриевна</t>
  </si>
  <si>
    <t>08.12.2012</t>
  </si>
  <si>
    <t>0:00:41,561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</si>
</sst>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5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2"/>
      <color indexed="8"/>
      <name val="Times New Roman"/>
      <family val="1"/>
      <charset val="204"/>
    </font>
    <font>
      <sz val="12.5"/>
      <color indexed="8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29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5" xfId="2" applyNumberFormat="1" applyFont="1" applyBorder="1" applyAlignment="1">
      <alignment horizontal="right" vertical="center"/>
    </xf>
    <xf numFmtId="0" fontId="14" fillId="0" borderId="24" xfId="2" applyFont="1" applyBorder="1" applyAlignment="1">
      <alignment horizontal="right" vertical="center"/>
    </xf>
    <xf numFmtId="0" fontId="8" fillId="0" borderId="19" xfId="2" applyFont="1" applyBorder="1" applyAlignment="1">
      <alignment vertical="center"/>
    </xf>
    <xf numFmtId="0" fontId="8" fillId="0" borderId="19" xfId="2" applyFont="1" applyBorder="1" applyAlignment="1">
      <alignment horizontal="center" vertical="center"/>
    </xf>
    <xf numFmtId="14" fontId="8" fillId="0" borderId="19" xfId="2" applyNumberFormat="1" applyFont="1" applyBorder="1" applyAlignment="1">
      <alignment vertical="center"/>
    </xf>
    <xf numFmtId="165" fontId="16" fillId="0" borderId="19" xfId="2" applyNumberFormat="1" applyFont="1" applyBorder="1" applyAlignment="1">
      <alignment vertical="center"/>
    </xf>
    <xf numFmtId="0" fontId="20" fillId="0" borderId="22" xfId="2" applyFont="1" applyBorder="1" applyAlignment="1">
      <alignment horizontal="left" vertical="center" wrapText="1"/>
    </xf>
    <xf numFmtId="164" fontId="20" fillId="0" borderId="22" xfId="2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/>
    </xf>
    <xf numFmtId="0" fontId="12" fillId="0" borderId="0" xfId="2" applyFont="1" applyAlignment="1">
      <alignment vertical="center"/>
    </xf>
    <xf numFmtId="0" fontId="16" fillId="2" borderId="22" xfId="2" applyFont="1" applyFill="1" applyBorder="1" applyAlignment="1">
      <alignment horizontal="center" vertical="center" wrapText="1"/>
    </xf>
    <xf numFmtId="0" fontId="16" fillId="2" borderId="26" xfId="7" applyFont="1" applyFill="1" applyBorder="1" applyAlignment="1">
      <alignment horizontal="center" vertical="center" wrapText="1"/>
    </xf>
    <xf numFmtId="0" fontId="16" fillId="2" borderId="27" xfId="7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4" fillId="2" borderId="22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vertical="center"/>
    </xf>
    <xf numFmtId="0" fontId="12" fillId="0" borderId="1" xfId="2" applyFont="1" applyBorder="1" applyAlignment="1">
      <alignment horizontal="left" vertical="center"/>
    </xf>
    <xf numFmtId="0" fontId="23" fillId="0" borderId="3" xfId="0" applyFont="1" applyBorder="1" applyAlignment="1">
      <alignment horizontal="center"/>
    </xf>
    <xf numFmtId="0" fontId="23" fillId="0" borderId="3" xfId="0" applyFont="1" applyBorder="1" applyAlignment="1">
      <alignment horizontal="center" wrapText="1"/>
    </xf>
    <xf numFmtId="0" fontId="23" fillId="0" borderId="3" xfId="0" applyFont="1" applyBorder="1" applyAlignment="1">
      <alignment horizontal="left"/>
    </xf>
    <xf numFmtId="0" fontId="22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0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 wrapText="1"/>
    </xf>
    <xf numFmtId="0" fontId="10" fillId="0" borderId="22" xfId="2" applyFont="1" applyBorder="1" applyAlignment="1">
      <alignment horizontal="right" vertical="center" wrapText="1"/>
    </xf>
    <xf numFmtId="0" fontId="10" fillId="0" borderId="23" xfId="2" applyFont="1" applyBorder="1" applyAlignment="1">
      <alignment horizontal="right" vertical="center" wrapText="1"/>
    </xf>
    <xf numFmtId="0" fontId="16" fillId="2" borderId="29" xfId="2" applyFont="1" applyFill="1" applyBorder="1" applyAlignment="1">
      <alignment horizontal="center" vertical="center"/>
    </xf>
    <xf numFmtId="0" fontId="16" fillId="2" borderId="29" xfId="7" applyFont="1" applyFill="1" applyBorder="1" applyAlignment="1">
      <alignment horizontal="center" vertical="center" wrapText="1"/>
    </xf>
    <xf numFmtId="14" fontId="16" fillId="2" borderId="29" xfId="7" applyNumberFormat="1" applyFont="1" applyFill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 wrapText="1"/>
    </xf>
    <xf numFmtId="0" fontId="8" fillId="0" borderId="0" xfId="2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28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165" fontId="11" fillId="0" borderId="5" xfId="2" applyNumberFormat="1" applyFont="1" applyFill="1" applyBorder="1" applyAlignment="1">
      <alignment horizontal="center" vertical="center"/>
    </xf>
    <xf numFmtId="165" fontId="11" fillId="0" borderId="10" xfId="2" applyNumberFormat="1" applyFont="1" applyFill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2" fillId="0" borderId="21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1" xfId="2" applyFont="1" applyFill="1" applyBorder="1" applyAlignment="1">
      <alignment horizontal="left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24" fillId="0" borderId="22" xfId="0" applyFont="1" applyFill="1" applyBorder="1" applyAlignment="1">
      <alignment horizontal="center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tif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167217</xdr:colOff>
      <xdr:row>0</xdr:row>
      <xdr:rowOff>16299</xdr:rowOff>
    </xdr:from>
    <xdr:to>
      <xdr:col>11</xdr:col>
      <xdr:colOff>56093</xdr:colOff>
      <xdr:row>3</xdr:row>
      <xdr:rowOff>226975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3017" y="16299"/>
          <a:ext cx="1565276" cy="102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245534</xdr:colOff>
      <xdr:row>36</xdr:row>
      <xdr:rowOff>143932</xdr:rowOff>
    </xdr:from>
    <xdr:to>
      <xdr:col>6</xdr:col>
      <xdr:colOff>787400</xdr:colOff>
      <xdr:row>40</xdr:row>
      <xdr:rowOff>150919</xdr:rowOff>
    </xdr:to>
    <xdr:pic>
      <xdr:nvPicPr>
        <xdr:cNvPr id="5" name="Рисунок 4" descr="Lsifrj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1" y="9567332"/>
          <a:ext cx="541866" cy="718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84667</xdr:colOff>
      <xdr:row>37</xdr:row>
      <xdr:rowOff>50801</xdr:rowOff>
    </xdr:from>
    <xdr:to>
      <xdr:col>10</xdr:col>
      <xdr:colOff>863601</xdr:colOff>
      <xdr:row>40</xdr:row>
      <xdr:rowOff>16933</xdr:rowOff>
    </xdr:to>
    <xdr:pic>
      <xdr:nvPicPr>
        <xdr:cNvPr id="6" name="Рисунок 5">
          <a:extLst>
            <a:ext uri="{FF2B5EF4-FFF2-40B4-BE49-F238E27FC236}">
              <a16:creationId xmlns:lc="http://schemas.openxmlformats.org/drawingml/2006/lockedCanvas" xmlns:a16="http://schemas.microsoft.com/office/drawing/2014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cx="http://schemas.microsoft.com/office/drawing/2014/chartex" xmlns:wpc="http://schemas.microsoft.com/office/word/2010/wordprocessingCanvas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9652001"/>
          <a:ext cx="1820334" cy="49953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745913</xdr:colOff>
      <xdr:row>4</xdr:row>
      <xdr:rowOff>89508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r="12251"/>
        <a:stretch/>
      </xdr:blipFill>
      <xdr:spPr>
        <a:xfrm>
          <a:off x="0" y="0"/>
          <a:ext cx="1744980" cy="1173241"/>
        </a:xfrm>
        <a:prstGeom prst="rect">
          <a:avLst/>
        </a:prstGeom>
      </xdr:spPr>
    </xdr:pic>
    <xdr:clientData/>
  </xdr:twoCellAnchor>
  <xdr:twoCellAnchor editAs="oneCell">
    <xdr:from>
      <xdr:col>2</xdr:col>
      <xdr:colOff>389468</xdr:colOff>
      <xdr:row>37</xdr:row>
      <xdr:rowOff>135467</xdr:rowOff>
    </xdr:from>
    <xdr:to>
      <xdr:col>2</xdr:col>
      <xdr:colOff>930488</xdr:colOff>
      <xdr:row>40</xdr:row>
      <xdr:rowOff>158327</xdr:rowOff>
    </xdr:to>
    <xdr:pic>
      <xdr:nvPicPr>
        <xdr:cNvPr id="9" name="Рисунок 8"/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88535" y="9736667"/>
          <a:ext cx="541020" cy="556260"/>
        </a:xfrm>
        <a:prstGeom prst="rect">
          <a:avLst/>
        </a:prstGeom>
      </xdr:spPr>
    </xdr:pic>
    <xdr:clientData/>
  </xdr:twoCellAnchor>
  <xdr:twoCellAnchor editAs="oneCell">
    <xdr:from>
      <xdr:col>3</xdr:col>
      <xdr:colOff>1185333</xdr:colOff>
      <xdr:row>31</xdr:row>
      <xdr:rowOff>169333</xdr:rowOff>
    </xdr:from>
    <xdr:to>
      <xdr:col>4</xdr:col>
      <xdr:colOff>656590</xdr:colOff>
      <xdr:row>41</xdr:row>
      <xdr:rowOff>49741</xdr:rowOff>
    </xdr:to>
    <xdr:pic>
      <xdr:nvPicPr>
        <xdr:cNvPr id="10" name="Рисунок 9" descr="Печать ФВС БрО.tif"/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191933" y="8517466"/>
          <a:ext cx="1748790" cy="184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</sheetPr>
  <dimension ref="A1:Z46"/>
  <sheetViews>
    <sheetView tabSelected="1" view="pageBreakPreview" topLeftCell="A13" zoomScale="90" zoomScaleNormal="70" zoomScaleSheetLayoutView="90" zoomScalePageLayoutView="50" workbookViewId="0">
      <selection activeCell="G23" sqref="G23"/>
    </sheetView>
  </sheetViews>
  <sheetFormatPr defaultColWidth="9.109375" defaultRowHeight="13.8" x14ac:dyDescent="0.25"/>
  <cols>
    <col min="1" max="1" width="7" style="1" customWidth="1"/>
    <col min="2" max="2" width="7.5546875" style="25" customWidth="1"/>
    <col min="3" max="3" width="14.6640625" style="25" customWidth="1"/>
    <col min="4" max="4" width="33.21875" style="1" customWidth="1"/>
    <col min="5" max="5" width="13.33203125" style="10" customWidth="1"/>
    <col min="6" max="6" width="10.44140625" style="1" customWidth="1"/>
    <col min="7" max="7" width="31.109375" style="1" customWidth="1"/>
    <col min="8" max="8" width="13.5546875" style="20" customWidth="1"/>
    <col min="9" max="9" width="3.44140625" style="20" customWidth="1"/>
    <col min="10" max="10" width="11.77734375" style="1" customWidth="1"/>
    <col min="11" max="11" width="12.6640625" style="1" customWidth="1"/>
    <col min="12" max="16384" width="9.109375" style="1"/>
  </cols>
  <sheetData>
    <row r="1" spans="1:11" customFormat="1" ht="21" x14ac:dyDescent="0.25">
      <c r="A1" s="118" t="s">
        <v>27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customFormat="1" ht="21" x14ac:dyDescent="0.25">
      <c r="A2" s="118" t="s">
        <v>26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customFormat="1" ht="21" x14ac:dyDescent="0.25">
      <c r="A3" s="118" t="s">
        <v>55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1" customFormat="1" ht="21" x14ac:dyDescent="0.25">
      <c r="A4" s="118" t="s">
        <v>56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 customFormat="1" ht="21" x14ac:dyDescent="0.25">
      <c r="A5" s="118" t="s">
        <v>57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</row>
    <row r="6" spans="1:11" customFormat="1" ht="28.8" x14ac:dyDescent="0.25">
      <c r="A6" s="122" t="s">
        <v>49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</row>
    <row r="7" spans="1:11" customFormat="1" ht="21" x14ac:dyDescent="0.25">
      <c r="A7" s="123" t="s">
        <v>11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</row>
    <row r="8" spans="1:11" customFormat="1" ht="21.6" thickBot="1" x14ac:dyDescent="0.3">
      <c r="A8" s="124" t="s">
        <v>23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</row>
    <row r="9" spans="1:11" ht="19.5" customHeight="1" thickTop="1" x14ac:dyDescent="0.25">
      <c r="A9" s="125" t="s">
        <v>53</v>
      </c>
      <c r="B9" s="126"/>
      <c r="C9" s="126"/>
      <c r="D9" s="126"/>
      <c r="E9" s="126"/>
      <c r="F9" s="126"/>
      <c r="G9" s="126"/>
      <c r="H9" s="126"/>
      <c r="I9" s="126"/>
      <c r="J9" s="126"/>
      <c r="K9" s="127"/>
    </row>
    <row r="10" spans="1:11" ht="18" customHeight="1" x14ac:dyDescent="0.25">
      <c r="A10" s="119" t="s">
        <v>38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1"/>
    </row>
    <row r="11" spans="1:11" ht="19.5" customHeight="1" x14ac:dyDescent="0.25">
      <c r="A11" s="119" t="s">
        <v>51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1"/>
    </row>
    <row r="12" spans="1:11" ht="5.25" customHeight="1" x14ac:dyDescent="0.25">
      <c r="A12" s="115" t="s">
        <v>23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7"/>
    </row>
    <row r="13" spans="1:11" ht="24.9" customHeight="1" x14ac:dyDescent="0.25">
      <c r="A13" s="105" t="s">
        <v>58</v>
      </c>
      <c r="B13" s="106"/>
      <c r="C13" s="106"/>
      <c r="D13" s="106"/>
      <c r="E13" s="2"/>
      <c r="F13" s="77" t="s">
        <v>62</v>
      </c>
      <c r="G13" s="77"/>
      <c r="H13" s="11"/>
      <c r="I13" s="11"/>
      <c r="J13" s="3"/>
      <c r="K13" s="4" t="s">
        <v>43</v>
      </c>
    </row>
    <row r="14" spans="1:11" ht="24.9" customHeight="1" x14ac:dyDescent="0.25">
      <c r="A14" s="107" t="s">
        <v>63</v>
      </c>
      <c r="B14" s="108"/>
      <c r="C14" s="108"/>
      <c r="D14" s="108"/>
      <c r="E14" s="5"/>
      <c r="F14" s="30" t="s">
        <v>50</v>
      </c>
      <c r="G14" s="30"/>
      <c r="H14" s="12"/>
      <c r="I14" s="12"/>
      <c r="J14" s="6"/>
      <c r="K14" s="7" t="s">
        <v>64</v>
      </c>
    </row>
    <row r="15" spans="1:11" ht="24.9" customHeight="1" x14ac:dyDescent="0.25">
      <c r="A15" s="109" t="s">
        <v>6</v>
      </c>
      <c r="B15" s="110"/>
      <c r="C15" s="110"/>
      <c r="D15" s="110"/>
      <c r="E15" s="110"/>
      <c r="F15" s="110"/>
      <c r="G15" s="111"/>
      <c r="H15" s="112" t="s">
        <v>0</v>
      </c>
      <c r="I15" s="113"/>
      <c r="J15" s="113"/>
      <c r="K15" s="114"/>
    </row>
    <row r="16" spans="1:11" ht="24.9" customHeight="1" x14ac:dyDescent="0.25">
      <c r="A16" s="13" t="s">
        <v>12</v>
      </c>
      <c r="B16" s="8"/>
      <c r="C16" s="8"/>
      <c r="D16" s="14"/>
      <c r="E16" s="15"/>
      <c r="F16" s="14"/>
      <c r="G16" s="9" t="s">
        <v>52</v>
      </c>
      <c r="H16" s="42" t="s">
        <v>28</v>
      </c>
      <c r="I16" s="43"/>
      <c r="J16" s="43"/>
      <c r="K16" s="44"/>
    </row>
    <row r="17" spans="1:11" ht="24.9" customHeight="1" x14ac:dyDescent="0.25">
      <c r="A17" s="13" t="s">
        <v>13</v>
      </c>
      <c r="B17" s="8"/>
      <c r="C17" s="8"/>
      <c r="D17" s="9"/>
      <c r="E17" s="29"/>
      <c r="F17" s="16"/>
      <c r="G17" s="85" t="s">
        <v>59</v>
      </c>
      <c r="H17" s="42" t="s">
        <v>30</v>
      </c>
      <c r="I17" s="43"/>
      <c r="J17" s="43"/>
      <c r="K17" s="61" t="s">
        <v>60</v>
      </c>
    </row>
    <row r="18" spans="1:11" ht="24.9" customHeight="1" x14ac:dyDescent="0.25">
      <c r="A18" s="13" t="s">
        <v>14</v>
      </c>
      <c r="B18" s="8"/>
      <c r="C18" s="8"/>
      <c r="D18" s="9"/>
      <c r="E18" s="29"/>
      <c r="F18" s="16"/>
      <c r="G18" s="85" t="s">
        <v>54</v>
      </c>
      <c r="H18" s="42" t="s">
        <v>31</v>
      </c>
      <c r="I18" s="43"/>
      <c r="J18" s="43"/>
      <c r="K18" s="61" t="s">
        <v>61</v>
      </c>
    </row>
    <row r="19" spans="1:11" ht="24.9" customHeight="1" thickBot="1" x14ac:dyDescent="0.3">
      <c r="A19" s="13" t="s">
        <v>10</v>
      </c>
      <c r="B19" s="31"/>
      <c r="C19" s="31"/>
      <c r="D19" s="16"/>
      <c r="F19" s="33"/>
      <c r="G19" s="86" t="s">
        <v>65</v>
      </c>
      <c r="H19" s="32" t="s">
        <v>29</v>
      </c>
      <c r="I19" s="45"/>
      <c r="J19" s="28"/>
      <c r="K19" s="62">
        <v>1</v>
      </c>
    </row>
    <row r="20" spans="1:11" ht="0.75" customHeight="1" thickTop="1" x14ac:dyDescent="0.25">
      <c r="A20" s="63"/>
      <c r="B20" s="64"/>
      <c r="C20" s="64"/>
      <c r="D20" s="63"/>
      <c r="E20" s="65"/>
      <c r="F20" s="63"/>
      <c r="G20" s="63"/>
      <c r="H20" s="66"/>
      <c r="I20" s="66"/>
      <c r="J20" s="63"/>
      <c r="K20" s="63"/>
    </row>
    <row r="21" spans="1:11" s="74" customFormat="1" ht="24.9" customHeight="1" x14ac:dyDescent="0.25">
      <c r="A21" s="87" t="s">
        <v>4</v>
      </c>
      <c r="B21" s="88" t="s">
        <v>8</v>
      </c>
      <c r="C21" s="88" t="s">
        <v>22</v>
      </c>
      <c r="D21" s="88" t="s">
        <v>1</v>
      </c>
      <c r="E21" s="89" t="s">
        <v>21</v>
      </c>
      <c r="F21" s="88" t="s">
        <v>5</v>
      </c>
      <c r="G21" s="88" t="s">
        <v>25</v>
      </c>
      <c r="H21" s="72" t="s">
        <v>37</v>
      </c>
      <c r="I21" s="73"/>
      <c r="J21" s="75" t="s">
        <v>17</v>
      </c>
      <c r="K21" s="71" t="s">
        <v>9</v>
      </c>
    </row>
    <row r="22" spans="1:11" s="70" customFormat="1" ht="24.9" customHeight="1" x14ac:dyDescent="0.3">
      <c r="A22" s="128">
        <v>1</v>
      </c>
      <c r="B22" s="128" t="s">
        <v>66</v>
      </c>
      <c r="C22" s="128" t="s">
        <v>67</v>
      </c>
      <c r="D22" s="128" t="s">
        <v>68</v>
      </c>
      <c r="E22" s="128" t="s">
        <v>69</v>
      </c>
      <c r="F22" s="128" t="s">
        <v>70</v>
      </c>
      <c r="G22" s="128" t="s">
        <v>71</v>
      </c>
      <c r="H22" s="128" t="s">
        <v>72</v>
      </c>
      <c r="I22" s="69"/>
      <c r="J22" s="90"/>
      <c r="K22" s="91"/>
    </row>
    <row r="23" spans="1:11" s="70" customFormat="1" ht="24.9" customHeight="1" x14ac:dyDescent="0.3">
      <c r="A23" s="128">
        <v>2</v>
      </c>
      <c r="B23" s="128" t="s">
        <v>73</v>
      </c>
      <c r="C23" s="128" t="s">
        <v>74</v>
      </c>
      <c r="D23" s="128" t="s">
        <v>75</v>
      </c>
      <c r="E23" s="128" t="s">
        <v>76</v>
      </c>
      <c r="F23" s="128" t="s">
        <v>48</v>
      </c>
      <c r="G23" s="128" t="s">
        <v>77</v>
      </c>
      <c r="H23" s="128" t="s">
        <v>78</v>
      </c>
      <c r="I23" s="69"/>
      <c r="J23" s="90"/>
      <c r="K23" s="91"/>
    </row>
    <row r="24" spans="1:11" s="70" customFormat="1" ht="24.9" customHeight="1" x14ac:dyDescent="0.3">
      <c r="A24" s="128">
        <v>3</v>
      </c>
      <c r="B24" s="128" t="s">
        <v>79</v>
      </c>
      <c r="C24" s="128" t="s">
        <v>80</v>
      </c>
      <c r="D24" s="128" t="s">
        <v>81</v>
      </c>
      <c r="E24" s="128" t="s">
        <v>82</v>
      </c>
      <c r="F24" s="128" t="s">
        <v>46</v>
      </c>
      <c r="G24" s="128" t="s">
        <v>83</v>
      </c>
      <c r="H24" s="128" t="s">
        <v>84</v>
      </c>
      <c r="I24" s="69"/>
      <c r="J24" s="90"/>
      <c r="K24" s="91"/>
    </row>
    <row r="25" spans="1:11" s="70" customFormat="1" ht="24.9" customHeight="1" x14ac:dyDescent="0.3">
      <c r="A25" s="128">
        <v>4</v>
      </c>
      <c r="B25" s="128" t="s">
        <v>85</v>
      </c>
      <c r="C25" s="128" t="s">
        <v>86</v>
      </c>
      <c r="D25" s="128" t="s">
        <v>87</v>
      </c>
      <c r="E25" s="128" t="s">
        <v>88</v>
      </c>
      <c r="F25" s="128" t="s">
        <v>47</v>
      </c>
      <c r="G25" s="128" t="s">
        <v>83</v>
      </c>
      <c r="H25" s="128" t="s">
        <v>89</v>
      </c>
      <c r="I25" s="69"/>
      <c r="J25" s="90"/>
      <c r="K25" s="91"/>
    </row>
    <row r="26" spans="1:11" s="70" customFormat="1" ht="24.9" customHeight="1" thickBot="1" x14ac:dyDescent="0.35">
      <c r="A26" s="78"/>
      <c r="B26" s="78"/>
      <c r="C26" s="79"/>
      <c r="D26" s="80"/>
      <c r="E26" s="78"/>
      <c r="F26" s="78"/>
      <c r="G26" s="78"/>
      <c r="H26" s="81"/>
      <c r="I26" s="82"/>
      <c r="J26" s="83"/>
      <c r="K26" s="84"/>
    </row>
    <row r="27" spans="1:11" ht="17.25" customHeight="1" thickTop="1" x14ac:dyDescent="0.25">
      <c r="A27" s="94" t="s">
        <v>3</v>
      </c>
      <c r="B27" s="95"/>
      <c r="C27" s="95"/>
      <c r="D27" s="95"/>
      <c r="E27" s="76"/>
      <c r="F27" s="76"/>
      <c r="G27" s="95" t="s">
        <v>24</v>
      </c>
      <c r="H27" s="95"/>
      <c r="I27" s="96"/>
      <c r="J27" s="96"/>
      <c r="K27" s="97"/>
    </row>
    <row r="28" spans="1:11" ht="20.100000000000001" customHeight="1" x14ac:dyDescent="0.25">
      <c r="A28" s="53" t="s">
        <v>32</v>
      </c>
      <c r="B28" s="16"/>
      <c r="C28" s="16"/>
      <c r="D28" s="54"/>
      <c r="E28" s="18"/>
      <c r="F28" s="51"/>
      <c r="G28" s="17" t="s">
        <v>20</v>
      </c>
      <c r="H28" s="47">
        <v>3</v>
      </c>
      <c r="I28" s="57"/>
      <c r="J28" s="34" t="s">
        <v>18</v>
      </c>
      <c r="K28" s="60">
        <f>COUNTIF(F19:F22,"ЗМС")</f>
        <v>0</v>
      </c>
    </row>
    <row r="29" spans="1:11" ht="20.100000000000001" customHeight="1" x14ac:dyDescent="0.25">
      <c r="A29" s="53" t="s">
        <v>33</v>
      </c>
      <c r="B29" s="16"/>
      <c r="C29" s="16"/>
      <c r="D29" s="54"/>
      <c r="E29" s="1"/>
      <c r="F29" s="52"/>
      <c r="G29" s="19" t="s">
        <v>44</v>
      </c>
      <c r="H29" s="46">
        <v>4</v>
      </c>
      <c r="I29" s="49"/>
      <c r="J29" s="34" t="s">
        <v>15</v>
      </c>
      <c r="K29" s="60">
        <f>COUNTIF(F20:F22,"МСМК")</f>
        <v>0</v>
      </c>
    </row>
    <row r="30" spans="1:11" ht="20.100000000000001" customHeight="1" x14ac:dyDescent="0.25">
      <c r="A30" s="53" t="s">
        <v>34</v>
      </c>
      <c r="B30" s="16"/>
      <c r="C30" s="16"/>
      <c r="D30" s="54"/>
      <c r="E30" s="1"/>
      <c r="F30" s="52"/>
      <c r="G30" s="19" t="s">
        <v>45</v>
      </c>
      <c r="H30" s="46">
        <v>4</v>
      </c>
      <c r="I30" s="49"/>
      <c r="J30" s="34" t="s">
        <v>16</v>
      </c>
      <c r="K30" s="60">
        <f>COUNTIF(F21:F27,"МС")</f>
        <v>0</v>
      </c>
    </row>
    <row r="31" spans="1:11" ht="20.100000000000001" customHeight="1" x14ac:dyDescent="0.25">
      <c r="A31" s="53" t="s">
        <v>35</v>
      </c>
      <c r="B31" s="16"/>
      <c r="C31" s="16"/>
      <c r="D31" s="54"/>
      <c r="E31" s="1"/>
      <c r="F31" s="52"/>
      <c r="G31" s="19" t="s">
        <v>39</v>
      </c>
      <c r="H31" s="47">
        <v>4</v>
      </c>
      <c r="I31" s="48"/>
      <c r="J31" s="34" t="s">
        <v>19</v>
      </c>
      <c r="K31" s="60">
        <f>COUNTIF(F19:F28,"КМС")</f>
        <v>0</v>
      </c>
    </row>
    <row r="32" spans="1:11" ht="20.100000000000001" customHeight="1" x14ac:dyDescent="0.25">
      <c r="A32" s="53"/>
      <c r="B32" s="16"/>
      <c r="C32" s="16"/>
      <c r="D32" s="54"/>
      <c r="E32" s="1"/>
      <c r="F32" s="52"/>
      <c r="G32" s="19" t="s">
        <v>40</v>
      </c>
      <c r="H32" s="47">
        <f>COUNTIF(A22:A22,"НФ")</f>
        <v>0</v>
      </c>
      <c r="I32" s="48"/>
      <c r="J32" s="67" t="s">
        <v>46</v>
      </c>
      <c r="K32" s="60">
        <f>COUNTIF(F19:F29,"1 сп.р.")</f>
        <v>1</v>
      </c>
    </row>
    <row r="33" spans="1:26" ht="20.100000000000001" customHeight="1" x14ac:dyDescent="0.25">
      <c r="A33" s="53"/>
      <c r="B33" s="16"/>
      <c r="C33" s="16"/>
      <c r="D33" s="54"/>
      <c r="E33" s="1"/>
      <c r="F33" s="52"/>
      <c r="G33" s="19" t="s">
        <v>41</v>
      </c>
      <c r="H33" s="35">
        <f>COUNTIF(A22:A22,"НС")</f>
        <v>0</v>
      </c>
      <c r="I33" s="50"/>
      <c r="J33" s="68" t="s">
        <v>48</v>
      </c>
      <c r="K33" s="60">
        <f>COUNTIF(F19:F30,"2 сп.р.")</f>
        <v>1</v>
      </c>
    </row>
    <row r="34" spans="1:26" ht="20.100000000000001" customHeight="1" x14ac:dyDescent="0.25">
      <c r="A34" s="53"/>
      <c r="B34" s="16"/>
      <c r="C34" s="16"/>
      <c r="D34" s="54"/>
      <c r="E34" s="21"/>
      <c r="F34" s="58"/>
      <c r="G34" s="19" t="s">
        <v>42</v>
      </c>
      <c r="H34" s="35">
        <f>COUNTIF(A22:A22,"ДСКВ")</f>
        <v>0</v>
      </c>
      <c r="I34" s="59"/>
      <c r="J34" s="68" t="s">
        <v>47</v>
      </c>
      <c r="K34" s="60">
        <f>COUNTIF(F19:F31,"3 сп.р.")</f>
        <v>1</v>
      </c>
    </row>
    <row r="35" spans="1:26" ht="9.75" customHeight="1" x14ac:dyDescent="0.25">
      <c r="A35" s="22"/>
      <c r="K35" s="23"/>
    </row>
    <row r="36" spans="1:26" s="92" customFormat="1" ht="15.6" x14ac:dyDescent="0.25">
      <c r="A36" s="98" t="s">
        <v>2</v>
      </c>
      <c r="B36" s="99"/>
      <c r="C36" s="99"/>
      <c r="D36" s="99"/>
      <c r="E36" s="100" t="s">
        <v>7</v>
      </c>
      <c r="F36" s="100"/>
      <c r="G36" s="100"/>
      <c r="H36" s="100"/>
      <c r="I36" s="100" t="s">
        <v>36</v>
      </c>
      <c r="J36" s="100"/>
      <c r="K36" s="101"/>
    </row>
    <row r="37" spans="1:26" x14ac:dyDescent="0.25">
      <c r="A37" s="22"/>
      <c r="B37" s="1"/>
      <c r="C37" s="1"/>
      <c r="E37" s="1"/>
      <c r="F37" s="18"/>
      <c r="G37" s="18"/>
      <c r="H37" s="18"/>
      <c r="I37" s="18"/>
      <c r="J37" s="18"/>
      <c r="K37" s="27"/>
    </row>
    <row r="38" spans="1:26" x14ac:dyDescent="0.25">
      <c r="A38" s="24"/>
      <c r="D38" s="25"/>
      <c r="E38" s="55"/>
      <c r="F38" s="25"/>
      <c r="G38" s="25"/>
      <c r="H38" s="56"/>
      <c r="I38" s="56"/>
      <c r="J38" s="25"/>
      <c r="K38" s="26"/>
    </row>
    <row r="39" spans="1:26" x14ac:dyDescent="0.25">
      <c r="A39" s="24"/>
      <c r="D39" s="25"/>
      <c r="E39" s="55"/>
      <c r="F39" s="25"/>
      <c r="G39" s="25"/>
      <c r="H39" s="56"/>
      <c r="I39" s="56"/>
      <c r="J39" s="25"/>
      <c r="K39" s="26"/>
    </row>
    <row r="40" spans="1:26" x14ac:dyDescent="0.25">
      <c r="A40" s="24"/>
      <c r="D40" s="25"/>
      <c r="E40" s="55"/>
      <c r="F40" s="25"/>
      <c r="G40" s="25"/>
      <c r="H40" s="56"/>
      <c r="I40" s="56"/>
      <c r="J40" s="25"/>
      <c r="K40" s="26"/>
    </row>
    <row r="41" spans="1:26" x14ac:dyDescent="0.25">
      <c r="A41" s="24"/>
      <c r="D41" s="25"/>
      <c r="E41" s="55"/>
      <c r="F41" s="25"/>
      <c r="G41" s="25"/>
      <c r="H41" s="56"/>
      <c r="I41" s="56"/>
      <c r="J41" s="25"/>
      <c r="K41" s="26"/>
    </row>
    <row r="42" spans="1:26" ht="16.2" thickBot="1" x14ac:dyDescent="0.3">
      <c r="A42" s="102" t="str">
        <f>G18</f>
        <v>БУКОВА О.Ю.(IК, г. Пенза)</v>
      </c>
      <c r="B42" s="103"/>
      <c r="C42" s="103"/>
      <c r="D42" s="103"/>
      <c r="E42" s="103" t="str">
        <f>G17</f>
        <v>ДЫШАКОВ А.С. (ВК, г. Москва)</v>
      </c>
      <c r="F42" s="103"/>
      <c r="G42" s="103"/>
      <c r="H42" s="103"/>
      <c r="I42" s="103" t="str">
        <f>G19</f>
        <v>СМОЛЬНИКОВ А.В. (IК, г.Москва)</v>
      </c>
      <c r="J42" s="103"/>
      <c r="K42" s="104"/>
    </row>
    <row r="43" spans="1:26" s="10" customFormat="1" ht="14.4" thickTop="1" x14ac:dyDescent="0.25">
      <c r="A43" s="1"/>
      <c r="B43" s="25"/>
      <c r="C43" s="25"/>
      <c r="D43" s="1"/>
      <c r="F43" s="1"/>
      <c r="G43" s="1"/>
      <c r="H43" s="20"/>
      <c r="I43" s="20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s="38" customFormat="1" ht="18" x14ac:dyDescent="0.25">
      <c r="B44" s="39"/>
      <c r="C44" s="39"/>
      <c r="E44" s="40"/>
      <c r="H44" s="41"/>
      <c r="I44" s="41"/>
    </row>
    <row r="45" spans="1:26" ht="21" x14ac:dyDescent="0.25">
      <c r="A45" s="36"/>
      <c r="B45" s="36"/>
      <c r="C45" s="37"/>
      <c r="D45" s="93"/>
      <c r="E45" s="93"/>
      <c r="F45" s="93"/>
      <c r="G45" s="93"/>
    </row>
    <row r="46" spans="1:26" ht="18" x14ac:dyDescent="0.25">
      <c r="D46" s="38"/>
    </row>
  </sheetData>
  <autoFilter ref="B21:H21">
    <sortState ref="B22:H33">
      <sortCondition ref="H21"/>
    </sortState>
  </autoFilter>
  <sortState ref="A22:G26">
    <sortCondition ref="A22:A26"/>
  </sortState>
  <mergeCells count="25">
    <mergeCell ref="A11:K11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  <mergeCell ref="A13:D13"/>
    <mergeCell ref="A14:D14"/>
    <mergeCell ref="A15:G15"/>
    <mergeCell ref="H15:K15"/>
    <mergeCell ref="A12:K12"/>
    <mergeCell ref="D45:G45"/>
    <mergeCell ref="A27:D27"/>
    <mergeCell ref="G27:K27"/>
    <mergeCell ref="A36:D36"/>
    <mergeCell ref="E36:H36"/>
    <mergeCell ref="I36:K36"/>
    <mergeCell ref="A42:D42"/>
    <mergeCell ref="E42:H42"/>
    <mergeCell ref="I42:K42"/>
  </mergeCells>
  <printOptions horizontalCentered="1"/>
  <pageMargins left="0.19685039370078741" right="0.19685039370078741" top="0.39370078740157483" bottom="0.39370078740157483" header="0.15748031496062992" footer="0.11811023622047245"/>
  <pageSetup paperSize="256" scale="64" fitToWidth="0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2025-08-21T13:41:32Z</cp:lastPrinted>
  <dcterms:created xsi:type="dcterms:W3CDTF">1996-10-08T23:32:33Z</dcterms:created>
  <dcterms:modified xsi:type="dcterms:W3CDTF">2025-08-21T13:42:16Z</dcterms:modified>
</cp:coreProperties>
</file>