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definedNames>
    <definedName name="_xlnm._FilterDatabase" localSheetId="0" hidden="1">КЛАССИК!$A$22:$I$22</definedName>
    <definedName name="_xlnm.Print_Area" localSheetId="0">КЛАССИК!$A$1:$K$47</definedName>
  </definedNames>
  <calcPr calcId="144525" refMode="R1C1"/>
</workbook>
</file>

<file path=xl/calcChain.xml><?xml version="1.0" encoding="utf-8"?>
<calcChain xmlns="http://schemas.openxmlformats.org/spreadsheetml/2006/main">
  <c r="K39" i="127" l="1"/>
  <c r="K38" i="127"/>
  <c r="K37" i="127"/>
  <c r="K36" i="127"/>
  <c r="I47" i="127" l="1"/>
  <c r="E47" i="127"/>
  <c r="A47" i="127"/>
  <c r="H39" i="127"/>
  <c r="H38" i="127"/>
  <c r="H37" i="127"/>
  <c r="H36" i="127"/>
  <c r="K35" i="127"/>
  <c r="K34" i="127"/>
  <c r="K33" i="127"/>
  <c r="H35" i="127" l="1"/>
  <c r="H34" i="127" s="1"/>
</calcChain>
</file>

<file path=xl/sharedStrings.xml><?xml version="1.0" encoding="utf-8"?>
<sst xmlns="http://schemas.openxmlformats.org/spreadsheetml/2006/main" count="117" uniqueCount="105">
  <si>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</si>
  <si>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</si>
  <si>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</si>
  <si>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</si>
  <si>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</si>
  <si>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</si>
  <si>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</si>
  <si>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</si>
  <si>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</si>
  <si>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</si>
  <si>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</si>
  <si>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</si>
  <si>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</si>
  <si>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</si>
  <si>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</si>
  <si>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</si>
  <si>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</si>
  <si>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</si>
  <si>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</si>
  <si>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</si>
  <si>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</si>
  <si>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</si>
  <si>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</si>
  <si>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</si>
  <si>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</si>
  <si>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</si>
  <si>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</si>
  <si>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</si>
  <si>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</si>
  <si>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</si>
  <si>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</si>
  <si>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</si>
  <si>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</si>
  <si>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</si>
  <si>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</si>
  <si>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</si>
  <si>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</si>
  <si>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</si>
  <si>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</si>
  <si>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</si>
  <si>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</si>
  <si>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</si>
  <si>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</si>
  <si>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</si>
  <si>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</si>
  <si>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</si>
  <si>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</si>
  <si>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</si>
  <si>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</si>
  <si>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</si>
  <si>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Девушки 15-16 лет</t>
  </si>
  <si>
    <t>№ ВРВС: 0080011611Я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</si>
  <si>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</si>
  <si>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</si>
  <si>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</si>
  <si>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</si>
  <si>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</si>
  <si>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</si>
  <si>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</si>
  <si>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</si>
  <si>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</si>
  <si>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</si>
  <si>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</si>
  <si>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</si>
  <si>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</si>
  <si>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25 апреля</t>
  </si>
  <si>
    <t>26 апреля</t>
  </si>
  <si>
    <t>ДАТА ПРОВЕДЕНИЯ: 25-26 апреля 2025г.</t>
  </si>
  <si>
    <t>661</t>
  </si>
  <si>
    <t>10130711928</t>
  </si>
  <si>
    <t>Васильченко Анастасия</t>
  </si>
  <si>
    <t>27.02.2010</t>
  </si>
  <si>
    <t>Санкт-Петербург</t>
  </si>
  <si>
    <t>64</t>
  </si>
  <si>
    <t>10091230807</t>
  </si>
  <si>
    <t>Молоткова Злата</t>
  </si>
  <si>
    <t>25.02.2010</t>
  </si>
  <si>
    <t>Мордовия</t>
  </si>
  <si>
    <t>805</t>
  </si>
  <si>
    <t>10092620230</t>
  </si>
  <si>
    <t>Кумпан Майя</t>
  </si>
  <si>
    <t>15.07.2010</t>
  </si>
  <si>
    <t>Москва</t>
  </si>
  <si>
    <t>829</t>
  </si>
  <si>
    <t>10062501023</t>
  </si>
  <si>
    <t>Сахатова Алина</t>
  </si>
  <si>
    <t>12.12.2009</t>
  </si>
  <si>
    <t>62</t>
  </si>
  <si>
    <t>10091228884</t>
  </si>
  <si>
    <t>Кураленко Варвара</t>
  </si>
  <si>
    <t>15.09.2010</t>
  </si>
  <si>
    <t>515</t>
  </si>
  <si>
    <t>10096913791</t>
  </si>
  <si>
    <t>Павленко Эвелина</t>
  </si>
  <si>
    <t>03.12.2009</t>
  </si>
  <si>
    <t>384</t>
  </si>
  <si>
    <t>10152304027</t>
  </si>
  <si>
    <t>Садовникова Елизавета</t>
  </si>
  <si>
    <t>15.10.2010</t>
  </si>
  <si>
    <t>Иркутская обл.</t>
  </si>
  <si>
    <t>916</t>
  </si>
  <si>
    <t>10142775088</t>
  </si>
  <si>
    <t>Фадеева Кристина</t>
  </si>
  <si>
    <t>10.12.2009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</si>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</sst>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2" fillId="0" borderId="26" xfId="2" applyFont="1" applyBorder="1" applyAlignment="1">
      <alignment horizontal="right" vertical="center"/>
    </xf>
    <xf numFmtId="0" fontId="12" fillId="0" borderId="24" xfId="2" applyFont="1" applyBorder="1" applyAlignment="1">
      <alignment horizontal="right" vertical="center"/>
    </xf>
    <xf numFmtId="0" fontId="13" fillId="0" borderId="27" xfId="2" applyFont="1" applyBorder="1" applyAlignment="1">
      <alignment vertical="center"/>
    </xf>
    <xf numFmtId="165" fontId="15" fillId="0" borderId="28" xfId="2" applyNumberFormat="1" applyFont="1" applyBorder="1" applyAlignment="1">
      <alignment vertical="center"/>
    </xf>
    <xf numFmtId="165" fontId="15" fillId="0" borderId="29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1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29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2" xfId="2" applyFont="1" applyBorder="1" applyAlignment="1">
      <alignment vertical="center" wrapText="1"/>
    </xf>
    <xf numFmtId="0" fontId="9" fillId="0" borderId="27" xfId="2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0" fontId="9" fillId="0" borderId="21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40" xfId="8" applyFont="1" applyFill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/>
    </xf>
    <xf numFmtId="0" fontId="17" fillId="2" borderId="16" xfId="8" applyFont="1" applyFill="1" applyBorder="1" applyAlignment="1">
      <alignment horizontal="center" vertical="center" wrapText="1"/>
    </xf>
    <xf numFmtId="14" fontId="17" fillId="2" borderId="16" xfId="8" applyNumberFormat="1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8" xfId="2" applyNumberFormat="1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7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8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43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809626</xdr:colOff>
      <xdr:row>0</xdr:row>
      <xdr:rowOff>9525</xdr:rowOff>
    </xdr:from>
    <xdr:to>
      <xdr:col>10</xdr:col>
      <xdr:colOff>1235077</xdr:colOff>
      <xdr:row>3</xdr:row>
      <xdr:rowOff>218084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5946" y="9525"/>
          <a:ext cx="1477011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175260</xdr:colOff>
      <xdr:row>4</xdr:row>
      <xdr:rowOff>67471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150620" cy="10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24" zoomScaleNormal="100" zoomScaleSheetLayoutView="100" workbookViewId="0">
      <selection activeCell="D27" sqref="D27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6.55468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0.77734375" style="21" customWidth="1"/>
    <col min="9" max="9" width="9.8867187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54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55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 t="s">
        <v>56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0" t="s">
        <v>24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8" x14ac:dyDescent="0.25">
      <c r="A9" s="131" t="s">
        <v>16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18" x14ac:dyDescent="0.25">
      <c r="A10" s="134" t="s">
        <v>45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</row>
    <row r="11" spans="1:11" ht="18" x14ac:dyDescent="0.25">
      <c r="A11" s="134" t="s">
        <v>50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20.100000000000001" customHeight="1" x14ac:dyDescent="0.25">
      <c r="A13" s="109" t="s">
        <v>57</v>
      </c>
      <c r="B13" s="110"/>
      <c r="C13" s="110"/>
      <c r="D13" s="110"/>
      <c r="E13" s="2"/>
      <c r="F13" s="90" t="s">
        <v>58</v>
      </c>
      <c r="G13" s="90"/>
      <c r="H13" s="12"/>
      <c r="I13" s="12"/>
      <c r="J13" s="3"/>
      <c r="K13" s="57" t="s">
        <v>51</v>
      </c>
    </row>
    <row r="14" spans="1:11" ht="20.100000000000001" customHeight="1" x14ac:dyDescent="0.25">
      <c r="A14" s="111" t="s">
        <v>67</v>
      </c>
      <c r="B14" s="112"/>
      <c r="C14" s="112"/>
      <c r="D14" s="112"/>
      <c r="E14" s="4"/>
      <c r="F14" s="25" t="s">
        <v>59</v>
      </c>
      <c r="G14" s="25"/>
      <c r="H14" s="13"/>
      <c r="I14" s="13"/>
      <c r="J14" s="5"/>
      <c r="K14" s="58" t="s">
        <v>60</v>
      </c>
    </row>
    <row r="15" spans="1:11" ht="20.100000000000001" customHeight="1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20.100000000000001" customHeight="1" x14ac:dyDescent="0.25">
      <c r="A16" s="59" t="s">
        <v>12</v>
      </c>
      <c r="B16" s="6"/>
      <c r="C16" s="6"/>
      <c r="D16" s="14"/>
      <c r="E16" s="15"/>
      <c r="F16" s="14"/>
      <c r="G16" s="54" t="s">
        <v>52</v>
      </c>
      <c r="H16" s="37" t="s">
        <v>29</v>
      </c>
      <c r="I16" s="38"/>
      <c r="J16" s="38"/>
      <c r="K16" s="60"/>
    </row>
    <row r="17" spans="1:11" ht="20.100000000000001" customHeight="1" x14ac:dyDescent="0.25">
      <c r="A17" s="59" t="s">
        <v>13</v>
      </c>
      <c r="B17" s="6"/>
      <c r="C17" s="6"/>
      <c r="D17" s="7"/>
      <c r="E17" s="24"/>
      <c r="F17" s="16"/>
      <c r="G17" s="55" t="s">
        <v>53</v>
      </c>
      <c r="H17" s="37" t="s">
        <v>31</v>
      </c>
      <c r="I17" s="38"/>
      <c r="J17" s="38"/>
      <c r="K17" s="61" t="s">
        <v>61</v>
      </c>
    </row>
    <row r="18" spans="1:11" ht="20.100000000000001" customHeight="1" x14ac:dyDescent="0.25">
      <c r="A18" s="59" t="s">
        <v>14</v>
      </c>
      <c r="B18" s="6"/>
      <c r="C18" s="6"/>
      <c r="D18" s="7"/>
      <c r="E18" s="24"/>
      <c r="F18" s="16"/>
      <c r="G18" s="55" t="s">
        <v>62</v>
      </c>
      <c r="H18" s="37" t="s">
        <v>32</v>
      </c>
      <c r="I18" s="38"/>
      <c r="J18" s="38"/>
      <c r="K18" s="61" t="s">
        <v>63</v>
      </c>
    </row>
    <row r="19" spans="1:11" ht="20.100000000000001" customHeight="1" thickBot="1" x14ac:dyDescent="0.3">
      <c r="A19" s="59" t="s">
        <v>10</v>
      </c>
      <c r="B19" s="26"/>
      <c r="C19" s="26"/>
      <c r="D19" s="16"/>
      <c r="F19" s="28"/>
      <c r="G19" s="56" t="s">
        <v>64</v>
      </c>
      <c r="H19" s="27" t="s">
        <v>30</v>
      </c>
      <c r="I19" s="62"/>
      <c r="J19" s="63"/>
      <c r="K19" s="64">
        <v>1</v>
      </c>
    </row>
    <row r="20" spans="1:11" ht="15" thickTop="1" thickBot="1" x14ac:dyDescent="0.3">
      <c r="A20" s="65"/>
      <c r="B20" s="8"/>
      <c r="C20" s="8"/>
      <c r="D20" s="9"/>
      <c r="E20" s="10"/>
      <c r="F20" s="9"/>
      <c r="G20" s="52"/>
      <c r="H20" s="17"/>
      <c r="I20" s="17"/>
      <c r="J20" s="9"/>
      <c r="K20" s="66"/>
    </row>
    <row r="21" spans="1:11" ht="28.2" customHeight="1" thickTop="1" x14ac:dyDescent="0.25">
      <c r="A21" s="91" t="s">
        <v>4</v>
      </c>
      <c r="B21" s="49" t="s">
        <v>8</v>
      </c>
      <c r="C21" s="49" t="s">
        <v>23</v>
      </c>
      <c r="D21" s="49" t="s">
        <v>1</v>
      </c>
      <c r="E21" s="50" t="s">
        <v>22</v>
      </c>
      <c r="F21" s="51" t="s">
        <v>5</v>
      </c>
      <c r="G21" s="92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thickBot="1" x14ac:dyDescent="0.3">
      <c r="A22" s="93"/>
      <c r="B22" s="94"/>
      <c r="C22" s="94"/>
      <c r="D22" s="94"/>
      <c r="E22" s="95"/>
      <c r="F22" s="96"/>
      <c r="G22" s="94"/>
      <c r="H22" s="137" t="s">
        <v>65</v>
      </c>
      <c r="I22" s="137" t="s">
        <v>66</v>
      </c>
      <c r="J22" s="120"/>
      <c r="K22" s="122"/>
    </row>
    <row r="23" spans="1:11" ht="30" customHeight="1" x14ac:dyDescent="0.3">
      <c r="A23" s="138">
        <v>1</v>
      </c>
      <c r="B23" s="138" t="s">
        <v>68</v>
      </c>
      <c r="C23" s="139" t="s">
        <v>69</v>
      </c>
      <c r="D23" s="138" t="s">
        <v>70</v>
      </c>
      <c r="E23" s="139" t="s">
        <v>71</v>
      </c>
      <c r="F23" s="138" t="s">
        <v>46</v>
      </c>
      <c r="G23" s="138" t="s">
        <v>72</v>
      </c>
      <c r="H23" s="138">
        <v>1</v>
      </c>
      <c r="I23" s="138">
        <v>1</v>
      </c>
      <c r="J23" s="46"/>
      <c r="K23" s="67"/>
    </row>
    <row r="24" spans="1:11" ht="30" customHeight="1" x14ac:dyDescent="0.3">
      <c r="A24" s="138">
        <v>2</v>
      </c>
      <c r="B24" s="138" t="s">
        <v>73</v>
      </c>
      <c r="C24" s="139" t="s">
        <v>74</v>
      </c>
      <c r="D24" s="138" t="s">
        <v>75</v>
      </c>
      <c r="E24" s="139" t="s">
        <v>76</v>
      </c>
      <c r="F24" s="138" t="s">
        <v>20</v>
      </c>
      <c r="G24" s="138" t="s">
        <v>77</v>
      </c>
      <c r="H24" s="138">
        <v>2</v>
      </c>
      <c r="I24" s="138">
        <v>2</v>
      </c>
      <c r="J24" s="46"/>
      <c r="K24" s="68"/>
    </row>
    <row r="25" spans="1:11" ht="30" customHeight="1" x14ac:dyDescent="0.3">
      <c r="A25" s="138">
        <v>3</v>
      </c>
      <c r="B25" s="138" t="s">
        <v>78</v>
      </c>
      <c r="C25" s="139" t="s">
        <v>79</v>
      </c>
      <c r="D25" s="138" t="s">
        <v>80</v>
      </c>
      <c r="E25" s="139" t="s">
        <v>81</v>
      </c>
      <c r="F25" s="138" t="s">
        <v>47</v>
      </c>
      <c r="G25" s="138" t="s">
        <v>82</v>
      </c>
      <c r="H25" s="138">
        <v>3</v>
      </c>
      <c r="I25" s="138">
        <v>3</v>
      </c>
      <c r="J25" s="46"/>
      <c r="K25" s="68"/>
    </row>
    <row r="26" spans="1:11" ht="30" customHeight="1" x14ac:dyDescent="0.3">
      <c r="A26" s="138">
        <v>4</v>
      </c>
      <c r="B26" s="138" t="s">
        <v>83</v>
      </c>
      <c r="C26" s="139" t="s">
        <v>84</v>
      </c>
      <c r="D26" s="138" t="s">
        <v>85</v>
      </c>
      <c r="E26" s="139" t="s">
        <v>86</v>
      </c>
      <c r="F26" s="138" t="s">
        <v>20</v>
      </c>
      <c r="G26" s="138" t="s">
        <v>72</v>
      </c>
      <c r="H26" s="138">
        <v>4</v>
      </c>
      <c r="I26" s="138">
        <v>4</v>
      </c>
      <c r="J26" s="46"/>
      <c r="K26" s="68"/>
    </row>
    <row r="27" spans="1:11" ht="30" customHeight="1" x14ac:dyDescent="0.3">
      <c r="A27" s="138">
        <v>5</v>
      </c>
      <c r="B27" s="138" t="s">
        <v>87</v>
      </c>
      <c r="C27" s="139" t="s">
        <v>88</v>
      </c>
      <c r="D27" s="138" t="s">
        <v>89</v>
      </c>
      <c r="E27" s="139" t="s">
        <v>90</v>
      </c>
      <c r="F27" s="138" t="s">
        <v>46</v>
      </c>
      <c r="G27" s="138" t="s">
        <v>77</v>
      </c>
      <c r="H27" s="138">
        <v>6</v>
      </c>
      <c r="I27" s="138">
        <v>5</v>
      </c>
      <c r="J27" s="46"/>
      <c r="K27" s="68"/>
    </row>
    <row r="28" spans="1:11" ht="30" customHeight="1" x14ac:dyDescent="0.3">
      <c r="A28" s="138">
        <v>6</v>
      </c>
      <c r="B28" s="138" t="s">
        <v>91</v>
      </c>
      <c r="C28" s="139" t="s">
        <v>92</v>
      </c>
      <c r="D28" s="138" t="s">
        <v>93</v>
      </c>
      <c r="E28" s="139" t="s">
        <v>94</v>
      </c>
      <c r="F28" s="138" t="s">
        <v>20</v>
      </c>
      <c r="G28" s="138" t="s">
        <v>72</v>
      </c>
      <c r="H28" s="138">
        <v>5</v>
      </c>
      <c r="I28" s="138">
        <v>6</v>
      </c>
      <c r="J28" s="46"/>
      <c r="K28" s="68"/>
    </row>
    <row r="29" spans="1:11" ht="30" customHeight="1" x14ac:dyDescent="0.3">
      <c r="A29" s="138">
        <v>7</v>
      </c>
      <c r="B29" s="138" t="s">
        <v>95</v>
      </c>
      <c r="C29" s="139" t="s">
        <v>96</v>
      </c>
      <c r="D29" s="138" t="s">
        <v>97</v>
      </c>
      <c r="E29" s="139" t="s">
        <v>98</v>
      </c>
      <c r="F29" s="138" t="s">
        <v>47</v>
      </c>
      <c r="G29" s="138" t="s">
        <v>99</v>
      </c>
      <c r="H29" s="138">
        <v>7</v>
      </c>
      <c r="I29" s="138">
        <v>7</v>
      </c>
      <c r="J29" s="46"/>
      <c r="K29" s="68"/>
    </row>
    <row r="30" spans="1:11" ht="30" customHeight="1" x14ac:dyDescent="0.3">
      <c r="A30" s="138">
        <v>8</v>
      </c>
      <c r="B30" s="138" t="s">
        <v>100</v>
      </c>
      <c r="C30" s="139" t="s">
        <v>101</v>
      </c>
      <c r="D30" s="138" t="s">
        <v>102</v>
      </c>
      <c r="E30" s="139" t="s">
        <v>103</v>
      </c>
      <c r="F30" s="138" t="s">
        <v>46</v>
      </c>
      <c r="G30" s="138" t="s">
        <v>104</v>
      </c>
      <c r="H30" s="138">
        <v>8</v>
      </c>
      <c r="I30" s="138">
        <v>8</v>
      </c>
      <c r="J30" s="46"/>
      <c r="K30" s="68"/>
    </row>
    <row r="31" spans="1:11" ht="16.2" thickBot="1" x14ac:dyDescent="0.35">
      <c r="A31" s="69"/>
      <c r="B31" s="70"/>
      <c r="C31" s="70"/>
      <c r="D31" s="71"/>
      <c r="E31" s="72"/>
      <c r="F31" s="73"/>
      <c r="G31" s="73"/>
      <c r="H31" s="74"/>
      <c r="I31" s="74"/>
      <c r="J31" s="75"/>
      <c r="K31" s="76"/>
    </row>
    <row r="32" spans="1:11" ht="15" thickTop="1" x14ac:dyDescent="0.25">
      <c r="A32" s="97" t="s">
        <v>3</v>
      </c>
      <c r="B32" s="98"/>
      <c r="C32" s="98"/>
      <c r="D32" s="98"/>
      <c r="E32" s="36"/>
      <c r="F32" s="36"/>
      <c r="G32" s="99" t="s">
        <v>25</v>
      </c>
      <c r="H32" s="99"/>
      <c r="I32" s="98"/>
      <c r="J32" s="99"/>
      <c r="K32" s="100"/>
    </row>
    <row r="33" spans="1:11" x14ac:dyDescent="0.25">
      <c r="A33" s="77" t="s">
        <v>33</v>
      </c>
      <c r="B33" s="16"/>
      <c r="C33" s="16"/>
      <c r="D33" s="42"/>
      <c r="E33" s="19"/>
      <c r="F33" s="41"/>
      <c r="G33" s="18" t="s">
        <v>21</v>
      </c>
      <c r="H33" s="40">
        <v>6</v>
      </c>
      <c r="I33" s="43"/>
      <c r="J33" s="53" t="s">
        <v>19</v>
      </c>
      <c r="K33" s="78">
        <f>COUNTIF(F23:F30,"ЗМС")</f>
        <v>0</v>
      </c>
    </row>
    <row r="34" spans="1:11" x14ac:dyDescent="0.25">
      <c r="A34" s="77" t="s">
        <v>34</v>
      </c>
      <c r="B34" s="16"/>
      <c r="C34" s="16"/>
      <c r="D34" s="42"/>
      <c r="E34" s="1"/>
      <c r="F34" s="79"/>
      <c r="G34" s="20" t="s">
        <v>43</v>
      </c>
      <c r="H34" s="39">
        <f>H35+H38</f>
        <v>8</v>
      </c>
      <c r="I34" s="80"/>
      <c r="J34" s="53" t="s">
        <v>15</v>
      </c>
      <c r="K34" s="78">
        <f>COUNTIF(F23:F30,"МСМК")</f>
        <v>0</v>
      </c>
    </row>
    <row r="35" spans="1:11" x14ac:dyDescent="0.25">
      <c r="A35" s="77" t="s">
        <v>35</v>
      </c>
      <c r="B35" s="16"/>
      <c r="C35" s="16"/>
      <c r="D35" s="42"/>
      <c r="E35" s="1"/>
      <c r="F35" s="79"/>
      <c r="G35" s="20" t="s">
        <v>44</v>
      </c>
      <c r="H35" s="39">
        <f>H36+H37+H39</f>
        <v>8</v>
      </c>
      <c r="I35" s="80"/>
      <c r="J35" s="53" t="s">
        <v>17</v>
      </c>
      <c r="K35" s="78">
        <f>COUNTIF(F23:F30,"МС")</f>
        <v>0</v>
      </c>
    </row>
    <row r="36" spans="1:11" x14ac:dyDescent="0.25">
      <c r="A36" s="77" t="s">
        <v>36</v>
      </c>
      <c r="B36" s="16"/>
      <c r="C36" s="16"/>
      <c r="D36" s="42"/>
      <c r="E36" s="1"/>
      <c r="F36" s="79"/>
      <c r="G36" s="20" t="s">
        <v>39</v>
      </c>
      <c r="H36" s="40">
        <f>COUNT(A23:A30)</f>
        <v>8</v>
      </c>
      <c r="I36" s="81"/>
      <c r="J36" s="53" t="s">
        <v>20</v>
      </c>
      <c r="K36" s="78">
        <f>COUNTIF(F23:F31,"КМС")</f>
        <v>3</v>
      </c>
    </row>
    <row r="37" spans="1:11" x14ac:dyDescent="0.25">
      <c r="A37" s="77"/>
      <c r="B37" s="16"/>
      <c r="C37" s="16"/>
      <c r="D37" s="42"/>
      <c r="E37" s="1"/>
      <c r="F37" s="79"/>
      <c r="G37" s="20" t="s">
        <v>40</v>
      </c>
      <c r="H37" s="40">
        <f>COUNTIF(A23:A30,"НФ")</f>
        <v>0</v>
      </c>
      <c r="I37" s="81"/>
      <c r="J37" s="47" t="s">
        <v>46</v>
      </c>
      <c r="K37" s="78">
        <f>COUNTIF(F23:F32,"1 сп.р.")</f>
        <v>3</v>
      </c>
    </row>
    <row r="38" spans="1:11" x14ac:dyDescent="0.25">
      <c r="A38" s="77"/>
      <c r="B38" s="16"/>
      <c r="C38" s="16"/>
      <c r="D38" s="42"/>
      <c r="E38" s="1"/>
      <c r="F38" s="79"/>
      <c r="G38" s="20" t="s">
        <v>41</v>
      </c>
      <c r="H38" s="29">
        <f>COUNTIF(A23:A30,"НС")</f>
        <v>0</v>
      </c>
      <c r="I38" s="82"/>
      <c r="J38" s="48" t="s">
        <v>48</v>
      </c>
      <c r="K38" s="78">
        <f>COUNTIF(F23:F33,"2 сп.р.")</f>
        <v>0</v>
      </c>
    </row>
    <row r="39" spans="1:11" x14ac:dyDescent="0.25">
      <c r="A39" s="77"/>
      <c r="B39" s="16"/>
      <c r="C39" s="16"/>
      <c r="D39" s="42"/>
      <c r="E39" s="22"/>
      <c r="F39" s="44"/>
      <c r="G39" s="20" t="s">
        <v>42</v>
      </c>
      <c r="H39" s="29">
        <f>COUNTIF(A23:A30,"ДСКВ")</f>
        <v>0</v>
      </c>
      <c r="I39" s="45"/>
      <c r="J39" s="47" t="s">
        <v>47</v>
      </c>
      <c r="K39" s="78">
        <f>COUNTIF(F23:F34,"3 сп.р.")</f>
        <v>2</v>
      </c>
    </row>
    <row r="40" spans="1:11" x14ac:dyDescent="0.25">
      <c r="A40" s="83"/>
      <c r="K40" s="84"/>
    </row>
    <row r="41" spans="1:11" ht="15.6" x14ac:dyDescent="0.25">
      <c r="A41" s="102" t="s">
        <v>2</v>
      </c>
      <c r="B41" s="103"/>
      <c r="C41" s="103"/>
      <c r="D41" s="103"/>
      <c r="E41" s="104" t="s">
        <v>7</v>
      </c>
      <c r="F41" s="104"/>
      <c r="G41" s="104"/>
      <c r="H41" s="104"/>
      <c r="I41" s="104" t="s">
        <v>37</v>
      </c>
      <c r="J41" s="104"/>
      <c r="K41" s="105"/>
    </row>
    <row r="42" spans="1:11" x14ac:dyDescent="0.25">
      <c r="A42" s="83"/>
      <c r="B42" s="1"/>
      <c r="C42" s="1"/>
      <c r="E42" s="1"/>
      <c r="F42" s="19"/>
      <c r="G42" s="19"/>
      <c r="H42" s="19"/>
      <c r="I42" s="19"/>
      <c r="J42" s="19"/>
      <c r="K42" s="85"/>
    </row>
    <row r="43" spans="1:11" x14ac:dyDescent="0.25">
      <c r="A43" s="86"/>
      <c r="D43" s="23"/>
      <c r="E43" s="87"/>
      <c r="F43" s="23"/>
      <c r="G43" s="23"/>
      <c r="H43" s="88"/>
      <c r="I43" s="88"/>
      <c r="J43" s="23"/>
      <c r="K43" s="89"/>
    </row>
    <row r="44" spans="1:11" x14ac:dyDescent="0.25">
      <c r="A44" s="86"/>
      <c r="D44" s="23"/>
      <c r="E44" s="87"/>
      <c r="F44" s="23"/>
      <c r="G44" s="23"/>
      <c r="H44" s="88"/>
      <c r="I44" s="88"/>
      <c r="J44" s="23"/>
      <c r="K44" s="89"/>
    </row>
    <row r="45" spans="1:11" x14ac:dyDescent="0.25">
      <c r="A45" s="86"/>
      <c r="D45" s="23"/>
      <c r="E45" s="87"/>
      <c r="F45" s="23"/>
      <c r="G45" s="23"/>
      <c r="H45" s="88"/>
      <c r="I45" s="88"/>
      <c r="J45" s="23"/>
      <c r="K45" s="89"/>
    </row>
    <row r="46" spans="1:11" x14ac:dyDescent="0.25">
      <c r="A46" s="86"/>
      <c r="D46" s="23"/>
      <c r="E46" s="87"/>
      <c r="F46" s="23"/>
      <c r="G46" s="23"/>
      <c r="H46" s="88"/>
      <c r="I46" s="88"/>
      <c r="J46" s="23"/>
      <c r="K46" s="89"/>
    </row>
    <row r="47" spans="1:11" ht="16.2" thickBot="1" x14ac:dyDescent="0.3">
      <c r="A47" s="106" t="str">
        <f>G18</f>
        <v>БУКОВА О.Ю. (IК, г. Пенза)</v>
      </c>
      <c r="B47" s="107"/>
      <c r="C47" s="107"/>
      <c r="D47" s="107"/>
      <c r="E47" s="107" t="str">
        <f>G17</f>
        <v>БОЯРОВ В.В. (ВК, г. Саранск)</v>
      </c>
      <c r="F47" s="107"/>
      <c r="G47" s="107"/>
      <c r="H47" s="107"/>
      <c r="I47" s="107" t="str">
        <f>G19</f>
        <v>КОЧЕТКОВ Д.А. (ВК, г. Саранск)</v>
      </c>
      <c r="J47" s="107"/>
      <c r="K47" s="108"/>
    </row>
    <row r="49" spans="1:11" ht="18" x14ac:dyDescent="0.25">
      <c r="A49" s="32"/>
      <c r="B49" s="33"/>
      <c r="C49" s="33"/>
      <c r="D49" s="32"/>
      <c r="E49" s="34"/>
      <c r="F49" s="32"/>
      <c r="G49" s="32"/>
      <c r="H49" s="35"/>
      <c r="I49" s="35"/>
      <c r="J49" s="32"/>
      <c r="K49" s="32"/>
    </row>
    <row r="50" spans="1:11" ht="21" x14ac:dyDescent="0.25">
      <c r="A50" s="30"/>
      <c r="B50" s="30"/>
      <c r="C50" s="31"/>
      <c r="D50" s="101"/>
      <c r="E50" s="101"/>
      <c r="F50" s="101"/>
      <c r="G50" s="101"/>
    </row>
    <row r="51" spans="1:11" ht="18" x14ac:dyDescent="0.25">
      <c r="D51" s="32"/>
    </row>
  </sheetData>
  <autoFilter ref="A22:I22">
    <sortState ref="A23:I3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32:D32"/>
    <mergeCell ref="G32:K32"/>
    <mergeCell ref="D50:G50"/>
    <mergeCell ref="A41:D41"/>
    <mergeCell ref="E41:H41"/>
    <mergeCell ref="I41:K41"/>
    <mergeCell ref="A47:D47"/>
    <mergeCell ref="E47:H47"/>
    <mergeCell ref="I47:K47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2025-04-26T13:32:03Z</cp:lastPrinted>
  <dcterms:created xsi:type="dcterms:W3CDTF">1996-10-08T23:32:33Z</dcterms:created>
  <dcterms:modified xsi:type="dcterms:W3CDTF">2025-04-26T13:32:05Z</dcterms:modified>
</cp:coreProperties>
</file>