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VSM\Desktop\ВС 20-25.23г\для росбайка\"/>
    </mc:Choice>
  </mc:AlternateContent>
  <bookViews>
    <workbookView xWindow="0" yWindow="0" windowWidth="28800" windowHeight="12315"/>
  </bookViews>
  <sheets>
    <sheet name="игп юниоры" sheetId="1" r:id="rId1"/>
  </sheets>
  <definedNames>
    <definedName name="_xlnm._FilterDatabase" localSheetId="0" hidden="1">'игп юниоры'!$B$21:$R$27</definedName>
    <definedName name="_xlnm.Print_Area" localSheetId="0">'игп юниоры'!$A$1:$Q$99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9" i="1" l="1"/>
  <c r="H99" i="1"/>
  <c r="E99" i="1"/>
  <c r="H92" i="1"/>
  <c r="H91" i="1"/>
  <c r="J90" i="1"/>
  <c r="H90" i="1"/>
  <c r="H89" i="1"/>
  <c r="J86" i="1"/>
  <c r="J89" i="1"/>
  <c r="H88" i="1" l="1"/>
  <c r="H87" i="1" s="1"/>
  <c r="J87" i="1"/>
  <c r="J91" i="1"/>
  <c r="J88" i="1"/>
  <c r="J92" i="1"/>
</calcChain>
</file>

<file path=xl/sharedStrings.xml><?xml version="1.0" encoding="utf-8"?>
<sst xmlns="http://schemas.openxmlformats.org/spreadsheetml/2006/main" count="210" uniqueCount="95">
  <si>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</si>
  <si>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</si>
  <si>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</si>
  <si>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</si>
  <si>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</si>
  <si>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индивидуальная гонка преследования 3 км</t>
  </si>
  <si>
    <t>МЕСТО ПРОВЕДЕНИЯ: г. Санкт-Петербург</t>
  </si>
  <si>
    <t>НАЧАЛО ГОНКИ:</t>
  </si>
  <si>
    <t>№ ВРВС: 0080351811Г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</si>
  <si>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</si>
  <si>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</si>
  <si>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</si>
  <si>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</si>
  <si>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</si>
  <si>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</si>
  <si>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</si>
  <si>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</si>
  <si>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</si>
  <si>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</si>
  <si>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</si>
  <si>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</si>
  <si>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</si>
  <si>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0,250/12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</si>
  <si>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</si>
  <si>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</si>
  <si>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</si>
  <si>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</si>
  <si>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</si>
  <si>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</si>
  <si>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</si>
  <si>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</si>
  <si>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</si>
  <si>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</si>
  <si>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</si>
  <si>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</si>
  <si>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</si>
  <si>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</si>
  <si>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</si>
  <si>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</si>
  <si>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</si>
  <si>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</si>
  <si>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</si>
  <si>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</si>
  <si>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</si>
  <si>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</si>
  <si>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</si>
  <si>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</si>
  <si>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</si>
  <si>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</si>
  <si>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</si>
  <si>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</si>
  <si>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</si>
  <si>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</si>
  <si>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</si>
  <si>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</si>
  <si>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</si>
  <si>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</si>
  <si>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</si>
  <si>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</si>
  <si>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Гречишкин Вадим</t>
  </si>
  <si>
    <t>Санкт-Петербург</t>
  </si>
  <si>
    <t>Просандеев Ярослав</t>
  </si>
  <si>
    <t>Болдырев Матвей</t>
  </si>
  <si>
    <t>Токарев Матвей</t>
  </si>
  <si>
    <t>Попов Марк</t>
  </si>
  <si>
    <t>Свиловский Данил</t>
  </si>
  <si>
    <t>Яковлев Матвей</t>
  </si>
  <si>
    <t>Блохин Кирилл</t>
  </si>
  <si>
    <t>Вешняков Даниил</t>
  </si>
  <si>
    <t>Новолодский Ростисла</t>
  </si>
  <si>
    <t>Хворостов Богдан</t>
  </si>
  <si>
    <t>Грамарчук Трофим</t>
  </si>
  <si>
    <t>Свиловский Денис</t>
  </si>
  <si>
    <t>Гарбуз Даниил</t>
  </si>
  <si>
    <t>Смирнов Андрей</t>
  </si>
  <si>
    <t>Яцина Артём</t>
  </si>
  <si>
    <t>Продченко Павел</t>
  </si>
  <si>
    <t>Клишов Николай</t>
  </si>
  <si>
    <t>Колоколов  Максим</t>
  </si>
  <si>
    <t>Зырянов Кирилл</t>
  </si>
  <si>
    <t>Рябов Александр</t>
  </si>
  <si>
    <t>Круглов Сергей</t>
  </si>
  <si>
    <t>Константинов Феликс</t>
  </si>
  <si>
    <t>Скорняков Борис</t>
  </si>
  <si>
    <t>Клюев Артем</t>
  </si>
  <si>
    <t>Петухов Максим</t>
  </si>
  <si>
    <t>Гречишкин Кирилл</t>
  </si>
  <si>
    <t>Сысоев Игнат</t>
  </si>
  <si>
    <t>Смирнов Владимир</t>
  </si>
  <si>
    <t>Юниоры 17-18 лет</t>
  </si>
  <si>
    <t xml:space="preserve">ВСЕРОССИЙСКИЕ СОРЕВНОВАНИЯ </t>
  </si>
  <si>
    <t>ДАТА ПРОВЕДЕНИЯ: 21 Октября 2023 года</t>
  </si>
  <si>
    <t>№ ЕКП 2023: 26299</t>
  </si>
  <si>
    <t>финал</t>
  </si>
  <si>
    <t>квалификация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</si>
</sst>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:ss.00"/>
    <numFmt numFmtId="165" formatCode="0.0"/>
    <numFmt numFmtId="166" formatCode="m:ss.00"/>
    <numFmt numFmtId="167" formatCode="m:ss.000"/>
    <numFmt numFmtId="168" formatCode="0.000"/>
    <numFmt numFmtId="169" formatCode="yyyy"/>
    <numFmt numFmtId="170" formatCode="dd\.mm\.yyyy;@"/>
  </numFmts>
  <fonts count="21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1A1A1A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4" fillId="0" borderId="0"/>
  </cellStyleXfs>
  <cellXfs count="166">
    <xf numFmtId="0" fontId="0" fillId="0" borderId="0" xfId="0"/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7" fontId="15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14" fontId="15" fillId="0" borderId="2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/>
    <xf numFmtId="14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7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6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ill="1" applyBorder="1"/>
    <xf numFmtId="0" fontId="6" fillId="3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6" xfId="0" applyNumberFormat="1" applyFont="1" applyBorder="1" applyAlignment="1">
      <alignment horizontal="left" vertical="center"/>
    </xf>
    <xf numFmtId="14" fontId="2" fillId="0" borderId="2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3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3" applyNumberFormat="1" applyFont="1" applyBorder="1" applyAlignment="1">
      <alignment vertical="center"/>
    </xf>
    <xf numFmtId="0" fontId="0" fillId="0" borderId="26" xfId="0" applyBorder="1"/>
    <xf numFmtId="0" fontId="2" fillId="0" borderId="26" xfId="0" applyFont="1" applyBorder="1" applyAlignment="1">
      <alignment horizontal="right" vertical="center"/>
    </xf>
    <xf numFmtId="2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49" fontId="2" fillId="0" borderId="26" xfId="3" applyNumberFormat="1" applyFont="1" applyBorder="1" applyAlignment="1">
      <alignment horizontal="left" vertical="center"/>
    </xf>
    <xf numFmtId="2" fontId="2" fillId="0" borderId="26" xfId="3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18" fillId="0" borderId="37" xfId="0" applyNumberFormat="1" applyFont="1" applyFill="1" applyBorder="1" applyAlignment="1">
      <alignment horizontal="center" vertical="top" shrinkToFit="1"/>
    </xf>
    <xf numFmtId="0" fontId="19" fillId="0" borderId="37" xfId="0" applyFont="1" applyFill="1" applyBorder="1" applyAlignment="1">
      <alignment horizontal="left" vertical="top" wrapText="1"/>
    </xf>
    <xf numFmtId="170" fontId="18" fillId="0" borderId="38" xfId="0" applyNumberFormat="1" applyFont="1" applyFill="1" applyBorder="1" applyAlignment="1">
      <alignment horizontal="center" vertical="top" shrinkToFit="1"/>
    </xf>
    <xf numFmtId="0" fontId="19" fillId="0" borderId="39" xfId="0" applyFont="1" applyFill="1" applyBorder="1" applyAlignment="1">
      <alignment horizontal="left" vertical="top" wrapText="1" inden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1" fontId="20" fillId="0" borderId="37" xfId="0" applyNumberFormat="1" applyFont="1" applyFill="1" applyBorder="1" applyAlignment="1">
      <alignment horizontal="center" vertical="top" shrinkToFit="1"/>
    </xf>
    <xf numFmtId="0" fontId="18" fillId="0" borderId="26" xfId="0" applyFont="1" applyFill="1" applyBorder="1" applyAlignment="1">
      <alignment horizontal="center" vertical="center" wrapText="1"/>
    </xf>
    <xf numFmtId="170" fontId="18" fillId="0" borderId="37" xfId="0" applyNumberFormat="1" applyFont="1" applyFill="1" applyBorder="1" applyAlignment="1">
      <alignment horizontal="center" vertical="top" shrinkToFit="1"/>
    </xf>
    <xf numFmtId="0" fontId="19" fillId="0" borderId="38" xfId="0" applyFont="1" applyFill="1" applyBorder="1" applyAlignment="1">
      <alignment horizontal="left" vertical="top" wrapText="1" indent="1"/>
    </xf>
    <xf numFmtId="0" fontId="18" fillId="0" borderId="26" xfId="0" applyFont="1" applyFill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14" fontId="9" fillId="3" borderId="26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164" fontId="9" fillId="3" borderId="26" xfId="1" applyNumberFormat="1" applyFont="1" applyFill="1" applyBorder="1" applyAlignment="1">
      <alignment horizontal="center" vertical="center" wrapText="1"/>
    </xf>
    <xf numFmtId="2" fontId="9" fillId="3" borderId="21" xfId="1" applyNumberFormat="1" applyFont="1" applyFill="1" applyBorder="1" applyAlignment="1">
      <alignment horizontal="center" vertical="center" wrapText="1"/>
    </xf>
    <xf numFmtId="2" fontId="9" fillId="3" borderId="27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1</xdr:col>
      <xdr:colOff>390525</xdr:colOff>
      <xdr:row>5</xdr:row>
      <xdr:rowOff>66675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295275</xdr:colOff>
      <xdr:row>5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6675"/>
          <a:ext cx="1066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485775</xdr:colOff>
      <xdr:row>92</xdr:row>
      <xdr:rowOff>123825</xdr:rowOff>
    </xdr:from>
    <xdr:to>
      <xdr:col>6</xdr:col>
      <xdr:colOff>609600</xdr:colOff>
      <xdr:row>98</xdr:row>
      <xdr:rowOff>85725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1068050"/>
          <a:ext cx="1409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447675</xdr:colOff>
      <xdr:row>93</xdr:row>
      <xdr:rowOff>104775</xdr:rowOff>
    </xdr:from>
    <xdr:to>
      <xdr:col>16</xdr:col>
      <xdr:colOff>104775</xdr:colOff>
      <xdr:row>97</xdr:row>
      <xdr:rowOff>76200</xdr:rowOff>
    </xdr:to>
    <xdr:pic>
      <xdr:nvPicPr>
        <xdr:cNvPr id="5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239500"/>
          <a:ext cx="876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92</xdr:row>
      <xdr:rowOff>161925</xdr:rowOff>
    </xdr:from>
    <xdr:to>
      <xdr:col>11</xdr:col>
      <xdr:colOff>400050</xdr:colOff>
      <xdr:row>98</xdr:row>
      <xdr:rowOff>85725</xdr:rowOff>
    </xdr:to>
    <xdr:pic>
      <xdr:nvPicPr>
        <xdr:cNvPr id="6" name="Рисунок 6" descr="михайлова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11106150"/>
          <a:ext cx="1209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542925</xdr:colOff>
      <xdr:row>0</xdr:row>
      <xdr:rowOff>95250</xdr:rowOff>
    </xdr:from>
    <xdr:to>
      <xdr:col>16</xdr:col>
      <xdr:colOff>19050</xdr:colOff>
      <xdr:row>4</xdr:row>
      <xdr:rowOff>152400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5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100"/>
  <sheetViews>
    <sheetView tabSelected="1" workbookViewId="0">
      <selection activeCell="T30" sqref="T30"/>
    </sheetView>
  </sheetViews>
  <sheetFormatPr defaultRowHeight="12.75" x14ac:dyDescent="0.2"/>
  <cols>
    <col min="2" max="2" width="6.140625" customWidth="1"/>
    <col min="3" max="3" width="12.28515625" customWidth="1"/>
    <col min="4" max="4" width="19.5703125" customWidth="1"/>
    <col min="5" max="5" width="10.140625" customWidth="1"/>
    <col min="7" max="7" width="18.42578125" customWidth="1"/>
    <col min="8" max="8" width="7.7109375" customWidth="1"/>
    <col min="9" max="9" width="4.85546875" customWidth="1"/>
    <col min="10" max="10" width="7.7109375" customWidth="1"/>
    <col min="11" max="11" width="4.28515625" customWidth="1"/>
    <col min="12" max="12" width="7.7109375" customWidth="1"/>
    <col min="13" max="13" width="4.7109375" customWidth="1"/>
    <col min="17" max="17" width="13.140625" customWidth="1"/>
  </cols>
  <sheetData>
    <row r="1" spans="1:17" ht="21" x14ac:dyDescent="0.2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5.45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21" x14ac:dyDescent="0.2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6" customHeight="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x14ac:dyDescent="0.2">
      <c r="A5" s="113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ht="28.5" x14ac:dyDescent="0.2">
      <c r="A6" s="164" t="s">
        <v>90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21" x14ac:dyDescent="0.2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6.6" customHeight="1" thickBot="1" x14ac:dyDescent="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ht="19.5" thickTop="1" x14ac:dyDescent="0.2">
      <c r="A9" s="144" t="s"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</row>
    <row r="10" spans="1:17" ht="18.75" x14ac:dyDescent="0.2">
      <c r="A10" s="147" t="s">
        <v>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1" spans="1:17" ht="18.75" x14ac:dyDescent="0.2">
      <c r="A11" s="150" t="s">
        <v>89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2"/>
    </row>
    <row r="12" spans="1:17" ht="12" customHeight="1" x14ac:dyDescent="0.2">
      <c r="A12" s="153" t="s">
        <v>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ht="15.75" x14ac:dyDescent="0.2">
      <c r="A13" s="156" t="s">
        <v>6</v>
      </c>
      <c r="B13" s="157"/>
      <c r="C13" s="157"/>
      <c r="D13" s="157"/>
      <c r="E13" s="1"/>
      <c r="F13" s="2"/>
      <c r="G13" s="3" t="s">
        <v>7</v>
      </c>
      <c r="H13" s="4"/>
      <c r="I13" s="4"/>
      <c r="J13" s="4"/>
      <c r="K13" s="4"/>
      <c r="L13" s="4"/>
      <c r="M13" s="4"/>
      <c r="N13" s="4"/>
      <c r="O13" s="5"/>
      <c r="P13" s="6"/>
      <c r="Q13" s="7" t="s">
        <v>8</v>
      </c>
    </row>
    <row r="14" spans="1:17" ht="15.75" x14ac:dyDescent="0.2">
      <c r="A14" s="158" t="s">
        <v>91</v>
      </c>
      <c r="B14" s="159"/>
      <c r="C14" s="159"/>
      <c r="D14" s="159"/>
      <c r="E14" s="8"/>
      <c r="F14" s="9"/>
      <c r="G14" s="10" t="s">
        <v>9</v>
      </c>
      <c r="H14" s="11"/>
      <c r="I14" s="11"/>
      <c r="J14" s="11"/>
      <c r="K14" s="11"/>
      <c r="L14" s="11"/>
      <c r="M14" s="11"/>
      <c r="N14" s="11"/>
      <c r="O14" s="12"/>
      <c r="P14" s="13"/>
      <c r="Q14" s="14" t="s">
        <v>92</v>
      </c>
    </row>
    <row r="15" spans="1:17" ht="15" x14ac:dyDescent="0.2">
      <c r="A15" s="109" t="s">
        <v>10</v>
      </c>
      <c r="B15" s="110"/>
      <c r="C15" s="110"/>
      <c r="D15" s="110"/>
      <c r="E15" s="110"/>
      <c r="F15" s="110"/>
      <c r="G15" s="160"/>
      <c r="H15" s="161" t="s">
        <v>11</v>
      </c>
      <c r="I15" s="162"/>
      <c r="J15" s="162"/>
      <c r="K15" s="162"/>
      <c r="L15" s="162"/>
      <c r="M15" s="162"/>
      <c r="N15" s="162"/>
      <c r="O15" s="162"/>
      <c r="P15" s="162"/>
      <c r="Q15" s="163"/>
    </row>
    <row r="16" spans="1:17" ht="15" x14ac:dyDescent="0.2">
      <c r="A16" s="15"/>
      <c r="B16" s="16"/>
      <c r="C16" s="16"/>
      <c r="D16" s="17"/>
      <c r="E16" s="18" t="s">
        <v>2</v>
      </c>
      <c r="F16" s="17"/>
      <c r="G16" s="18"/>
      <c r="H16" s="123" t="s">
        <v>12</v>
      </c>
      <c r="I16" s="124"/>
      <c r="J16" s="124"/>
      <c r="K16" s="124"/>
      <c r="L16" s="124"/>
      <c r="M16" s="124"/>
      <c r="N16" s="124"/>
      <c r="O16" s="124"/>
      <c r="P16" s="124"/>
      <c r="Q16" s="125"/>
    </row>
    <row r="17" spans="1:17" ht="15" x14ac:dyDescent="0.2">
      <c r="A17" s="15" t="s">
        <v>13</v>
      </c>
      <c r="B17" s="16"/>
      <c r="C17" s="16"/>
      <c r="D17" s="18"/>
      <c r="E17" s="19"/>
      <c r="F17" s="17"/>
      <c r="G17" s="20" t="s">
        <v>20</v>
      </c>
      <c r="H17" s="123" t="s">
        <v>15</v>
      </c>
      <c r="I17" s="124"/>
      <c r="J17" s="124"/>
      <c r="K17" s="124"/>
      <c r="L17" s="124"/>
      <c r="M17" s="124"/>
      <c r="N17" s="124"/>
      <c r="O17" s="124"/>
      <c r="P17" s="124"/>
      <c r="Q17" s="125"/>
    </row>
    <row r="18" spans="1:17" ht="15" x14ac:dyDescent="0.2">
      <c r="A18" s="15" t="s">
        <v>16</v>
      </c>
      <c r="B18" s="16"/>
      <c r="C18" s="16"/>
      <c r="D18" s="18"/>
      <c r="E18" s="19"/>
      <c r="F18" s="17"/>
      <c r="G18" s="20" t="s">
        <v>14</v>
      </c>
      <c r="H18" s="123" t="s">
        <v>18</v>
      </c>
      <c r="I18" s="124"/>
      <c r="J18" s="124"/>
      <c r="K18" s="124"/>
      <c r="L18" s="124"/>
      <c r="M18" s="124"/>
      <c r="N18" s="124"/>
      <c r="O18" s="124"/>
      <c r="P18" s="124"/>
      <c r="Q18" s="125"/>
    </row>
    <row r="19" spans="1:17" ht="16.5" thickBot="1" x14ac:dyDescent="0.25">
      <c r="A19" s="15" t="s">
        <v>19</v>
      </c>
      <c r="B19" s="21"/>
      <c r="C19" s="21"/>
      <c r="D19" s="22"/>
      <c r="E19" s="23"/>
      <c r="F19" s="22"/>
      <c r="G19" s="20" t="s">
        <v>17</v>
      </c>
      <c r="H19" s="24" t="s">
        <v>21</v>
      </c>
      <c r="I19" s="25"/>
      <c r="J19" s="25"/>
      <c r="K19" s="25"/>
      <c r="L19" s="25"/>
      <c r="M19" s="25"/>
      <c r="N19" s="25"/>
      <c r="O19" s="26">
        <v>3</v>
      </c>
      <c r="Q19" s="27" t="s">
        <v>22</v>
      </c>
    </row>
    <row r="20" spans="1:17" ht="14.25" thickTop="1" thickBot="1" x14ac:dyDescent="0.25">
      <c r="A20" s="28"/>
      <c r="B20" s="29"/>
      <c r="C20" s="29"/>
      <c r="D20" s="28"/>
      <c r="E20" s="30"/>
      <c r="F20" s="28"/>
      <c r="G20" s="28"/>
      <c r="H20" s="31"/>
      <c r="I20" s="31"/>
      <c r="J20" s="31"/>
      <c r="K20" s="31"/>
      <c r="L20" s="31"/>
      <c r="M20" s="31"/>
      <c r="N20" s="31"/>
      <c r="O20" s="32"/>
      <c r="P20" s="28"/>
      <c r="Q20" s="28"/>
    </row>
    <row r="21" spans="1:17" ht="13.5" thickTop="1" x14ac:dyDescent="0.2">
      <c r="A21" s="126" t="s">
        <v>23</v>
      </c>
      <c r="B21" s="128" t="s">
        <v>24</v>
      </c>
      <c r="C21" s="128" t="s">
        <v>25</v>
      </c>
      <c r="D21" s="128" t="s">
        <v>26</v>
      </c>
      <c r="E21" s="130" t="s">
        <v>27</v>
      </c>
      <c r="F21" s="128" t="s">
        <v>28</v>
      </c>
      <c r="G21" s="128" t="s">
        <v>29</v>
      </c>
      <c r="H21" s="132" t="s">
        <v>30</v>
      </c>
      <c r="I21" s="133"/>
      <c r="J21" s="133"/>
      <c r="K21" s="133"/>
      <c r="L21" s="133"/>
      <c r="M21" s="133"/>
      <c r="N21" s="134" t="s">
        <v>31</v>
      </c>
      <c r="O21" s="136" t="s">
        <v>32</v>
      </c>
      <c r="P21" s="138" t="s">
        <v>33</v>
      </c>
      <c r="Q21" s="140" t="s">
        <v>34</v>
      </c>
    </row>
    <row r="22" spans="1:17" x14ac:dyDescent="0.2">
      <c r="A22" s="127"/>
      <c r="B22" s="129"/>
      <c r="C22" s="129"/>
      <c r="D22" s="129"/>
      <c r="E22" s="131"/>
      <c r="F22" s="129"/>
      <c r="G22" s="129"/>
      <c r="H22" s="116" t="s">
        <v>35</v>
      </c>
      <c r="I22" s="117"/>
      <c r="J22" s="116" t="s">
        <v>36</v>
      </c>
      <c r="K22" s="117"/>
      <c r="L22" s="116" t="s">
        <v>37</v>
      </c>
      <c r="M22" s="117"/>
      <c r="N22" s="135"/>
      <c r="O22" s="137"/>
      <c r="P22" s="139"/>
      <c r="Q22" s="141"/>
    </row>
    <row r="23" spans="1:17" ht="16.5" customHeight="1" x14ac:dyDescent="0.2">
      <c r="A23" s="33">
        <v>1</v>
      </c>
      <c r="B23" s="91">
        <v>22</v>
      </c>
      <c r="C23" s="91">
        <v>10120261186</v>
      </c>
      <c r="D23" s="92" t="s">
        <v>59</v>
      </c>
      <c r="E23" s="93">
        <v>39274</v>
      </c>
      <c r="F23" s="101" t="s">
        <v>47</v>
      </c>
      <c r="G23" s="94" t="s">
        <v>60</v>
      </c>
      <c r="H23" s="34">
        <v>7.7564814814814814E-4</v>
      </c>
      <c r="I23" s="102">
        <v>1</v>
      </c>
      <c r="J23" s="34">
        <v>7.1658564814814827E-4</v>
      </c>
      <c r="K23" s="102">
        <v>1</v>
      </c>
      <c r="L23" s="34">
        <v>1.4922337962962964E-3</v>
      </c>
      <c r="M23" s="102">
        <v>1</v>
      </c>
      <c r="N23" s="35">
        <v>2.2135763888888886E-3</v>
      </c>
      <c r="O23" s="36">
        <v>56.544502617801044</v>
      </c>
      <c r="P23" s="37" t="s">
        <v>47</v>
      </c>
      <c r="Q23" s="38" t="s">
        <v>93</v>
      </c>
    </row>
    <row r="24" spans="1:17" ht="16.5" customHeight="1" x14ac:dyDescent="0.2">
      <c r="A24" s="33">
        <v>2</v>
      </c>
      <c r="B24" s="91">
        <v>20</v>
      </c>
      <c r="C24" s="91">
        <v>10120261287</v>
      </c>
      <c r="D24" s="92" t="s">
        <v>61</v>
      </c>
      <c r="E24" s="93">
        <v>39151</v>
      </c>
      <c r="F24" s="101" t="s">
        <v>47</v>
      </c>
      <c r="G24" s="94" t="s">
        <v>60</v>
      </c>
      <c r="H24" s="34">
        <v>7.809490740740741E-4</v>
      </c>
      <c r="I24" s="102">
        <v>2</v>
      </c>
      <c r="J24" s="34">
        <v>7.272222222222222E-4</v>
      </c>
      <c r="K24" s="102">
        <v>2</v>
      </c>
      <c r="L24" s="34">
        <v>1.5081712962962963E-3</v>
      </c>
      <c r="M24" s="102">
        <v>2</v>
      </c>
      <c r="N24" s="35">
        <v>2.214212962962963E-3</v>
      </c>
      <c r="O24" s="36">
        <v>56.544502617801044</v>
      </c>
      <c r="P24" s="37" t="s">
        <v>47</v>
      </c>
      <c r="Q24" s="38" t="s">
        <v>93</v>
      </c>
    </row>
    <row r="25" spans="1:17" ht="16.5" customHeight="1" x14ac:dyDescent="0.2">
      <c r="A25" s="33">
        <v>3</v>
      </c>
      <c r="B25" s="91">
        <v>21</v>
      </c>
      <c r="C25" s="91">
        <v>10114021561</v>
      </c>
      <c r="D25" s="92" t="s">
        <v>62</v>
      </c>
      <c r="E25" s="93">
        <v>39320</v>
      </c>
      <c r="F25" s="101" t="s">
        <v>49</v>
      </c>
      <c r="G25" s="94" t="s">
        <v>60</v>
      </c>
      <c r="H25" s="34">
        <v>7.9674768518518517E-4</v>
      </c>
      <c r="I25" s="102">
        <v>3</v>
      </c>
      <c r="J25" s="34">
        <v>7.359837962962961E-4</v>
      </c>
      <c r="K25" s="102">
        <v>3</v>
      </c>
      <c r="L25" s="34">
        <v>1.5327314814814813E-3</v>
      </c>
      <c r="M25" s="102">
        <v>3</v>
      </c>
      <c r="N25" s="35">
        <v>2.2620833333333334E-3</v>
      </c>
      <c r="O25" s="36">
        <v>55.38461538461538</v>
      </c>
      <c r="P25" s="37" t="s">
        <v>47</v>
      </c>
      <c r="Q25" s="38" t="s">
        <v>93</v>
      </c>
    </row>
    <row r="26" spans="1:17" ht="16.5" customHeight="1" x14ac:dyDescent="0.2">
      <c r="A26" s="33">
        <v>4</v>
      </c>
      <c r="B26" s="91">
        <v>19</v>
      </c>
      <c r="C26" s="91">
        <v>10092621745</v>
      </c>
      <c r="D26" s="92" t="s">
        <v>63</v>
      </c>
      <c r="E26" s="93">
        <v>38828</v>
      </c>
      <c r="F26" s="101" t="s">
        <v>47</v>
      </c>
      <c r="G26" s="94" t="s">
        <v>60</v>
      </c>
      <c r="H26" s="34">
        <v>8.0385416666666669E-4</v>
      </c>
      <c r="I26" s="102">
        <v>4</v>
      </c>
      <c r="J26" s="34">
        <v>7.3821759259259261E-4</v>
      </c>
      <c r="K26" s="102">
        <v>4</v>
      </c>
      <c r="L26" s="34">
        <v>1.5420717592592593E-3</v>
      </c>
      <c r="M26" s="102">
        <v>4</v>
      </c>
      <c r="N26" s="35">
        <v>2.272986111111111E-3</v>
      </c>
      <c r="O26" s="36">
        <v>55.102040816326529</v>
      </c>
      <c r="P26" s="37" t="s">
        <v>47</v>
      </c>
      <c r="Q26" s="38" t="s">
        <v>93</v>
      </c>
    </row>
    <row r="27" spans="1:17" ht="16.5" customHeight="1" x14ac:dyDescent="0.2">
      <c r="A27" s="33">
        <v>5</v>
      </c>
      <c r="B27" s="91">
        <v>23</v>
      </c>
      <c r="C27" s="91">
        <v>10111625257</v>
      </c>
      <c r="D27" s="92" t="s">
        <v>64</v>
      </c>
      <c r="E27" s="93">
        <v>39219</v>
      </c>
      <c r="F27" s="95" t="s">
        <v>49</v>
      </c>
      <c r="G27" s="94" t="s">
        <v>60</v>
      </c>
      <c r="H27" s="34">
        <v>7.9153935185185187E-4</v>
      </c>
      <c r="I27" s="102">
        <v>3</v>
      </c>
      <c r="J27" s="34">
        <v>7.3909722222222215E-4</v>
      </c>
      <c r="K27" s="102">
        <v>4</v>
      </c>
      <c r="L27" s="34">
        <v>1.530636574074074E-3</v>
      </c>
      <c r="M27" s="102">
        <v>4</v>
      </c>
      <c r="N27" s="35">
        <v>2.2843634259259258E-3</v>
      </c>
      <c r="O27" s="36">
        <v>54.822335025380703</v>
      </c>
      <c r="P27" s="37" t="s">
        <v>47</v>
      </c>
      <c r="Q27" s="38" t="s">
        <v>94</v>
      </c>
    </row>
    <row r="28" spans="1:17" ht="19.5" customHeight="1" x14ac:dyDescent="0.2">
      <c r="A28" s="33">
        <v>6</v>
      </c>
      <c r="B28" s="91">
        <v>27</v>
      </c>
      <c r="C28" s="91">
        <v>10125311957</v>
      </c>
      <c r="D28" s="92" t="s">
        <v>65</v>
      </c>
      <c r="E28" s="93">
        <v>39525</v>
      </c>
      <c r="F28" s="101" t="s">
        <v>49</v>
      </c>
      <c r="G28" s="94" t="s">
        <v>60</v>
      </c>
      <c r="H28" s="41">
        <v>8.0891203703703713E-4</v>
      </c>
      <c r="I28" s="103">
        <v>8</v>
      </c>
      <c r="J28" s="41">
        <v>7.5303240740740745E-4</v>
      </c>
      <c r="K28" s="104">
        <v>7</v>
      </c>
      <c r="L28" s="41">
        <v>1.5619444444444446E-3</v>
      </c>
      <c r="M28" s="104">
        <v>6</v>
      </c>
      <c r="N28" s="43">
        <v>2.3359490740740741E-3</v>
      </c>
      <c r="O28" s="105">
        <v>53.465346534653463</v>
      </c>
      <c r="P28" s="75" t="s">
        <v>47</v>
      </c>
      <c r="Q28" s="38" t="s">
        <v>94</v>
      </c>
    </row>
    <row r="29" spans="1:17" ht="19.5" customHeight="1" x14ac:dyDescent="0.2">
      <c r="A29" s="33">
        <v>7</v>
      </c>
      <c r="B29" s="91">
        <v>26</v>
      </c>
      <c r="C29" s="91">
        <v>10125312260</v>
      </c>
      <c r="D29" s="92" t="s">
        <v>66</v>
      </c>
      <c r="E29" s="93">
        <v>39469</v>
      </c>
      <c r="F29" s="101" t="s">
        <v>49</v>
      </c>
      <c r="G29" s="94" t="s">
        <v>60</v>
      </c>
      <c r="H29" s="41">
        <v>8.0092592592592585E-4</v>
      </c>
      <c r="I29" s="103">
        <v>6</v>
      </c>
      <c r="J29" s="41">
        <v>7.5918981481481519E-4</v>
      </c>
      <c r="K29" s="104">
        <v>6</v>
      </c>
      <c r="L29" s="41">
        <v>1.560115740740741E-3</v>
      </c>
      <c r="M29" s="104">
        <v>9</v>
      </c>
      <c r="N29" s="43">
        <v>2.3482175925925923E-3</v>
      </c>
      <c r="O29" s="105">
        <v>53.201970443349751</v>
      </c>
      <c r="P29" s="75" t="s">
        <v>47</v>
      </c>
      <c r="Q29" s="38" t="s">
        <v>94</v>
      </c>
    </row>
    <row r="30" spans="1:17" ht="19.5" customHeight="1" x14ac:dyDescent="0.2">
      <c r="A30" s="33">
        <v>8</v>
      </c>
      <c r="B30" s="91">
        <v>30</v>
      </c>
      <c r="C30" s="91">
        <v>10115493638</v>
      </c>
      <c r="D30" s="92" t="s">
        <v>67</v>
      </c>
      <c r="E30" s="93">
        <v>39608</v>
      </c>
      <c r="F30" s="95" t="s">
        <v>49</v>
      </c>
      <c r="G30" s="94" t="s">
        <v>60</v>
      </c>
      <c r="H30" s="41">
        <v>8.1962962962962979E-4</v>
      </c>
      <c r="I30" s="103">
        <v>10</v>
      </c>
      <c r="J30" s="41">
        <v>7.6599537037037022E-4</v>
      </c>
      <c r="K30" s="104">
        <v>9</v>
      </c>
      <c r="L30" s="41">
        <v>1.585625E-3</v>
      </c>
      <c r="M30" s="104">
        <v>8</v>
      </c>
      <c r="N30" s="43">
        <v>2.3701736111111111E-3</v>
      </c>
      <c r="O30" s="105">
        <v>52.68292682926829</v>
      </c>
      <c r="P30" s="75" t="s">
        <v>49</v>
      </c>
      <c r="Q30" s="38" t="s">
        <v>94</v>
      </c>
    </row>
    <row r="31" spans="1:17" ht="19.5" customHeight="1" x14ac:dyDescent="0.2">
      <c r="A31" s="33">
        <v>9</v>
      </c>
      <c r="B31" s="91">
        <v>34</v>
      </c>
      <c r="C31" s="91">
        <v>10137307322</v>
      </c>
      <c r="D31" s="92" t="s">
        <v>68</v>
      </c>
      <c r="E31" s="93">
        <v>39527</v>
      </c>
      <c r="F31" s="101" t="s">
        <v>49</v>
      </c>
      <c r="G31" s="94" t="s">
        <v>60</v>
      </c>
      <c r="H31" s="41">
        <v>8.0737268518518517E-4</v>
      </c>
      <c r="I31" s="103">
        <v>7</v>
      </c>
      <c r="J31" s="41">
        <v>7.779513888888889E-4</v>
      </c>
      <c r="K31" s="104">
        <v>8</v>
      </c>
      <c r="L31" s="41">
        <v>1.5853240740740741E-3</v>
      </c>
      <c r="M31" s="104">
        <v>19</v>
      </c>
      <c r="N31" s="43">
        <v>2.4090277777777777E-3</v>
      </c>
      <c r="O31" s="105">
        <v>51.92307692307692</v>
      </c>
      <c r="P31" s="75" t="s">
        <v>49</v>
      </c>
      <c r="Q31" s="38" t="s">
        <v>94</v>
      </c>
    </row>
    <row r="32" spans="1:17" ht="19.5" customHeight="1" x14ac:dyDescent="0.2">
      <c r="A32" s="33">
        <v>10</v>
      </c>
      <c r="B32" s="91">
        <v>29</v>
      </c>
      <c r="C32" s="91">
        <v>10125311654</v>
      </c>
      <c r="D32" s="92" t="s">
        <v>69</v>
      </c>
      <c r="E32" s="93">
        <v>39586</v>
      </c>
      <c r="F32" s="96" t="s">
        <v>49</v>
      </c>
      <c r="G32" s="94" t="s">
        <v>60</v>
      </c>
      <c r="H32" s="41">
        <v>8.4158564814814805E-4</v>
      </c>
      <c r="I32" s="103">
        <v>19</v>
      </c>
      <c r="J32" s="41">
        <v>7.9164351851851846E-4</v>
      </c>
      <c r="K32" s="104">
        <v>16</v>
      </c>
      <c r="L32" s="41">
        <v>1.6332291666666665E-3</v>
      </c>
      <c r="M32" s="104">
        <v>7</v>
      </c>
      <c r="N32" s="43">
        <v>2.4120486111111109E-3</v>
      </c>
      <c r="O32" s="105">
        <v>51.92307692307692</v>
      </c>
      <c r="P32" s="75" t="s">
        <v>49</v>
      </c>
      <c r="Q32" s="38" t="s">
        <v>94</v>
      </c>
    </row>
    <row r="33" spans="1:17" ht="19.5" customHeight="1" x14ac:dyDescent="0.2">
      <c r="A33" s="33">
        <v>11</v>
      </c>
      <c r="B33" s="91">
        <v>135</v>
      </c>
      <c r="C33" s="91">
        <v>10106037350</v>
      </c>
      <c r="D33" s="92" t="s">
        <v>70</v>
      </c>
      <c r="E33" s="93">
        <v>39137</v>
      </c>
      <c r="F33" s="96" t="s">
        <v>49</v>
      </c>
      <c r="G33" s="94" t="s">
        <v>60</v>
      </c>
      <c r="H33" s="41">
        <v>8.3429398148148143E-4</v>
      </c>
      <c r="I33" s="103">
        <v>16</v>
      </c>
      <c r="J33" s="41">
        <v>7.8954861111111109E-4</v>
      </c>
      <c r="K33" s="104">
        <v>12</v>
      </c>
      <c r="L33" s="41">
        <v>1.6238425925925925E-3</v>
      </c>
      <c r="M33" s="104">
        <v>11</v>
      </c>
      <c r="N33" s="43">
        <v>2.4183680555555555E-3</v>
      </c>
      <c r="O33" s="105">
        <v>51.674641148325357</v>
      </c>
      <c r="P33" s="75" t="s">
        <v>49</v>
      </c>
      <c r="Q33" s="38" t="s">
        <v>94</v>
      </c>
    </row>
    <row r="34" spans="1:17" ht="19.5" customHeight="1" x14ac:dyDescent="0.2">
      <c r="A34" s="33">
        <v>12</v>
      </c>
      <c r="B34" s="91">
        <v>134</v>
      </c>
      <c r="C34" s="91">
        <v>10116165463</v>
      </c>
      <c r="D34" s="92" t="s">
        <v>71</v>
      </c>
      <c r="E34" s="93">
        <v>39120</v>
      </c>
      <c r="F34" s="96" t="s">
        <v>49</v>
      </c>
      <c r="G34" s="94" t="s">
        <v>60</v>
      </c>
      <c r="H34" s="41">
        <v>8.3567129629629627E-4</v>
      </c>
      <c r="I34" s="103">
        <v>17</v>
      </c>
      <c r="J34" s="41">
        <v>7.9464120370370355E-4</v>
      </c>
      <c r="K34" s="104">
        <v>14</v>
      </c>
      <c r="L34" s="41">
        <v>1.6303124999999998E-3</v>
      </c>
      <c r="M34" s="104">
        <v>10</v>
      </c>
      <c r="N34" s="43">
        <v>2.4220370370370372E-3</v>
      </c>
      <c r="O34" s="105">
        <v>51.674641148325357</v>
      </c>
      <c r="P34" s="75" t="s">
        <v>49</v>
      </c>
      <c r="Q34" s="38" t="s">
        <v>94</v>
      </c>
    </row>
    <row r="35" spans="1:17" ht="19.5" customHeight="1" x14ac:dyDescent="0.2">
      <c r="A35" s="33">
        <v>13</v>
      </c>
      <c r="B35" s="97">
        <v>28</v>
      </c>
      <c r="C35" s="91">
        <v>10125311856</v>
      </c>
      <c r="D35" s="92" t="s">
        <v>72</v>
      </c>
      <c r="E35" s="93">
        <v>39525</v>
      </c>
      <c r="F35" s="96" t="s">
        <v>49</v>
      </c>
      <c r="G35" s="94" t="s">
        <v>60</v>
      </c>
      <c r="H35" s="41">
        <v>8.2813657407407402E-4</v>
      </c>
      <c r="I35" s="103">
        <v>13</v>
      </c>
      <c r="J35" s="41">
        <v>7.8450231481481491E-4</v>
      </c>
      <c r="K35" s="104">
        <v>10</v>
      </c>
      <c r="L35" s="41">
        <v>1.6126388888888889E-3</v>
      </c>
      <c r="M35" s="104">
        <v>15</v>
      </c>
      <c r="N35" s="43">
        <v>2.4265856481481478E-3</v>
      </c>
      <c r="O35" s="105">
        <v>51.428571428571431</v>
      </c>
      <c r="P35" s="75" t="s">
        <v>49</v>
      </c>
      <c r="Q35" s="38" t="s">
        <v>94</v>
      </c>
    </row>
    <row r="36" spans="1:17" ht="19.5" customHeight="1" x14ac:dyDescent="0.2">
      <c r="A36" s="33">
        <v>14</v>
      </c>
      <c r="B36" s="97">
        <v>116</v>
      </c>
      <c r="C36" s="91">
        <v>10116160918</v>
      </c>
      <c r="D36" s="92" t="s">
        <v>73</v>
      </c>
      <c r="E36" s="93">
        <v>39643</v>
      </c>
      <c r="F36" s="98" t="s">
        <v>53</v>
      </c>
      <c r="G36" s="94" t="s">
        <v>60</v>
      </c>
      <c r="H36" s="41">
        <v>8.1590277777777781E-4</v>
      </c>
      <c r="I36" s="103">
        <v>9</v>
      </c>
      <c r="J36" s="41">
        <v>7.9859953703703712E-4</v>
      </c>
      <c r="K36" s="104">
        <v>11</v>
      </c>
      <c r="L36" s="41">
        <v>1.6145023148148149E-3</v>
      </c>
      <c r="M36" s="104">
        <v>18</v>
      </c>
      <c r="N36" s="43">
        <v>2.4336805555555557E-3</v>
      </c>
      <c r="O36" s="105">
        <v>51.428571428571431</v>
      </c>
      <c r="P36" s="40" t="s">
        <v>49</v>
      </c>
      <c r="Q36" s="38" t="s">
        <v>94</v>
      </c>
    </row>
    <row r="37" spans="1:17" ht="19.5" customHeight="1" x14ac:dyDescent="0.2">
      <c r="A37" s="33">
        <v>15</v>
      </c>
      <c r="B37" s="97">
        <v>31</v>
      </c>
      <c r="C37" s="91">
        <v>10095059475</v>
      </c>
      <c r="D37" s="92" t="s">
        <v>74</v>
      </c>
      <c r="E37" s="93">
        <v>39974</v>
      </c>
      <c r="F37" s="98" t="s">
        <v>53</v>
      </c>
      <c r="G37" s="94" t="s">
        <v>60</v>
      </c>
      <c r="H37" s="41">
        <v>8.2395833333333334E-4</v>
      </c>
      <c r="I37" s="103">
        <v>12</v>
      </c>
      <c r="J37" s="41">
        <v>8.0900462962962946E-4</v>
      </c>
      <c r="K37" s="104">
        <v>15</v>
      </c>
      <c r="L37" s="41">
        <v>1.6329629629629628E-3</v>
      </c>
      <c r="M37" s="104">
        <v>13</v>
      </c>
      <c r="N37" s="43">
        <v>2.4356481481481482E-3</v>
      </c>
      <c r="O37" s="105">
        <v>51.428571428571431</v>
      </c>
      <c r="P37" s="40" t="s">
        <v>49</v>
      </c>
      <c r="Q37" s="38" t="s">
        <v>94</v>
      </c>
    </row>
    <row r="38" spans="1:17" ht="19.5" customHeight="1" x14ac:dyDescent="0.2">
      <c r="A38" s="33">
        <v>16</v>
      </c>
      <c r="B38" s="97">
        <v>35</v>
      </c>
      <c r="C38" s="91">
        <v>0</v>
      </c>
      <c r="D38" s="92" t="s">
        <v>75</v>
      </c>
      <c r="E38" s="93">
        <v>40126</v>
      </c>
      <c r="F38" s="98" t="s">
        <v>53</v>
      </c>
      <c r="G38" s="94" t="s">
        <v>60</v>
      </c>
      <c r="H38" s="41">
        <v>8.3336805555555562E-4</v>
      </c>
      <c r="I38" s="103">
        <v>15</v>
      </c>
      <c r="J38" s="41">
        <v>8.0100694444444414E-4</v>
      </c>
      <c r="K38" s="104">
        <v>17</v>
      </c>
      <c r="L38" s="41">
        <v>1.6343749999999998E-3</v>
      </c>
      <c r="M38" s="104">
        <v>16</v>
      </c>
      <c r="N38" s="43">
        <v>2.449537037037037E-3</v>
      </c>
      <c r="O38" s="105">
        <v>50.943396226415089</v>
      </c>
      <c r="P38" s="40" t="s">
        <v>49</v>
      </c>
      <c r="Q38" s="38" t="s">
        <v>94</v>
      </c>
    </row>
    <row r="39" spans="1:17" ht="19.5" customHeight="1" x14ac:dyDescent="0.2">
      <c r="A39" s="33">
        <v>17</v>
      </c>
      <c r="B39" s="97">
        <v>137</v>
      </c>
      <c r="C39" s="91">
        <v>10125033081</v>
      </c>
      <c r="D39" s="92" t="s">
        <v>76</v>
      </c>
      <c r="E39" s="93">
        <v>39126</v>
      </c>
      <c r="F39" s="96" t="s">
        <v>49</v>
      </c>
      <c r="G39" s="94" t="s">
        <v>60</v>
      </c>
      <c r="H39" s="41">
        <v>8.3871527777777764E-4</v>
      </c>
      <c r="I39" s="103">
        <v>18</v>
      </c>
      <c r="J39" s="41">
        <v>8.0460648148148167E-4</v>
      </c>
      <c r="K39" s="104">
        <v>18</v>
      </c>
      <c r="L39" s="41">
        <v>1.6433217592592593E-3</v>
      </c>
      <c r="M39" s="104">
        <v>14</v>
      </c>
      <c r="N39" s="43">
        <v>2.4521759259259258E-3</v>
      </c>
      <c r="O39" s="105">
        <v>50.943396226415089</v>
      </c>
      <c r="P39" s="40" t="s">
        <v>49</v>
      </c>
      <c r="Q39" s="38" t="s">
        <v>94</v>
      </c>
    </row>
    <row r="40" spans="1:17" ht="19.5" customHeight="1" x14ac:dyDescent="0.2">
      <c r="A40" s="33">
        <v>18</v>
      </c>
      <c r="B40" s="91">
        <v>33</v>
      </c>
      <c r="C40" s="91">
        <v>10137306716</v>
      </c>
      <c r="D40" s="92" t="s">
        <v>77</v>
      </c>
      <c r="E40" s="93">
        <v>39955</v>
      </c>
      <c r="F40" s="98" t="s">
        <v>53</v>
      </c>
      <c r="G40" s="94" t="s">
        <v>60</v>
      </c>
      <c r="H40" s="41">
        <v>8.2028935185185189E-4</v>
      </c>
      <c r="I40" s="103">
        <v>11</v>
      </c>
      <c r="J40" s="41">
        <v>8.0940972222222211E-4</v>
      </c>
      <c r="K40" s="104">
        <v>13</v>
      </c>
      <c r="L40" s="41">
        <v>1.629699074074074E-3</v>
      </c>
      <c r="M40" s="104">
        <v>21</v>
      </c>
      <c r="N40" s="43">
        <v>2.4581481481481481E-3</v>
      </c>
      <c r="O40" s="105">
        <v>50.943396226415089</v>
      </c>
      <c r="P40" s="40" t="s">
        <v>49</v>
      </c>
      <c r="Q40" s="38" t="s">
        <v>94</v>
      </c>
    </row>
    <row r="41" spans="1:17" ht="19.5" customHeight="1" x14ac:dyDescent="0.2">
      <c r="A41" s="33">
        <v>19</v>
      </c>
      <c r="B41" s="91">
        <v>136</v>
      </c>
      <c r="C41" s="91">
        <v>10114922954</v>
      </c>
      <c r="D41" s="92" t="s">
        <v>78</v>
      </c>
      <c r="E41" s="93">
        <v>39203</v>
      </c>
      <c r="F41" s="95" t="s">
        <v>49</v>
      </c>
      <c r="G41" s="94" t="s">
        <v>60</v>
      </c>
      <c r="H41" s="41">
        <v>8.6542824074074083E-4</v>
      </c>
      <c r="I41" s="103">
        <v>25</v>
      </c>
      <c r="J41" s="41">
        <v>7.9553240740740756E-4</v>
      </c>
      <c r="K41" s="104">
        <v>22</v>
      </c>
      <c r="L41" s="41">
        <v>1.6609606481481484E-3</v>
      </c>
      <c r="M41" s="104">
        <v>12</v>
      </c>
      <c r="N41" s="43">
        <v>2.4615393518518519E-3</v>
      </c>
      <c r="O41" s="105">
        <v>50.704225352112672</v>
      </c>
      <c r="P41" s="40" t="s">
        <v>49</v>
      </c>
      <c r="Q41" s="38" t="s">
        <v>94</v>
      </c>
    </row>
    <row r="42" spans="1:17" ht="19.5" customHeight="1" x14ac:dyDescent="0.2">
      <c r="A42" s="33">
        <v>20</v>
      </c>
      <c r="B42" s="91">
        <v>37</v>
      </c>
      <c r="C42" s="91">
        <v>0</v>
      </c>
      <c r="D42" s="92" t="s">
        <v>79</v>
      </c>
      <c r="E42" s="93">
        <v>40324</v>
      </c>
      <c r="F42" s="98" t="s">
        <v>55</v>
      </c>
      <c r="G42" s="94" t="s">
        <v>60</v>
      </c>
      <c r="H42" s="41">
        <v>8.4195601851851847E-4</v>
      </c>
      <c r="I42" s="103">
        <v>20</v>
      </c>
      <c r="J42" s="41">
        <v>8.0589120370370374E-4</v>
      </c>
      <c r="K42" s="104">
        <v>20</v>
      </c>
      <c r="L42" s="41">
        <v>1.6478472222222222E-3</v>
      </c>
      <c r="M42" s="104">
        <v>17</v>
      </c>
      <c r="N42" s="43">
        <v>2.4654976851851852E-3</v>
      </c>
      <c r="O42" s="105">
        <v>50.704225352112672</v>
      </c>
      <c r="P42" s="40" t="s">
        <v>49</v>
      </c>
      <c r="Q42" s="38" t="s">
        <v>94</v>
      </c>
    </row>
    <row r="43" spans="1:17" ht="19.5" customHeight="1" x14ac:dyDescent="0.2">
      <c r="A43" s="33">
        <v>21</v>
      </c>
      <c r="B43" s="91">
        <v>133</v>
      </c>
      <c r="C43" s="91">
        <v>10105798688</v>
      </c>
      <c r="D43" s="92" t="s">
        <v>80</v>
      </c>
      <c r="E43" s="93">
        <v>39205</v>
      </c>
      <c r="F43" s="95" t="s">
        <v>49</v>
      </c>
      <c r="G43" s="94" t="s">
        <v>60</v>
      </c>
      <c r="H43" s="41">
        <v>8.2853009259259251E-4</v>
      </c>
      <c r="I43" s="103">
        <v>14</v>
      </c>
      <c r="J43" s="41">
        <v>8.1620370370370375E-4</v>
      </c>
      <c r="K43" s="104">
        <v>19</v>
      </c>
      <c r="L43" s="41">
        <v>1.6447337962962963E-3</v>
      </c>
      <c r="M43" s="104">
        <v>22</v>
      </c>
      <c r="N43" s="43">
        <v>2.480752314814815E-3</v>
      </c>
      <c r="O43" s="105">
        <v>50.467289719626166</v>
      </c>
      <c r="P43" s="40" t="s">
        <v>49</v>
      </c>
      <c r="Q43" s="38" t="s">
        <v>94</v>
      </c>
    </row>
    <row r="44" spans="1:17" ht="19.5" customHeight="1" x14ac:dyDescent="0.2">
      <c r="A44" s="33">
        <v>22</v>
      </c>
      <c r="B44" s="91">
        <v>36</v>
      </c>
      <c r="C44" s="91">
        <v>0</v>
      </c>
      <c r="D44" s="92" t="s">
        <v>81</v>
      </c>
      <c r="E44" s="93">
        <v>39918</v>
      </c>
      <c r="F44" s="98" t="s">
        <v>55</v>
      </c>
      <c r="G44" s="94" t="s">
        <v>60</v>
      </c>
      <c r="H44" s="41">
        <v>8.5075231481481471E-4</v>
      </c>
      <c r="I44" s="103">
        <v>22</v>
      </c>
      <c r="J44" s="41">
        <v>8.203703703703705E-4</v>
      </c>
      <c r="K44" s="104">
        <v>23</v>
      </c>
      <c r="L44" s="41">
        <v>1.6711226851851852E-3</v>
      </c>
      <c r="M44" s="104">
        <v>20</v>
      </c>
      <c r="N44" s="43">
        <v>2.4994791666666668E-3</v>
      </c>
      <c r="O44" s="105">
        <v>49.999999999999993</v>
      </c>
      <c r="P44" s="40" t="s">
        <v>51</v>
      </c>
      <c r="Q44" s="38" t="s">
        <v>94</v>
      </c>
    </row>
    <row r="45" spans="1:17" ht="19.5" customHeight="1" x14ac:dyDescent="0.2">
      <c r="A45" s="33">
        <v>23</v>
      </c>
      <c r="B45" s="91">
        <v>39</v>
      </c>
      <c r="C45" s="91">
        <v>0</v>
      </c>
      <c r="D45" s="92" t="s">
        <v>82</v>
      </c>
      <c r="E45" s="93">
        <v>40254</v>
      </c>
      <c r="F45" s="98" t="s">
        <v>53</v>
      </c>
      <c r="G45" s="94" t="s">
        <v>60</v>
      </c>
      <c r="H45" s="41">
        <v>8.4334490740740735E-4</v>
      </c>
      <c r="I45" s="103">
        <v>21</v>
      </c>
      <c r="J45" s="41">
        <v>8.1731481481481488E-4</v>
      </c>
      <c r="K45" s="104">
        <v>21</v>
      </c>
      <c r="L45" s="41">
        <v>1.6606597222222222E-3</v>
      </c>
      <c r="M45" s="104">
        <v>23</v>
      </c>
      <c r="N45" s="43">
        <v>2.4997222222222222E-3</v>
      </c>
      <c r="O45" s="105">
        <v>49.999999999999993</v>
      </c>
      <c r="P45" s="40" t="s">
        <v>51</v>
      </c>
      <c r="Q45" s="38" t="s">
        <v>94</v>
      </c>
    </row>
    <row r="46" spans="1:17" ht="19.5" customHeight="1" x14ac:dyDescent="0.2">
      <c r="A46" s="33">
        <v>24</v>
      </c>
      <c r="B46" s="91">
        <v>32</v>
      </c>
      <c r="C46" s="91">
        <v>10137272259</v>
      </c>
      <c r="D46" s="92" t="s">
        <v>83</v>
      </c>
      <c r="E46" s="93">
        <v>39956</v>
      </c>
      <c r="F46" s="98" t="s">
        <v>53</v>
      </c>
      <c r="G46" s="94" t="s">
        <v>60</v>
      </c>
      <c r="H46" s="41">
        <v>8.535069444444445E-4</v>
      </c>
      <c r="I46" s="103">
        <v>24</v>
      </c>
      <c r="J46" s="41">
        <v>8.2833333333333327E-4</v>
      </c>
      <c r="K46" s="104">
        <v>24</v>
      </c>
      <c r="L46" s="41">
        <v>1.6818402777777778E-3</v>
      </c>
      <c r="M46" s="104">
        <v>24</v>
      </c>
      <c r="N46" s="43">
        <v>2.527337962962963E-3</v>
      </c>
      <c r="O46" s="105">
        <v>49.541284403669721</v>
      </c>
      <c r="P46" s="40" t="s">
        <v>51</v>
      </c>
      <c r="Q46" s="38" t="s">
        <v>94</v>
      </c>
    </row>
    <row r="47" spans="1:17" ht="19.5" customHeight="1" x14ac:dyDescent="0.2">
      <c r="A47" s="33">
        <v>25</v>
      </c>
      <c r="B47" s="91">
        <v>24</v>
      </c>
      <c r="C47" s="91">
        <v>10141468319</v>
      </c>
      <c r="D47" s="92" t="s">
        <v>84</v>
      </c>
      <c r="E47" s="93">
        <v>39917</v>
      </c>
      <c r="F47" s="96"/>
      <c r="G47" s="94" t="s">
        <v>60</v>
      </c>
      <c r="H47" s="41">
        <v>8.5149305555555553E-4</v>
      </c>
      <c r="I47" s="103">
        <v>23</v>
      </c>
      <c r="J47" s="41">
        <v>8.5480324074074072E-4</v>
      </c>
      <c r="K47" s="104">
        <v>25</v>
      </c>
      <c r="L47" s="41">
        <v>1.7062962962962963E-3</v>
      </c>
      <c r="M47" s="104">
        <v>26</v>
      </c>
      <c r="N47" s="43">
        <v>2.5660879629629632E-3</v>
      </c>
      <c r="O47" s="105">
        <v>48.648648648648646</v>
      </c>
      <c r="P47" s="40" t="s">
        <v>51</v>
      </c>
      <c r="Q47" s="38" t="s">
        <v>94</v>
      </c>
    </row>
    <row r="48" spans="1:17" ht="19.5" customHeight="1" x14ac:dyDescent="0.2">
      <c r="A48" s="33">
        <v>26</v>
      </c>
      <c r="B48" s="91">
        <v>72</v>
      </c>
      <c r="C48" s="91">
        <v>0</v>
      </c>
      <c r="D48" s="92" t="s">
        <v>85</v>
      </c>
      <c r="E48" s="93">
        <v>40387</v>
      </c>
      <c r="F48" s="98" t="s">
        <v>53</v>
      </c>
      <c r="G48" s="94" t="s">
        <v>60</v>
      </c>
      <c r="H48" s="41">
        <v>8.8663194444444455E-4</v>
      </c>
      <c r="I48" s="103">
        <v>26</v>
      </c>
      <c r="J48" s="41">
        <v>8.421759259259258E-4</v>
      </c>
      <c r="K48" s="104">
        <v>26</v>
      </c>
      <c r="L48" s="41">
        <v>1.7288078703703704E-3</v>
      </c>
      <c r="M48" s="104">
        <v>25</v>
      </c>
      <c r="N48" s="43">
        <v>2.576041666666667E-3</v>
      </c>
      <c r="O48" s="105">
        <v>48.430493273542595</v>
      </c>
      <c r="P48" s="40" t="s">
        <v>51</v>
      </c>
      <c r="Q48" s="38" t="s">
        <v>94</v>
      </c>
    </row>
    <row r="49" spans="1:17" ht="19.5" customHeight="1" x14ac:dyDescent="0.2">
      <c r="A49" s="33">
        <v>27</v>
      </c>
      <c r="B49" s="91">
        <v>112</v>
      </c>
      <c r="C49" s="91">
        <v>0</v>
      </c>
      <c r="D49" s="92" t="s">
        <v>86</v>
      </c>
      <c r="E49" s="93">
        <v>40405</v>
      </c>
      <c r="F49" s="98" t="s">
        <v>55</v>
      </c>
      <c r="G49" s="94" t="s">
        <v>60</v>
      </c>
      <c r="H49" s="41">
        <v>8.6892361111111111E-4</v>
      </c>
      <c r="I49" s="103">
        <v>26</v>
      </c>
      <c r="J49" s="41">
        <v>8.7512731481481469E-4</v>
      </c>
      <c r="K49" s="104">
        <v>27</v>
      </c>
      <c r="L49" s="41">
        <v>1.7440509259259258E-3</v>
      </c>
      <c r="M49" s="104">
        <v>28</v>
      </c>
      <c r="N49" s="43">
        <v>2.6323726851851855E-3</v>
      </c>
      <c r="O49" s="105">
        <v>47.577092511013213</v>
      </c>
      <c r="P49" s="40" t="s">
        <v>53</v>
      </c>
      <c r="Q49" s="38" t="s">
        <v>94</v>
      </c>
    </row>
    <row r="50" spans="1:17" ht="19.5" customHeight="1" x14ac:dyDescent="0.2">
      <c r="A50" s="33">
        <v>28</v>
      </c>
      <c r="B50" s="91">
        <v>38</v>
      </c>
      <c r="C50" s="91">
        <v>0</v>
      </c>
      <c r="D50" s="92" t="s">
        <v>87</v>
      </c>
      <c r="E50" s="93">
        <v>40289</v>
      </c>
      <c r="F50" s="98" t="s">
        <v>53</v>
      </c>
      <c r="G50" s="94" t="s">
        <v>60</v>
      </c>
      <c r="H50" s="41">
        <v>8.8832175925925927E-4</v>
      </c>
      <c r="I50" s="103">
        <v>28</v>
      </c>
      <c r="J50" s="41">
        <v>8.7967592592592589E-4</v>
      </c>
      <c r="K50" s="104">
        <v>28</v>
      </c>
      <c r="L50" s="41">
        <v>1.7679976851851852E-3</v>
      </c>
      <c r="M50" s="104">
        <v>27</v>
      </c>
      <c r="N50" s="43">
        <v>2.6558564814814813E-3</v>
      </c>
      <c r="O50" s="105">
        <v>47.161572052401745</v>
      </c>
      <c r="P50" s="40" t="s">
        <v>53</v>
      </c>
      <c r="Q50" s="38" t="s">
        <v>94</v>
      </c>
    </row>
    <row r="51" spans="1:17" ht="19.5" customHeight="1" thickBot="1" x14ac:dyDescent="0.25">
      <c r="A51" s="33">
        <v>29</v>
      </c>
      <c r="B51" s="91">
        <v>113</v>
      </c>
      <c r="C51" s="91">
        <v>0</v>
      </c>
      <c r="D51" s="92" t="s">
        <v>88</v>
      </c>
      <c r="E51" s="99">
        <v>40375</v>
      </c>
      <c r="F51" s="98" t="s">
        <v>55</v>
      </c>
      <c r="G51" s="100" t="s">
        <v>60</v>
      </c>
      <c r="H51" s="41">
        <v>8.9371527777777789E-4</v>
      </c>
      <c r="I51" s="103">
        <v>29</v>
      </c>
      <c r="J51" s="41">
        <v>9.187384259259256E-4</v>
      </c>
      <c r="K51" s="104">
        <v>29</v>
      </c>
      <c r="L51" s="41">
        <v>1.8124537037037035E-3</v>
      </c>
      <c r="M51" s="104">
        <v>29</v>
      </c>
      <c r="N51" s="43">
        <v>2.762372685185185E-3</v>
      </c>
      <c r="O51" s="105">
        <v>45.188284518828453</v>
      </c>
      <c r="P51" s="40" t="s">
        <v>53</v>
      </c>
      <c r="Q51" s="38" t="s">
        <v>94</v>
      </c>
    </row>
    <row r="52" spans="1:17" ht="13.5" hidden="1" thickBot="1" x14ac:dyDescent="0.25">
      <c r="A52" s="39"/>
      <c r="B52" s="40"/>
      <c r="C52" s="40"/>
      <c r="D52" s="45"/>
      <c r="E52" s="46"/>
      <c r="F52" s="40"/>
      <c r="G52" s="47"/>
      <c r="H52" s="41"/>
      <c r="I52" s="42"/>
      <c r="J52" s="41"/>
      <c r="K52" s="42"/>
      <c r="L52" s="41"/>
      <c r="M52" s="42"/>
      <c r="N52" s="43"/>
      <c r="O52" s="44"/>
      <c r="P52" s="40"/>
      <c r="Q52" s="38"/>
    </row>
    <row r="53" spans="1:17" ht="13.5" hidden="1" thickBot="1" x14ac:dyDescent="0.25">
      <c r="A53" s="39"/>
      <c r="B53" s="40"/>
      <c r="C53" s="40"/>
      <c r="D53" s="45"/>
      <c r="E53" s="46"/>
      <c r="F53" s="40"/>
      <c r="G53" s="47"/>
      <c r="H53" s="41"/>
      <c r="I53" s="42"/>
      <c r="J53" s="41"/>
      <c r="K53" s="42"/>
      <c r="L53" s="41"/>
      <c r="M53" s="42"/>
      <c r="N53" s="43"/>
      <c r="O53" s="44"/>
      <c r="P53" s="40"/>
      <c r="Q53" s="38"/>
    </row>
    <row r="54" spans="1:17" ht="13.5" hidden="1" thickBot="1" x14ac:dyDescent="0.25">
      <c r="A54" s="39"/>
      <c r="B54" s="40"/>
      <c r="C54" s="40"/>
      <c r="D54" s="45"/>
      <c r="E54" s="46"/>
      <c r="F54" s="40"/>
      <c r="G54" s="47"/>
      <c r="H54" s="41"/>
      <c r="I54" s="42"/>
      <c r="J54" s="41"/>
      <c r="K54" s="42"/>
      <c r="L54" s="41"/>
      <c r="M54" s="42"/>
      <c r="N54" s="43"/>
      <c r="O54" s="44"/>
      <c r="P54" s="40"/>
      <c r="Q54" s="38"/>
    </row>
    <row r="55" spans="1:17" ht="13.5" hidden="1" thickBot="1" x14ac:dyDescent="0.25">
      <c r="A55" s="39"/>
      <c r="B55" s="40"/>
      <c r="C55" s="40"/>
      <c r="D55" s="45"/>
      <c r="E55" s="46"/>
      <c r="F55" s="40"/>
      <c r="G55" s="47"/>
      <c r="H55" s="41"/>
      <c r="I55" s="42"/>
      <c r="J55" s="41"/>
      <c r="K55" s="42"/>
      <c r="L55" s="41"/>
      <c r="M55" s="42"/>
      <c r="N55" s="43"/>
      <c r="O55" s="44"/>
      <c r="P55" s="40"/>
      <c r="Q55" s="38"/>
    </row>
    <row r="56" spans="1:17" ht="13.5" hidden="1" thickBot="1" x14ac:dyDescent="0.25">
      <c r="A56" s="39"/>
      <c r="B56" s="40"/>
      <c r="C56" s="40"/>
      <c r="D56" s="45"/>
      <c r="E56" s="46"/>
      <c r="F56" s="40"/>
      <c r="G56" s="47"/>
      <c r="H56" s="41"/>
      <c r="I56" s="42"/>
      <c r="J56" s="41"/>
      <c r="K56" s="42"/>
      <c r="L56" s="41"/>
      <c r="M56" s="42"/>
      <c r="N56" s="43"/>
      <c r="O56" s="44"/>
      <c r="P56" s="40"/>
      <c r="Q56" s="38"/>
    </row>
    <row r="57" spans="1:17" ht="13.5" hidden="1" thickBot="1" x14ac:dyDescent="0.25">
      <c r="A57" s="39"/>
      <c r="B57" s="40"/>
      <c r="C57" s="40"/>
      <c r="D57" s="45"/>
      <c r="E57" s="46"/>
      <c r="F57" s="40"/>
      <c r="G57" s="47"/>
      <c r="H57" s="41"/>
      <c r="I57" s="42"/>
      <c r="J57" s="41"/>
      <c r="K57" s="42"/>
      <c r="L57" s="41"/>
      <c r="M57" s="42"/>
      <c r="N57" s="43"/>
      <c r="O57" s="44"/>
      <c r="P57" s="40"/>
      <c r="Q57" s="38"/>
    </row>
    <row r="58" spans="1:17" ht="13.5" hidden="1" thickBot="1" x14ac:dyDescent="0.25">
      <c r="A58" s="39"/>
      <c r="B58" s="40"/>
      <c r="C58" s="40"/>
      <c r="D58" s="45"/>
      <c r="E58" s="46"/>
      <c r="F58" s="40"/>
      <c r="G58" s="47"/>
      <c r="H58" s="41"/>
      <c r="I58" s="42"/>
      <c r="J58" s="41"/>
      <c r="K58" s="42"/>
      <c r="L58" s="41"/>
      <c r="M58" s="42"/>
      <c r="N58" s="43"/>
      <c r="O58" s="44"/>
      <c r="P58" s="40"/>
      <c r="Q58" s="38"/>
    </row>
    <row r="59" spans="1:17" ht="13.5" hidden="1" thickBot="1" x14ac:dyDescent="0.25">
      <c r="A59" s="39"/>
      <c r="B59" s="40"/>
      <c r="C59" s="40"/>
      <c r="D59" s="45"/>
      <c r="E59" s="46"/>
      <c r="F59" s="40"/>
      <c r="G59" s="40"/>
      <c r="H59" s="41"/>
      <c r="I59" s="42"/>
      <c r="J59" s="41"/>
      <c r="K59" s="42"/>
      <c r="L59" s="41"/>
      <c r="M59" s="42"/>
      <c r="N59" s="43"/>
      <c r="O59" s="44"/>
      <c r="P59" s="40"/>
      <c r="Q59" s="38"/>
    </row>
    <row r="60" spans="1:17" ht="13.5" hidden="1" thickBot="1" x14ac:dyDescent="0.25">
      <c r="A60" s="39"/>
      <c r="B60" s="40"/>
      <c r="C60" s="40"/>
      <c r="D60" s="45"/>
      <c r="E60" s="46"/>
      <c r="F60" s="40"/>
      <c r="G60" s="47"/>
      <c r="H60" s="41"/>
      <c r="I60" s="42"/>
      <c r="J60" s="41"/>
      <c r="K60" s="42"/>
      <c r="L60" s="41"/>
      <c r="M60" s="42"/>
      <c r="N60" s="43"/>
      <c r="O60" s="44"/>
      <c r="P60" s="40"/>
      <c r="Q60" s="38"/>
    </row>
    <row r="61" spans="1:17" ht="13.5" hidden="1" thickBot="1" x14ac:dyDescent="0.25">
      <c r="A61" s="39"/>
      <c r="B61" s="40"/>
      <c r="C61" s="40"/>
      <c r="D61" s="45"/>
      <c r="E61" s="46"/>
      <c r="F61" s="40"/>
      <c r="G61" s="47"/>
      <c r="H61" s="41"/>
      <c r="I61" s="42"/>
      <c r="J61" s="41"/>
      <c r="K61" s="42"/>
      <c r="L61" s="41"/>
      <c r="M61" s="42"/>
      <c r="N61" s="43"/>
      <c r="O61" s="44"/>
      <c r="P61" s="40"/>
      <c r="Q61" s="38"/>
    </row>
    <row r="62" spans="1:17" ht="13.5" hidden="1" thickBot="1" x14ac:dyDescent="0.25">
      <c r="A62" s="39"/>
      <c r="B62" s="40"/>
      <c r="C62" s="40"/>
      <c r="D62" s="45"/>
      <c r="E62" s="46"/>
      <c r="F62" s="40"/>
      <c r="G62" s="47"/>
      <c r="H62" s="41"/>
      <c r="I62" s="42"/>
      <c r="J62" s="41"/>
      <c r="K62" s="42"/>
      <c r="L62" s="41"/>
      <c r="M62" s="42"/>
      <c r="N62" s="43"/>
      <c r="O62" s="44"/>
      <c r="P62" s="40"/>
      <c r="Q62" s="38"/>
    </row>
    <row r="63" spans="1:17" ht="13.5" hidden="1" thickBot="1" x14ac:dyDescent="0.25">
      <c r="A63" s="39"/>
      <c r="B63" s="40"/>
      <c r="C63" s="40"/>
      <c r="D63" s="45"/>
      <c r="E63" s="46"/>
      <c r="F63" s="40"/>
      <c r="G63" s="47"/>
      <c r="H63" s="41"/>
      <c r="I63" s="42"/>
      <c r="J63" s="41"/>
      <c r="K63" s="42"/>
      <c r="L63" s="41"/>
      <c r="M63" s="42"/>
      <c r="N63" s="43"/>
      <c r="O63" s="44"/>
      <c r="P63" s="40"/>
      <c r="Q63" s="38"/>
    </row>
    <row r="64" spans="1:17" ht="13.5" hidden="1" thickBot="1" x14ac:dyDescent="0.25">
      <c r="A64" s="39"/>
      <c r="B64" s="40"/>
      <c r="C64" s="40"/>
      <c r="D64" s="45"/>
      <c r="E64" s="46"/>
      <c r="F64" s="40"/>
      <c r="G64" s="47"/>
      <c r="H64" s="41"/>
      <c r="I64" s="42"/>
      <c r="J64" s="41"/>
      <c r="K64" s="42"/>
      <c r="L64" s="41"/>
      <c r="M64" s="42"/>
      <c r="N64" s="43"/>
      <c r="O64" s="44"/>
      <c r="P64" s="40"/>
      <c r="Q64" s="38"/>
    </row>
    <row r="65" spans="1:17" ht="13.5" hidden="1" thickBot="1" x14ac:dyDescent="0.25">
      <c r="A65" s="39"/>
      <c r="B65" s="40"/>
      <c r="C65" s="40"/>
      <c r="D65" s="45"/>
      <c r="E65" s="46"/>
      <c r="F65" s="40"/>
      <c r="G65" s="40"/>
      <c r="H65" s="41"/>
      <c r="I65" s="42"/>
      <c r="J65" s="41"/>
      <c r="K65" s="42"/>
      <c r="L65" s="41"/>
      <c r="M65" s="42"/>
      <c r="N65" s="43"/>
      <c r="O65" s="44"/>
      <c r="P65" s="40"/>
      <c r="Q65" s="38"/>
    </row>
    <row r="66" spans="1:17" ht="13.5" hidden="1" thickBot="1" x14ac:dyDescent="0.25">
      <c r="A66" s="39"/>
      <c r="B66" s="40"/>
      <c r="C66" s="40"/>
      <c r="D66" s="45"/>
      <c r="E66" s="46"/>
      <c r="F66" s="40"/>
      <c r="G66" s="47"/>
      <c r="H66" s="41"/>
      <c r="I66" s="42"/>
      <c r="J66" s="41"/>
      <c r="K66" s="42"/>
      <c r="L66" s="41"/>
      <c r="M66" s="42"/>
      <c r="N66" s="43"/>
      <c r="O66" s="44"/>
      <c r="P66" s="40"/>
      <c r="Q66" s="38"/>
    </row>
    <row r="67" spans="1:17" ht="13.5" hidden="1" thickBot="1" x14ac:dyDescent="0.25">
      <c r="A67" s="39"/>
      <c r="B67" s="40"/>
      <c r="C67" s="40"/>
      <c r="D67" s="45"/>
      <c r="E67" s="46"/>
      <c r="F67" s="40"/>
      <c r="G67" s="40"/>
      <c r="H67" s="41"/>
      <c r="I67" s="42"/>
      <c r="J67" s="41"/>
      <c r="K67" s="42"/>
      <c r="L67" s="41"/>
      <c r="M67" s="42"/>
      <c r="N67" s="43"/>
      <c r="O67" s="44"/>
      <c r="P67" s="40"/>
      <c r="Q67" s="38"/>
    </row>
    <row r="68" spans="1:17" ht="13.5" hidden="1" thickBot="1" x14ac:dyDescent="0.25">
      <c r="A68" s="39"/>
      <c r="B68" s="40"/>
      <c r="C68" s="40"/>
      <c r="D68" s="45"/>
      <c r="E68" s="46"/>
      <c r="F68" s="40"/>
      <c r="G68" s="47"/>
      <c r="H68" s="41"/>
      <c r="I68" s="42"/>
      <c r="J68" s="41"/>
      <c r="K68" s="42"/>
      <c r="L68" s="41"/>
      <c r="M68" s="42"/>
      <c r="N68" s="43"/>
      <c r="O68" s="44"/>
      <c r="P68" s="40"/>
      <c r="Q68" s="38"/>
    </row>
    <row r="69" spans="1:17" ht="13.5" hidden="1" thickBot="1" x14ac:dyDescent="0.25">
      <c r="A69" s="39"/>
      <c r="B69" s="40"/>
      <c r="C69" s="40"/>
      <c r="D69" s="45"/>
      <c r="E69" s="46"/>
      <c r="F69" s="40"/>
      <c r="G69" s="48"/>
      <c r="H69" s="41"/>
      <c r="I69" s="42"/>
      <c r="J69" s="41"/>
      <c r="K69" s="42"/>
      <c r="L69" s="41"/>
      <c r="M69" s="42"/>
      <c r="N69" s="43"/>
      <c r="O69" s="49"/>
      <c r="P69" s="40"/>
      <c r="Q69" s="38"/>
    </row>
    <row r="70" spans="1:17" ht="13.5" hidden="1" thickBot="1" x14ac:dyDescent="0.25">
      <c r="A70" s="39"/>
      <c r="B70" s="40"/>
      <c r="C70" s="40"/>
      <c r="D70" s="45"/>
      <c r="E70" s="46"/>
      <c r="F70" s="40"/>
      <c r="G70" s="48"/>
      <c r="H70" s="41"/>
      <c r="I70" s="42"/>
      <c r="J70" s="41"/>
      <c r="K70" s="42"/>
      <c r="L70" s="41"/>
      <c r="M70" s="42"/>
      <c r="N70" s="43"/>
      <c r="O70" s="49"/>
      <c r="P70" s="40"/>
      <c r="Q70" s="38"/>
    </row>
    <row r="71" spans="1:17" ht="13.5" hidden="1" thickBot="1" x14ac:dyDescent="0.25">
      <c r="A71" s="39"/>
      <c r="B71" s="40"/>
      <c r="C71" s="40"/>
      <c r="D71" s="45"/>
      <c r="E71" s="46"/>
      <c r="F71" s="40"/>
      <c r="G71" s="48"/>
      <c r="H71" s="41"/>
      <c r="I71" s="42"/>
      <c r="J71" s="41"/>
      <c r="K71" s="42"/>
      <c r="L71" s="41"/>
      <c r="M71" s="42"/>
      <c r="N71" s="43"/>
      <c r="O71" s="49"/>
      <c r="P71" s="40"/>
      <c r="Q71" s="38"/>
    </row>
    <row r="72" spans="1:17" ht="13.5" hidden="1" thickBot="1" x14ac:dyDescent="0.25">
      <c r="A72" s="39"/>
      <c r="B72" s="40"/>
      <c r="C72" s="40"/>
      <c r="D72" s="45"/>
      <c r="E72" s="46"/>
      <c r="F72" s="40"/>
      <c r="G72" s="48"/>
      <c r="H72" s="41"/>
      <c r="I72" s="42"/>
      <c r="J72" s="41"/>
      <c r="K72" s="42"/>
      <c r="L72" s="41"/>
      <c r="M72" s="42"/>
      <c r="N72" s="43"/>
      <c r="O72" s="49"/>
      <c r="P72" s="40"/>
      <c r="Q72" s="38"/>
    </row>
    <row r="73" spans="1:17" ht="13.5" hidden="1" thickBot="1" x14ac:dyDescent="0.25">
      <c r="A73" s="39"/>
      <c r="B73" s="40"/>
      <c r="C73" s="40"/>
      <c r="D73" s="45"/>
      <c r="E73" s="46"/>
      <c r="F73" s="40"/>
      <c r="G73" s="48"/>
      <c r="H73" s="41"/>
      <c r="I73" s="42"/>
      <c r="J73" s="41"/>
      <c r="K73" s="42"/>
      <c r="L73" s="41"/>
      <c r="M73" s="42"/>
      <c r="N73" s="43"/>
      <c r="O73" s="49"/>
      <c r="P73" s="40"/>
      <c r="Q73" s="38"/>
    </row>
    <row r="74" spans="1:17" ht="13.5" hidden="1" thickBot="1" x14ac:dyDescent="0.25">
      <c r="A74" s="39"/>
      <c r="B74" s="40"/>
      <c r="C74" s="40"/>
      <c r="D74" s="45"/>
      <c r="E74" s="46"/>
      <c r="F74" s="40"/>
      <c r="G74" s="48"/>
      <c r="H74" s="41"/>
      <c r="I74" s="42"/>
      <c r="J74" s="41"/>
      <c r="K74" s="42"/>
      <c r="L74" s="41"/>
      <c r="M74" s="42"/>
      <c r="N74" s="43"/>
      <c r="O74" s="49"/>
      <c r="P74" s="40"/>
      <c r="Q74" s="38"/>
    </row>
    <row r="75" spans="1:17" ht="13.5" hidden="1" thickBot="1" x14ac:dyDescent="0.25">
      <c r="A75" s="39"/>
      <c r="B75" s="40"/>
      <c r="C75" s="40"/>
      <c r="D75" s="45"/>
      <c r="E75" s="46"/>
      <c r="F75" s="40"/>
      <c r="G75" s="48"/>
      <c r="H75" s="41"/>
      <c r="I75" s="42"/>
      <c r="J75" s="41"/>
      <c r="K75" s="42"/>
      <c r="L75" s="41"/>
      <c r="M75" s="42"/>
      <c r="N75" s="43"/>
      <c r="O75" s="49"/>
      <c r="P75" s="40"/>
      <c r="Q75" s="38"/>
    </row>
    <row r="76" spans="1:17" ht="13.5" hidden="1" thickBot="1" x14ac:dyDescent="0.25">
      <c r="A76" s="39"/>
      <c r="B76" s="40"/>
      <c r="C76" s="40"/>
      <c r="D76" s="45"/>
      <c r="E76" s="46"/>
      <c r="F76" s="40"/>
      <c r="G76" s="48"/>
      <c r="H76" s="41"/>
      <c r="I76" s="42"/>
      <c r="J76" s="41"/>
      <c r="K76" s="42"/>
      <c r="L76" s="41"/>
      <c r="M76" s="42"/>
      <c r="N76" s="43"/>
      <c r="O76" s="49"/>
      <c r="P76" s="40"/>
      <c r="Q76" s="38"/>
    </row>
    <row r="77" spans="1:17" ht="13.5" hidden="1" thickBot="1" x14ac:dyDescent="0.25">
      <c r="A77" s="39"/>
      <c r="B77" s="40"/>
      <c r="C77" s="40"/>
      <c r="D77" s="45"/>
      <c r="E77" s="46"/>
      <c r="F77" s="40"/>
      <c r="G77" s="48"/>
      <c r="H77" s="41"/>
      <c r="I77" s="42"/>
      <c r="J77" s="41"/>
      <c r="K77" s="42"/>
      <c r="L77" s="41"/>
      <c r="M77" s="42"/>
      <c r="N77" s="43"/>
      <c r="O77" s="49"/>
      <c r="P77" s="40"/>
      <c r="Q77" s="38"/>
    </row>
    <row r="78" spans="1:17" ht="13.5" hidden="1" thickBot="1" x14ac:dyDescent="0.25">
      <c r="A78" s="39"/>
      <c r="B78" s="40"/>
      <c r="C78" s="40"/>
      <c r="D78" s="45"/>
      <c r="E78" s="46"/>
      <c r="F78" s="40"/>
      <c r="G78" s="48"/>
      <c r="H78" s="41"/>
      <c r="I78" s="42"/>
      <c r="J78" s="41"/>
      <c r="K78" s="42"/>
      <c r="L78" s="41"/>
      <c r="M78" s="42"/>
      <c r="N78" s="43"/>
      <c r="O78" s="49"/>
      <c r="P78" s="40"/>
      <c r="Q78" s="38"/>
    </row>
    <row r="79" spans="1:17" ht="13.5" hidden="1" thickBot="1" x14ac:dyDescent="0.25">
      <c r="A79" s="39"/>
      <c r="B79" s="40"/>
      <c r="C79" s="40"/>
      <c r="D79" s="45"/>
      <c r="E79" s="46"/>
      <c r="F79" s="40"/>
      <c r="G79" s="48"/>
      <c r="H79" s="41"/>
      <c r="I79" s="42"/>
      <c r="J79" s="41"/>
      <c r="K79" s="42"/>
      <c r="L79" s="41"/>
      <c r="M79" s="42"/>
      <c r="N79" s="43"/>
      <c r="O79" s="49"/>
      <c r="P79" s="40"/>
      <c r="Q79" s="38"/>
    </row>
    <row r="80" spans="1:17" ht="13.5" hidden="1" thickBot="1" x14ac:dyDescent="0.25">
      <c r="A80" s="39"/>
      <c r="B80" s="40"/>
      <c r="C80" s="40"/>
      <c r="D80" s="45"/>
      <c r="E80" s="46"/>
      <c r="F80" s="40"/>
      <c r="G80" s="48"/>
      <c r="H80" s="41"/>
      <c r="I80" s="42"/>
      <c r="J80" s="41"/>
      <c r="K80" s="42"/>
      <c r="L80" s="41"/>
      <c r="M80" s="42"/>
      <c r="N80" s="43"/>
      <c r="O80" s="49"/>
      <c r="P80" s="40"/>
      <c r="Q80" s="38"/>
    </row>
    <row r="81" spans="1:18" ht="13.5" hidden="1" thickBot="1" x14ac:dyDescent="0.25">
      <c r="A81" s="39"/>
      <c r="B81" s="40"/>
      <c r="C81" s="40"/>
      <c r="D81" s="45"/>
      <c r="E81" s="46"/>
      <c r="F81" s="40"/>
      <c r="G81" s="48"/>
      <c r="H81" s="41"/>
      <c r="I81" s="42"/>
      <c r="J81" s="41"/>
      <c r="K81" s="42"/>
      <c r="L81" s="41"/>
      <c r="M81" s="42"/>
      <c r="N81" s="43"/>
      <c r="O81" s="49"/>
      <c r="P81" s="40"/>
      <c r="Q81" s="38"/>
    </row>
    <row r="82" spans="1:18" ht="13.5" hidden="1" thickBot="1" x14ac:dyDescent="0.25">
      <c r="A82" s="39"/>
      <c r="B82" s="40"/>
      <c r="C82" s="40"/>
      <c r="D82" s="45"/>
      <c r="E82" s="46"/>
      <c r="F82" s="40"/>
      <c r="G82" s="48"/>
      <c r="H82" s="41"/>
      <c r="I82" s="42"/>
      <c r="J82" s="41"/>
      <c r="K82" s="42"/>
      <c r="L82" s="41"/>
      <c r="M82" s="42"/>
      <c r="N82" s="43"/>
      <c r="O82" s="49"/>
      <c r="P82" s="40"/>
      <c r="Q82" s="38"/>
    </row>
    <row r="83" spans="1:18" ht="13.5" hidden="1" thickBot="1" x14ac:dyDescent="0.25">
      <c r="A83" s="50"/>
      <c r="B83" s="51"/>
      <c r="C83" s="52"/>
      <c r="D83" s="53"/>
      <c r="E83" s="54"/>
      <c r="F83" s="51"/>
      <c r="G83" s="51"/>
      <c r="H83" s="55"/>
      <c r="I83" s="56"/>
      <c r="J83" s="55"/>
      <c r="K83" s="56"/>
      <c r="L83" s="55"/>
      <c r="M83" s="56"/>
      <c r="N83" s="43"/>
      <c r="O83" s="49"/>
      <c r="P83" s="57"/>
      <c r="Q83" s="38"/>
    </row>
    <row r="84" spans="1:18" ht="16.5" thickTop="1" x14ac:dyDescent="0.2">
      <c r="A84" s="58"/>
      <c r="B84" s="59"/>
      <c r="C84" s="59"/>
      <c r="D84" s="60"/>
      <c r="E84" s="61"/>
      <c r="F84" s="62"/>
      <c r="G84" s="63"/>
      <c r="H84" s="64"/>
      <c r="I84" s="64"/>
      <c r="J84" s="64"/>
      <c r="K84" s="64"/>
      <c r="L84" s="64"/>
      <c r="M84" s="64"/>
      <c r="N84" s="64"/>
      <c r="O84" s="65"/>
      <c r="P84" s="66"/>
      <c r="Q84" s="66"/>
      <c r="R84" s="67"/>
    </row>
    <row r="85" spans="1:18" ht="15.75" hidden="1" thickTop="1" x14ac:dyDescent="0.2">
      <c r="A85" s="118" t="s">
        <v>38</v>
      </c>
      <c r="B85" s="119"/>
      <c r="C85" s="119"/>
      <c r="D85" s="119"/>
      <c r="E85" s="68"/>
      <c r="F85" s="68"/>
      <c r="G85" s="120" t="s">
        <v>39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2"/>
      <c r="R85" s="69"/>
    </row>
    <row r="86" spans="1:18" hidden="1" x14ac:dyDescent="0.2">
      <c r="A86" s="70" t="s">
        <v>40</v>
      </c>
      <c r="B86" s="70"/>
      <c r="C86" s="71"/>
      <c r="D86" s="70"/>
      <c r="E86" s="72"/>
      <c r="F86" s="73"/>
      <c r="G86" s="74" t="s">
        <v>41</v>
      </c>
      <c r="H86" s="75">
        <v>3</v>
      </c>
      <c r="I86" s="76" t="s">
        <v>42</v>
      </c>
      <c r="J86" s="75">
        <f>COUNTIF(F23:F66,"ЗМС")</f>
        <v>0</v>
      </c>
      <c r="K86" s="77"/>
      <c r="L86" s="78"/>
      <c r="M86" s="78"/>
      <c r="N86" s="77"/>
      <c r="O86" s="79"/>
      <c r="P86" s="80"/>
      <c r="Q86" s="81"/>
      <c r="R86" s="67"/>
    </row>
    <row r="87" spans="1:18" hidden="1" x14ac:dyDescent="0.2">
      <c r="A87" s="70" t="s">
        <v>43</v>
      </c>
      <c r="B87" s="70"/>
      <c r="C87" s="71"/>
      <c r="D87" s="70"/>
      <c r="E87" s="72"/>
      <c r="F87" s="73"/>
      <c r="G87" s="82" t="s">
        <v>44</v>
      </c>
      <c r="H87" s="75">
        <f>H88+H92</f>
        <v>29</v>
      </c>
      <c r="I87" s="76" t="s">
        <v>45</v>
      </c>
      <c r="J87" s="75">
        <f>COUNTIF(F23:F66,"МСМК")</f>
        <v>0</v>
      </c>
      <c r="K87" s="77"/>
      <c r="L87" s="78"/>
      <c r="M87" s="78"/>
      <c r="N87" s="77"/>
      <c r="O87" s="79"/>
      <c r="P87" s="80"/>
      <c r="Q87" s="81"/>
      <c r="R87" s="67"/>
    </row>
    <row r="88" spans="1:18" hidden="1" x14ac:dyDescent="0.2">
      <c r="A88" s="70"/>
      <c r="B88" s="70"/>
      <c r="C88" s="71"/>
      <c r="D88" s="70"/>
      <c r="E88" s="72"/>
      <c r="F88" s="70"/>
      <c r="G88" s="82" t="s">
        <v>46</v>
      </c>
      <c r="H88" s="75">
        <f>H89+H90+H91</f>
        <v>29</v>
      </c>
      <c r="I88" s="76" t="s">
        <v>47</v>
      </c>
      <c r="J88" s="75">
        <f>COUNTIF(F23:F66,"МС")</f>
        <v>3</v>
      </c>
      <c r="K88" s="77"/>
      <c r="L88" s="78"/>
      <c r="M88" s="78"/>
      <c r="N88" s="77"/>
      <c r="O88" s="79"/>
      <c r="P88" s="80"/>
      <c r="Q88" s="81"/>
    </row>
    <row r="89" spans="1:18" hidden="1" x14ac:dyDescent="0.2">
      <c r="A89" s="70"/>
      <c r="B89" s="70"/>
      <c r="C89" s="71"/>
      <c r="D89" s="70"/>
      <c r="E89" s="72"/>
      <c r="F89" s="70"/>
      <c r="G89" s="82" t="s">
        <v>48</v>
      </c>
      <c r="H89" s="75">
        <f>COUNT(A23:A83)</f>
        <v>29</v>
      </c>
      <c r="I89" s="76" t="s">
        <v>49</v>
      </c>
      <c r="J89" s="75">
        <f>COUNTIF(F23:F66,"КМС")</f>
        <v>13</v>
      </c>
      <c r="K89" s="77"/>
      <c r="L89" s="78"/>
      <c r="M89" s="78"/>
      <c r="N89" s="77"/>
      <c r="O89" s="79"/>
      <c r="P89" s="80"/>
      <c r="Q89" s="81"/>
    </row>
    <row r="90" spans="1:18" hidden="1" x14ac:dyDescent="0.2">
      <c r="A90" s="70"/>
      <c r="B90" s="70"/>
      <c r="C90" s="71"/>
      <c r="D90" s="70"/>
      <c r="E90" s="72"/>
      <c r="F90" s="70"/>
      <c r="G90" s="82" t="s">
        <v>50</v>
      </c>
      <c r="H90" s="75">
        <f>COUNTIF(A23:A70,"НФ")</f>
        <v>0</v>
      </c>
      <c r="I90" s="76" t="s">
        <v>51</v>
      </c>
      <c r="J90" s="75">
        <f>COUNTIF(F23:F66,"1 СР")</f>
        <v>0</v>
      </c>
      <c r="K90" s="77"/>
      <c r="L90" s="78"/>
      <c r="M90" s="78"/>
      <c r="N90" s="77"/>
      <c r="O90" s="79"/>
      <c r="P90" s="80"/>
      <c r="Q90" s="81"/>
    </row>
    <row r="91" spans="1:18" hidden="1" x14ac:dyDescent="0.2">
      <c r="A91" s="70"/>
      <c r="B91" s="70"/>
      <c r="C91" s="71"/>
      <c r="D91" s="70"/>
      <c r="E91" s="72"/>
      <c r="F91" s="70"/>
      <c r="G91" s="82" t="s">
        <v>52</v>
      </c>
      <c r="H91" s="75">
        <f>COUNTIF(A23:A70,"ДСКВ")</f>
        <v>0</v>
      </c>
      <c r="I91" s="83" t="s">
        <v>53</v>
      </c>
      <c r="J91" s="75">
        <f>COUNTIF(F23:F66,"2 СР")</f>
        <v>8</v>
      </c>
      <c r="K91" s="77"/>
      <c r="L91" s="78"/>
      <c r="M91" s="78"/>
      <c r="N91" s="77"/>
      <c r="O91" s="79"/>
      <c r="P91" s="80"/>
      <c r="Q91" s="81"/>
    </row>
    <row r="92" spans="1:18" hidden="1" x14ac:dyDescent="0.2">
      <c r="A92" s="70"/>
      <c r="B92" s="70"/>
      <c r="C92" s="71"/>
      <c r="D92" s="70"/>
      <c r="E92" s="72"/>
      <c r="F92" s="70"/>
      <c r="G92" s="82" t="s">
        <v>54</v>
      </c>
      <c r="H92" s="75">
        <f>COUNTIF(A23:A70,"НС")</f>
        <v>0</v>
      </c>
      <c r="I92" s="83" t="s">
        <v>55</v>
      </c>
      <c r="J92" s="75">
        <f>COUNTIF(F23:F66,"3 СР")</f>
        <v>4</v>
      </c>
      <c r="K92" s="77"/>
      <c r="L92" s="78"/>
      <c r="M92" s="78"/>
      <c r="N92" s="77"/>
      <c r="O92" s="79"/>
      <c r="P92" s="80"/>
      <c r="Q92" s="81"/>
    </row>
    <row r="93" spans="1:18" ht="15" x14ac:dyDescent="0.2">
      <c r="A93" s="109"/>
      <c r="B93" s="110"/>
      <c r="C93" s="110"/>
      <c r="D93" s="110"/>
      <c r="E93" s="110" t="s">
        <v>56</v>
      </c>
      <c r="F93" s="110"/>
      <c r="G93" s="110"/>
      <c r="H93" s="110" t="s">
        <v>57</v>
      </c>
      <c r="I93" s="110"/>
      <c r="J93" s="110"/>
      <c r="K93" s="110"/>
      <c r="L93" s="110"/>
      <c r="M93" s="110"/>
      <c r="N93" s="110"/>
      <c r="O93" s="110" t="s">
        <v>58</v>
      </c>
      <c r="P93" s="110"/>
      <c r="Q93" s="111"/>
    </row>
    <row r="94" spans="1:18" x14ac:dyDescent="0.2">
      <c r="A94" s="112"/>
      <c r="B94" s="113"/>
      <c r="C94" s="113"/>
      <c r="D94" s="113"/>
      <c r="E94" s="113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5"/>
    </row>
    <row r="95" spans="1:18" x14ac:dyDescent="0.2">
      <c r="A95" s="84"/>
      <c r="B95" s="85"/>
      <c r="C95" s="85"/>
      <c r="D95" s="85"/>
      <c r="E95" s="86"/>
      <c r="F95" s="85"/>
      <c r="G95" s="85"/>
      <c r="H95" s="87"/>
      <c r="I95" s="87"/>
      <c r="J95" s="87"/>
      <c r="K95" s="87"/>
      <c r="L95" s="87"/>
      <c r="M95" s="87"/>
      <c r="N95" s="87"/>
      <c r="O95" s="85"/>
      <c r="P95" s="85"/>
      <c r="Q95" s="88"/>
    </row>
    <row r="96" spans="1:18" x14ac:dyDescent="0.2">
      <c r="A96" s="84"/>
      <c r="B96" s="85"/>
      <c r="C96" s="85"/>
      <c r="D96" s="85"/>
      <c r="E96" s="86"/>
      <c r="F96" s="85"/>
      <c r="G96" s="85"/>
      <c r="H96" s="87"/>
      <c r="I96" s="87"/>
      <c r="J96" s="87"/>
      <c r="K96" s="87"/>
      <c r="L96" s="87"/>
      <c r="M96" s="87"/>
      <c r="N96" s="87"/>
      <c r="O96" s="85"/>
      <c r="P96" s="85"/>
      <c r="Q96" s="88"/>
    </row>
    <row r="97" spans="1:17" x14ac:dyDescent="0.2">
      <c r="A97" s="84"/>
      <c r="B97" s="85"/>
      <c r="C97" s="85"/>
      <c r="D97" s="85"/>
      <c r="E97" s="86"/>
      <c r="F97" s="85"/>
      <c r="G97" s="85"/>
      <c r="H97" s="87"/>
      <c r="I97" s="87"/>
      <c r="J97" s="87"/>
      <c r="K97" s="87"/>
      <c r="L97" s="87"/>
      <c r="M97" s="87"/>
      <c r="N97" s="87"/>
      <c r="O97" s="85"/>
      <c r="P97" s="85"/>
      <c r="Q97" s="88"/>
    </row>
    <row r="98" spans="1:17" x14ac:dyDescent="0.2">
      <c r="A98" s="84"/>
      <c r="B98" s="85"/>
      <c r="C98" s="85"/>
      <c r="D98" s="85"/>
      <c r="E98" s="86"/>
      <c r="F98" s="85"/>
      <c r="G98" s="85"/>
      <c r="H98" s="87"/>
      <c r="I98" s="87"/>
      <c r="J98" s="87"/>
      <c r="K98" s="87"/>
      <c r="L98" s="87"/>
      <c r="M98" s="87"/>
      <c r="N98" s="87"/>
      <c r="O98" s="89"/>
      <c r="P98" s="90"/>
      <c r="Q98" s="88"/>
    </row>
    <row r="99" spans="1:17" ht="13.5" thickBot="1" x14ac:dyDescent="0.25">
      <c r="A99" s="106" t="s">
        <v>2</v>
      </c>
      <c r="B99" s="107"/>
      <c r="C99" s="107"/>
      <c r="D99" s="107"/>
      <c r="E99" s="107" t="str">
        <f>G17</f>
        <v>Соловьев Г.Н. (ВК, Санкт-Петербург)</v>
      </c>
      <c r="F99" s="107"/>
      <c r="G99" s="107"/>
      <c r="H99" s="107" t="str">
        <f>G18</f>
        <v>Михайлова И.Н. (ВК, Санкт-Петербург)</v>
      </c>
      <c r="I99" s="107"/>
      <c r="J99" s="107"/>
      <c r="K99" s="107"/>
      <c r="L99" s="107"/>
      <c r="M99" s="107"/>
      <c r="N99" s="107" t="str">
        <f>G19</f>
        <v>Валова А.С. (ВК, Санкт-Петербург)</v>
      </c>
      <c r="O99" s="107"/>
      <c r="P99" s="107"/>
      <c r="Q99" s="108"/>
    </row>
    <row r="100" spans="1:17" ht="13.5" thickTop="1" x14ac:dyDescent="0.2"/>
  </sheetData>
  <autoFilter ref="B21:R27">
    <filterColumn colId="6" showButton="0"/>
    <filterColumn colId="7" showButton="0"/>
    <filterColumn colId="8" showButton="0"/>
    <filterColumn colId="9" showButton="0"/>
    <filterColumn colId="10" showButton="0"/>
    <sortState ref="B24:R27">
      <sortCondition ref="N21:N27"/>
    </sortState>
  </autoFilter>
  <mergeCells count="46">
    <mergeCell ref="A6:Q6"/>
    <mergeCell ref="A1:Q1"/>
    <mergeCell ref="A2:Q2"/>
    <mergeCell ref="A3:Q3"/>
    <mergeCell ref="A4:Q4"/>
    <mergeCell ref="A5:Q5"/>
    <mergeCell ref="H17:Q17"/>
    <mergeCell ref="A7:Q7"/>
    <mergeCell ref="A8:Q8"/>
    <mergeCell ref="A9:Q9"/>
    <mergeCell ref="A10:Q10"/>
    <mergeCell ref="A11:Q11"/>
    <mergeCell ref="A12:Q12"/>
    <mergeCell ref="A13:D13"/>
    <mergeCell ref="A14:D14"/>
    <mergeCell ref="A15:G15"/>
    <mergeCell ref="H15:Q15"/>
    <mergeCell ref="H16:Q16"/>
    <mergeCell ref="H18:Q18"/>
    <mergeCell ref="A21:A22"/>
    <mergeCell ref="B21:B22"/>
    <mergeCell ref="C21:C22"/>
    <mergeCell ref="D21:D22"/>
    <mergeCell ref="E21:E22"/>
    <mergeCell ref="F21:F22"/>
    <mergeCell ref="G21:G22"/>
    <mergeCell ref="H21:M21"/>
    <mergeCell ref="N21:N22"/>
    <mergeCell ref="O21:O22"/>
    <mergeCell ref="P21:P22"/>
    <mergeCell ref="Q21:Q22"/>
    <mergeCell ref="H22:I22"/>
    <mergeCell ref="J22:K22"/>
    <mergeCell ref="L22:M22"/>
    <mergeCell ref="A85:D85"/>
    <mergeCell ref="G85:Q85"/>
    <mergeCell ref="A99:D99"/>
    <mergeCell ref="E99:G99"/>
    <mergeCell ref="H99:M99"/>
    <mergeCell ref="N99:Q99"/>
    <mergeCell ref="A93:D93"/>
    <mergeCell ref="E93:G93"/>
    <mergeCell ref="H93:N93"/>
    <mergeCell ref="O93:Q93"/>
    <mergeCell ref="A94:E94"/>
    <mergeCell ref="F94:Q94"/>
  </mergeCells>
  <phoneticPr fontId="16" type="noConversion"/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игп юниоры</vt:lpstr>
      <vt:lpstr>'игп юниоры'!Область_печати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2023-06-09T17:00:36Z</dcterms:created>
  <dcterms:modified xsi:type="dcterms:W3CDTF">2023-10-24T12:51:23Z</dcterms:modified>
</cp:coreProperties>
</file>