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1" i="127" l="1"/>
  <c r="K34" i="127" l="1"/>
  <c r="K33" i="127"/>
  <c r="K32" i="127"/>
  <c r="I42" i="127"/>
  <c r="E42" i="127"/>
  <c r="A42" i="127"/>
  <c r="H34" i="127"/>
  <c r="H33" i="127"/>
  <c r="H32" i="127"/>
  <c r="K30" i="127"/>
  <c r="K29" i="127"/>
  <c r="K28" i="127"/>
</calcChain>
</file>

<file path=xl/sharedStrings.xml><?xml version="1.0" encoding="utf-8"?>
<sst xmlns="http://schemas.openxmlformats.org/spreadsheetml/2006/main" count="84" uniqueCount="79">
  <si>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</si>
  <si>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</si>
  <si>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</si>
  <si>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</si>
  <si>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</si>
  <si>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</si>
  <si>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</si>
  <si>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</si>
  <si>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</si>
  <si>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</si>
  <si>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</si>
  <si>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</si>
  <si>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</si>
  <si>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</si>
  <si>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</si>
  <si>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</si>
  <si>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</si>
  <si>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</si>
  <si>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</si>
  <si>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</si>
  <si>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</si>
  <si>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</si>
  <si>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</si>
  <si>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</si>
  <si>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</si>
  <si>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</si>
  <si>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</si>
  <si>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</si>
  <si>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</si>
  <si>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</si>
  <si>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</si>
  <si>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</si>
  <si>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</si>
  <si>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</si>
  <si>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</si>
  <si>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</si>
  <si>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</si>
  <si>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</si>
  <si>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</si>
  <si>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</si>
  <si>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</si>
  <si>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</si>
  <si>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</si>
  <si>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</si>
  <si>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</si>
  <si>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</si>
  <si>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</si>
  <si>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</si>
  <si>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</si>
  <si>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</si>
  <si>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</si>
  <si>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</si>
  <si>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</si>
  <si>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</si>
  <si>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</si>
  <si>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</si>
  <si>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</si>
  <si>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</si>
  <si>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</si>
  <si>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</si>
  <si>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</si>
  <si>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</si>
  <si>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</si>
  <si>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Юниорки 17-18 лет</t>
  </si>
  <si>
    <t>ДАТА ПРОВЕДЕНИЯ: 23 августа 2025г.</t>
  </si>
  <si>
    <t>777</t>
  </si>
  <si>
    <t>10112255050</t>
  </si>
  <si>
    <t>Сафина Арианна Маратовна</t>
  </si>
  <si>
    <t>11.06.2007</t>
  </si>
  <si>
    <t>Брянская обл.</t>
  </si>
  <si>
    <t>878</t>
  </si>
  <si>
    <t>10104993083</t>
  </si>
  <si>
    <t>Дуляр Софья Дмитриевна</t>
  </si>
  <si>
    <t>10.07.2007</t>
  </si>
  <si>
    <t>Санкт-Петербург</t>
  </si>
  <si>
    <t>178</t>
  </si>
  <si>
    <t>10144262828</t>
  </si>
  <si>
    <t>Любушкина Елизавета Александровна</t>
  </si>
  <si>
    <t>18.12.2008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</si>
</sst>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37</xdr:row>
      <xdr:rowOff>144780</xdr:rowOff>
    </xdr:from>
    <xdr:to>
      <xdr:col>2</xdr:col>
      <xdr:colOff>914400</xdr:colOff>
      <xdr:row>41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36</xdr:row>
      <xdr:rowOff>129540</xdr:rowOff>
    </xdr:from>
    <xdr:to>
      <xdr:col>6</xdr:col>
      <xdr:colOff>907626</xdr:colOff>
      <xdr:row>40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37</xdr:row>
      <xdr:rowOff>76200</xdr:rowOff>
    </xdr:from>
    <xdr:to>
      <xdr:col>10</xdr:col>
      <xdr:colOff>905934</xdr:colOff>
      <xdr:row>40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1188720</xdr:colOff>
      <xdr:row>33</xdr:row>
      <xdr:rowOff>106680</xdr:rowOff>
    </xdr:from>
    <xdr:to>
      <xdr:col>4</xdr:col>
      <xdr:colOff>156210</xdr:colOff>
      <xdr:row>43</xdr:row>
      <xdr:rowOff>137795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15640" y="744474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view="pageBreakPreview" topLeftCell="A16" zoomScaleNormal="100" zoomScaleSheetLayoutView="100" workbookViewId="0">
      <selection activeCell="K32" sqref="K32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40.5546875" style="1" customWidth="1"/>
    <col min="5" max="5" width="11.6640625" style="13" customWidth="1"/>
    <col min="6" max="6" width="13.109375" style="1" customWidth="1"/>
    <col min="7" max="7" width="31.109375" style="1" customWidth="1"/>
    <col min="8" max="8" width="9.5546875" style="26" customWidth="1"/>
    <col min="9" max="9" width="7.332031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x14ac:dyDescent="0.25">
      <c r="A3" s="94" t="s">
        <v>56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1" x14ac:dyDescent="0.25">
      <c r="A4" s="94" t="s">
        <v>55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8.8" x14ac:dyDescent="0.25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21" x14ac:dyDescent="0.25">
      <c r="A7" s="96" t="s">
        <v>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1.6" thickBot="1" x14ac:dyDescent="0.3">
      <c r="A8" s="97" t="s">
        <v>24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8.600000000000001" thickTop="1" x14ac:dyDescent="0.25">
      <c r="A9" s="98" t="s">
        <v>16</v>
      </c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11" ht="18" x14ac:dyDescent="0.25">
      <c r="A10" s="101" t="s">
        <v>45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18" x14ac:dyDescent="0.25">
      <c r="A11" s="101" t="s">
        <v>63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21" x14ac:dyDescent="0.25">
      <c r="A12" s="91" t="s">
        <v>24</v>
      </c>
      <c r="B12" s="92"/>
      <c r="C12" s="92"/>
      <c r="D12" s="92"/>
      <c r="E12" s="92"/>
      <c r="F12" s="92"/>
      <c r="G12" s="92"/>
      <c r="H12" s="92"/>
      <c r="I12" s="92"/>
      <c r="J12" s="92"/>
      <c r="K12" s="93"/>
    </row>
    <row r="13" spans="1:11" ht="15.6" x14ac:dyDescent="0.25">
      <c r="A13" s="104" t="s">
        <v>57</v>
      </c>
      <c r="B13" s="105"/>
      <c r="C13" s="105"/>
      <c r="D13" s="105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6" t="s">
        <v>64</v>
      </c>
      <c r="B14" s="107"/>
      <c r="C14" s="107"/>
      <c r="D14" s="107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5.6" x14ac:dyDescent="0.3">
      <c r="A23" s="88">
        <v>1</v>
      </c>
      <c r="B23" s="88" t="s">
        <v>65</v>
      </c>
      <c r="C23" s="88" t="s">
        <v>66</v>
      </c>
      <c r="D23" s="88" t="s">
        <v>67</v>
      </c>
      <c r="E23" s="88" t="s">
        <v>68</v>
      </c>
      <c r="F23" s="88" t="s">
        <v>20</v>
      </c>
      <c r="G23" s="88" t="s">
        <v>69</v>
      </c>
      <c r="H23" s="88"/>
      <c r="I23" s="87"/>
      <c r="J23" s="89"/>
      <c r="K23" s="90"/>
    </row>
    <row r="24" spans="1:11" ht="15.6" x14ac:dyDescent="0.3">
      <c r="A24" s="88">
        <v>2</v>
      </c>
      <c r="B24" s="88" t="s">
        <v>70</v>
      </c>
      <c r="C24" s="88" t="s">
        <v>71</v>
      </c>
      <c r="D24" s="88" t="s">
        <v>72</v>
      </c>
      <c r="E24" s="88" t="s">
        <v>73</v>
      </c>
      <c r="F24" s="88" t="s">
        <v>20</v>
      </c>
      <c r="G24" s="88" t="s">
        <v>74</v>
      </c>
      <c r="H24" s="88"/>
      <c r="I24" s="87"/>
      <c r="J24" s="89"/>
      <c r="K24" s="90"/>
    </row>
    <row r="25" spans="1:11" ht="15.6" x14ac:dyDescent="0.3">
      <c r="A25" s="88">
        <v>3</v>
      </c>
      <c r="B25" s="88" t="s">
        <v>75</v>
      </c>
      <c r="C25" s="88" t="s">
        <v>76</v>
      </c>
      <c r="D25" s="88" t="s">
        <v>77</v>
      </c>
      <c r="E25" s="88" t="s">
        <v>78</v>
      </c>
      <c r="F25" s="88" t="s">
        <v>20</v>
      </c>
      <c r="G25" s="88" t="s">
        <v>74</v>
      </c>
      <c r="H25" s="88"/>
      <c r="I25" s="87"/>
      <c r="J25" s="89"/>
      <c r="K25" s="90"/>
    </row>
    <row r="26" spans="1:11" ht="16.2" thickBot="1" x14ac:dyDescent="0.3">
      <c r="A26" s="83"/>
      <c r="B26" s="83"/>
      <c r="C26" s="83"/>
      <c r="D26" s="83"/>
      <c r="E26" s="83"/>
      <c r="F26" s="83"/>
      <c r="G26" s="83"/>
      <c r="H26" s="21"/>
      <c r="I26" s="21"/>
      <c r="J26" s="22"/>
      <c r="K26" s="22"/>
    </row>
    <row r="27" spans="1:11" ht="15" thickTop="1" x14ac:dyDescent="0.25">
      <c r="A27" s="118" t="s">
        <v>3</v>
      </c>
      <c r="B27" s="119"/>
      <c r="C27" s="119"/>
      <c r="D27" s="119"/>
      <c r="E27" s="48"/>
      <c r="F27" s="48"/>
      <c r="G27" s="120" t="s">
        <v>25</v>
      </c>
      <c r="H27" s="120"/>
      <c r="I27" s="119"/>
      <c r="J27" s="120"/>
      <c r="K27" s="121"/>
    </row>
    <row r="28" spans="1:11" x14ac:dyDescent="0.25">
      <c r="A28" s="62" t="s">
        <v>33</v>
      </c>
      <c r="B28" s="19"/>
      <c r="C28" s="19"/>
      <c r="D28" s="63"/>
      <c r="E28" s="24"/>
      <c r="F28" s="60"/>
      <c r="G28" s="23" t="s">
        <v>21</v>
      </c>
      <c r="H28" s="56">
        <v>2</v>
      </c>
      <c r="I28" s="66"/>
      <c r="J28" s="40" t="s">
        <v>19</v>
      </c>
      <c r="K28" s="69">
        <f>COUNTIF(F23:F23,"ЗМС")</f>
        <v>0</v>
      </c>
    </row>
    <row r="29" spans="1:11" x14ac:dyDescent="0.25">
      <c r="A29" s="62" t="s">
        <v>34</v>
      </c>
      <c r="B29" s="19"/>
      <c r="C29" s="19"/>
      <c r="D29" s="63"/>
      <c r="E29" s="1"/>
      <c r="F29" s="61"/>
      <c r="G29" s="25" t="s">
        <v>43</v>
      </c>
      <c r="H29" s="55">
        <v>3</v>
      </c>
      <c r="I29" s="58"/>
      <c r="J29" s="40" t="s">
        <v>15</v>
      </c>
      <c r="K29" s="69">
        <f>COUNTIF(F23:F23,"МСМК")</f>
        <v>0</v>
      </c>
    </row>
    <row r="30" spans="1:11" x14ac:dyDescent="0.25">
      <c r="A30" s="62" t="s">
        <v>35</v>
      </c>
      <c r="B30" s="19"/>
      <c r="C30" s="19"/>
      <c r="D30" s="63"/>
      <c r="E30" s="1"/>
      <c r="F30" s="61"/>
      <c r="G30" s="25" t="s">
        <v>44</v>
      </c>
      <c r="H30" s="55">
        <v>3</v>
      </c>
      <c r="I30" s="58"/>
      <c r="J30" s="40" t="s">
        <v>17</v>
      </c>
      <c r="K30" s="69">
        <f>COUNTIF(F23:F23,"МС")</f>
        <v>0</v>
      </c>
    </row>
    <row r="31" spans="1:11" x14ac:dyDescent="0.25">
      <c r="A31" s="62" t="s">
        <v>36</v>
      </c>
      <c r="B31" s="19"/>
      <c r="C31" s="19"/>
      <c r="D31" s="63"/>
      <c r="E31" s="1"/>
      <c r="F31" s="61"/>
      <c r="G31" s="25" t="s">
        <v>39</v>
      </c>
      <c r="H31" s="56">
        <v>3</v>
      </c>
      <c r="I31" s="57"/>
      <c r="J31" s="40" t="s">
        <v>20</v>
      </c>
      <c r="K31" s="69">
        <f>COUNTIF(F23:F25,"КМС")</f>
        <v>3</v>
      </c>
    </row>
    <row r="32" spans="1:11" x14ac:dyDescent="0.25">
      <c r="A32" s="62"/>
      <c r="B32" s="19"/>
      <c r="C32" s="19"/>
      <c r="D32" s="63"/>
      <c r="E32" s="1"/>
      <c r="F32" s="61"/>
      <c r="G32" s="25" t="s">
        <v>40</v>
      </c>
      <c r="H32" s="56">
        <f>COUNTIF(A23:A23,"НФ")</f>
        <v>0</v>
      </c>
      <c r="I32" s="57"/>
      <c r="J32" s="75" t="s">
        <v>46</v>
      </c>
      <c r="K32" s="69">
        <f>COUNTIF(F23:F23,"1 сп.р.")</f>
        <v>0</v>
      </c>
    </row>
    <row r="33" spans="1:11" x14ac:dyDescent="0.25">
      <c r="A33" s="62"/>
      <c r="B33" s="19"/>
      <c r="C33" s="19"/>
      <c r="D33" s="63"/>
      <c r="E33" s="1"/>
      <c r="F33" s="61"/>
      <c r="G33" s="25" t="s">
        <v>41</v>
      </c>
      <c r="H33" s="41">
        <f>COUNTIF(A23:A23,"НС")</f>
        <v>0</v>
      </c>
      <c r="I33" s="59"/>
      <c r="J33" s="74" t="s">
        <v>48</v>
      </c>
      <c r="K33" s="69">
        <f>COUNTIF(F23:F23,"2 сп.р.")</f>
        <v>0</v>
      </c>
    </row>
    <row r="34" spans="1:11" x14ac:dyDescent="0.25">
      <c r="A34" s="62"/>
      <c r="B34" s="19"/>
      <c r="C34" s="19"/>
      <c r="D34" s="63"/>
      <c r="E34" s="27"/>
      <c r="F34" s="67"/>
      <c r="G34" s="25" t="s">
        <v>42</v>
      </c>
      <c r="H34" s="41">
        <f>COUNTIF(A23:A23,"ДСКВ")</f>
        <v>0</v>
      </c>
      <c r="I34" s="68"/>
      <c r="J34" s="73" t="s">
        <v>47</v>
      </c>
      <c r="K34" s="69">
        <f>COUNTIF(F23:F23,"3 сп.р.")</f>
        <v>0</v>
      </c>
    </row>
    <row r="35" spans="1:11" x14ac:dyDescent="0.25">
      <c r="A35" s="28"/>
      <c r="K35" s="29"/>
    </row>
    <row r="36" spans="1:11" ht="15.6" x14ac:dyDescent="0.25">
      <c r="A36" s="123" t="s">
        <v>2</v>
      </c>
      <c r="B36" s="124"/>
      <c r="C36" s="124"/>
      <c r="D36" s="124"/>
      <c r="E36" s="125" t="s">
        <v>7</v>
      </c>
      <c r="F36" s="125"/>
      <c r="G36" s="125"/>
      <c r="H36" s="125"/>
      <c r="I36" s="125" t="s">
        <v>37</v>
      </c>
      <c r="J36" s="125"/>
      <c r="K36" s="126"/>
    </row>
    <row r="37" spans="1:11" x14ac:dyDescent="0.25">
      <c r="A37" s="28"/>
      <c r="B37" s="1"/>
      <c r="C37" s="1"/>
      <c r="E37" s="1"/>
      <c r="F37" s="24"/>
      <c r="G37" s="24"/>
      <c r="H37" s="24"/>
      <c r="I37" s="24"/>
      <c r="J37" s="24"/>
      <c r="K37" s="33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x14ac:dyDescent="0.25">
      <c r="A41" s="30"/>
      <c r="D41" s="31"/>
      <c r="E41" s="64"/>
      <c r="F41" s="31"/>
      <c r="G41" s="31"/>
      <c r="H41" s="65"/>
      <c r="I41" s="65"/>
      <c r="J41" s="31"/>
      <c r="K41" s="32"/>
    </row>
    <row r="42" spans="1:11" ht="16.2" thickBot="1" x14ac:dyDescent="0.3">
      <c r="A42" s="127" t="str">
        <f>G18</f>
        <v>БУКОВА О.Ю.(IК, г. Пенза)</v>
      </c>
      <c r="B42" s="128"/>
      <c r="C42" s="128"/>
      <c r="D42" s="128"/>
      <c r="E42" s="128" t="str">
        <f>G17</f>
        <v>ДЫШАКОВ А.С. (ВК, г. Москва)</v>
      </c>
      <c r="F42" s="128"/>
      <c r="G42" s="128"/>
      <c r="H42" s="128"/>
      <c r="I42" s="128" t="str">
        <f>G19</f>
        <v>СМОЛЬНИКОВ А.В. (IК, г.Москва)</v>
      </c>
      <c r="J42" s="128"/>
      <c r="K42" s="129"/>
    </row>
    <row r="43" spans="1:11" ht="14.4" thickTop="1" x14ac:dyDescent="0.25"/>
    <row r="44" spans="1:11" ht="18" x14ac:dyDescent="0.25">
      <c r="A44" s="44"/>
      <c r="B44" s="45"/>
      <c r="C44" s="45"/>
      <c r="D44" s="44"/>
      <c r="E44" s="46"/>
      <c r="F44" s="44"/>
      <c r="G44" s="44"/>
      <c r="H44" s="47"/>
      <c r="I44" s="47"/>
      <c r="J44" s="44"/>
      <c r="K44" s="44"/>
    </row>
    <row r="45" spans="1:11" ht="21" x14ac:dyDescent="0.25">
      <c r="A45" s="42"/>
      <c r="B45" s="42"/>
      <c r="C45" s="43"/>
      <c r="D45" s="122"/>
      <c r="E45" s="122"/>
      <c r="F45" s="122"/>
      <c r="G45" s="122"/>
    </row>
    <row r="46" spans="1:11" ht="18" x14ac:dyDescent="0.25">
      <c r="D46" s="44"/>
    </row>
  </sheetData>
  <autoFilter ref="B21:I22">
    <filterColumn colId="6" showButton="0"/>
  </autoFilter>
  <mergeCells count="27">
    <mergeCell ref="A27:D27"/>
    <mergeCell ref="G27:K27"/>
    <mergeCell ref="D45:G45"/>
    <mergeCell ref="A36:D36"/>
    <mergeCell ref="E36:H36"/>
    <mergeCell ref="I36:K36"/>
    <mergeCell ref="A42:D42"/>
    <mergeCell ref="E42:H42"/>
    <mergeCell ref="I42:K42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2025-08-23T09:25:47Z</cp:lastPrinted>
  <dcterms:created xsi:type="dcterms:W3CDTF">1996-10-08T23:32:33Z</dcterms:created>
  <dcterms:modified xsi:type="dcterms:W3CDTF">2025-08-23T09:25:52Z</dcterms:modified>
</cp:coreProperties>
</file>