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ВС 14.06 КЛАССИК" sheetId="127" r:id="rId1"/>
  </sheets>
  <definedNames>
    <definedName name="_xlnm._FilterDatabase" localSheetId="0" hidden="1">'ВС 14.06 КЛАССИК'!$B$21:$I$22</definedName>
  </definedNames>
  <calcPr calcId="144525"/>
</workbook>
</file>

<file path=xl/calcChain.xml><?xml version="1.0" encoding="utf-8"?>
<calcChain xmlns="http://schemas.openxmlformats.org/spreadsheetml/2006/main">
  <c r="K31" i="127" l="1"/>
  <c r="K33" i="127" l="1"/>
  <c r="K32" i="127"/>
  <c r="I41" i="127"/>
  <c r="E41" i="127"/>
  <c r="A41" i="127"/>
  <c r="H33" i="127"/>
  <c r="H32" i="127"/>
  <c r="H31" i="127"/>
  <c r="K30" i="127"/>
  <c r="K29" i="127"/>
  <c r="K28" i="127"/>
  <c r="K27" i="127"/>
</calcChain>
</file>

<file path=xl/sharedStrings.xml><?xml version="1.0" encoding="utf-8"?>
<sst xmlns="http://schemas.openxmlformats.org/spreadsheetml/2006/main" count="78" uniqueCount="74">
  <si>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</si>
  <si>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</si>
  <si>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</si>
  <si>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</si>
  <si>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</si>
  <si>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</si>
  <si>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</si>
  <si>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</si>
  <si>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</si>
  <si>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</si>
  <si>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</si>
  <si>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</si>
  <si>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</si>
  <si>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</si>
  <si>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</si>
  <si>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</si>
  <si>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</si>
  <si>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</si>
  <si>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</si>
  <si>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</si>
  <si>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</si>
  <si>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</si>
  <si>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</si>
  <si>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</si>
  <si>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</si>
  <si>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</si>
  <si>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</si>
  <si>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</si>
  <si>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</si>
  <si>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</si>
  <si>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</si>
  <si>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</si>
  <si>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</si>
  <si>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</si>
  <si>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</si>
  <si>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</si>
  <si>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</si>
  <si>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</si>
  <si>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</si>
  <si>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</si>
  <si>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</si>
  <si>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</si>
  <si>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</si>
  <si>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</si>
  <si>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</si>
  <si>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</si>
  <si>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</si>
  <si>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</si>
  <si>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</si>
  <si>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</si>
  <si>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</si>
  <si>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</si>
  <si>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ЧЕРНЫШОВ М.Ю. (г.Пенза)</t>
  </si>
  <si>
    <t>№ ВРВС: 0080011611Я</t>
  </si>
  <si>
    <t>БУКОВА О.Ю.(IК, г. Пенза)</t>
  </si>
  <si>
    <t>РОО"ФЕДЕРАЦИЯ ВЕЛОСИПЕДНОГО СПОРТА БРЯНСКОЙ ОБЛАСТИ"</t>
  </si>
  <si>
    <t>ДЕПАРТАМЕНТ ФИЗИЧЕСКОЙ КУЛЬТУРЫ И СПОРТА БРЯНСКОЙ ОБЛАСТИ</t>
  </si>
  <si>
    <t>МЕСТО ПРОВЕДЕНИЯ: г.Брянск</t>
  </si>
  <si>
    <t>ДЫШАКОВ А.С. (ВК, г. Москва)</t>
  </si>
  <si>
    <t>2,7 м</t>
  </si>
  <si>
    <t>350 м</t>
  </si>
  <si>
    <t>№ ЕКП 2025: 2008320021034146</t>
  </si>
  <si>
    <t>СМОЛЬНИКОВ А.В. (IК, г.Москва)</t>
  </si>
  <si>
    <t>Девушки 15-16 лет</t>
  </si>
  <si>
    <t>ДАТА ПРОВЕДЕНИЯ: 23 августа 2025г.</t>
  </si>
  <si>
    <t>916</t>
  </si>
  <si>
    <t>10142775088</t>
  </si>
  <si>
    <t>Фадеева Кристина Владимировна</t>
  </si>
  <si>
    <t>10.12.2009</t>
  </si>
  <si>
    <t>Московская обл.</t>
  </si>
  <si>
    <t>284</t>
  </si>
  <si>
    <t>10132853608</t>
  </si>
  <si>
    <t>Коняева Кира Олеговна</t>
  </si>
  <si>
    <t>27.10.2010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</si>
</sst>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indexed="8"/>
      <name val="Times New Roman Cyr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0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12" fillId="0" borderId="1" xfId="2" applyFont="1" applyBorder="1" applyAlignment="1">
      <alignment horizontal="left" vertical="center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7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7" applyFont="1" applyFill="1" applyBorder="1" applyAlignment="1">
      <alignment horizontal="center" vertical="center" wrapText="1"/>
    </xf>
    <xf numFmtId="14" fontId="16" fillId="2" borderId="15" xfId="7" applyNumberFormat="1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vertical="center" wrapText="1"/>
    </xf>
    <xf numFmtId="0" fontId="16" fillId="2" borderId="34" xfId="7" applyFont="1" applyFill="1" applyBorder="1" applyAlignment="1">
      <alignment horizontal="center" vertical="center" wrapText="1"/>
    </xf>
    <xf numFmtId="14" fontId="16" fillId="2" borderId="34" xfId="7" applyNumberFormat="1" applyFont="1" applyFill="1" applyBorder="1" applyAlignment="1">
      <alignment horizontal="center" vertical="center" wrapText="1"/>
    </xf>
    <xf numFmtId="14" fontId="16" fillId="2" borderId="35" xfId="7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/>
    </xf>
    <xf numFmtId="0" fontId="16" fillId="2" borderId="36" xfId="2" applyFont="1" applyFill="1" applyBorder="1" applyAlignment="1">
      <alignment horizontal="center" vertical="center"/>
    </xf>
    <xf numFmtId="14" fontId="16" fillId="2" borderId="37" xfId="7" applyNumberFormat="1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vertical="center" wrapText="1"/>
    </xf>
    <xf numFmtId="1" fontId="13" fillId="0" borderId="28" xfId="2" applyNumberFormat="1" applyFont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13" fillId="0" borderId="28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8" xfId="2" applyFont="1" applyFill="1" applyBorder="1" applyAlignment="1">
      <alignment horizontal="center" vertical="center" wrapText="1"/>
    </xf>
    <xf numFmtId="0" fontId="16" fillId="2" borderId="24" xfId="7" applyFont="1" applyFill="1" applyBorder="1" applyAlignment="1">
      <alignment horizontal="center" vertical="center" wrapText="1"/>
    </xf>
    <xf numFmtId="0" fontId="16" fillId="2" borderId="33" xfId="7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tif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381001</xdr:colOff>
      <xdr:row>0</xdr:row>
      <xdr:rowOff>0</xdr:rowOff>
    </xdr:from>
    <xdr:to>
      <xdr:col>10</xdr:col>
      <xdr:colOff>939802</xdr:colOff>
      <xdr:row>3</xdr:row>
      <xdr:rowOff>208559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1" y="0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373380</xdr:colOff>
      <xdr:row>36</xdr:row>
      <xdr:rowOff>144780</xdr:rowOff>
    </xdr:from>
    <xdr:to>
      <xdr:col>2</xdr:col>
      <xdr:colOff>914400</xdr:colOff>
      <xdr:row>40</xdr:row>
      <xdr:rowOff>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4460" y="7810500"/>
          <a:ext cx="541020" cy="556260"/>
        </a:xfrm>
        <a:prstGeom prst="rect">
          <a:avLst/>
        </a:prstGeom>
      </xdr:spPr>
    </xdr:pic>
    <xdr:clientData/>
  </xdr:twoCellAnchor>
  <xdr:twoCellAnchor>
    <xdr:from>
      <xdr:col>6</xdr:col>
      <xdr:colOff>396240</xdr:colOff>
      <xdr:row>35</xdr:row>
      <xdr:rowOff>38100</xdr:rowOff>
    </xdr:from>
    <xdr:to>
      <xdr:col>6</xdr:col>
      <xdr:colOff>938106</xdr:colOff>
      <xdr:row>39</xdr:row>
      <xdr:rowOff>55247</xdr:rowOff>
    </xdr:to>
    <xdr:pic>
      <xdr:nvPicPr>
        <xdr:cNvPr id="5" name="Рисунок 4" descr="Lsifrj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1220" y="7726680"/>
          <a:ext cx="541866" cy="71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746760</xdr:colOff>
      <xdr:row>36</xdr:row>
      <xdr:rowOff>76200</xdr:rowOff>
    </xdr:from>
    <xdr:to>
      <xdr:col>10</xdr:col>
      <xdr:colOff>905934</xdr:colOff>
      <xdr:row>39</xdr:row>
      <xdr:rowOff>49952</xdr:rowOff>
    </xdr:to>
    <xdr:pic>
      <xdr:nvPicPr>
        <xdr:cNvPr id="6" name="Рисунок 5">
          <a:extLst>
            <a:ext uri="{FF2B5EF4-FFF2-40B4-BE49-F238E27FC236}">
              <a16:creationId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6="http://schemas.microsoft.com/office/drawing/2014/main" xmlns:lc="http://schemas.openxmlformats.org/drawingml/2006/lockedCanvas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900" y="7741920"/>
          <a:ext cx="1820334" cy="49953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  <xdr:twoCellAnchor editAs="oneCell">
    <xdr:from>
      <xdr:col>3</xdr:col>
      <xdr:colOff>1234440</xdr:colOff>
      <xdr:row>31</xdr:row>
      <xdr:rowOff>144780</xdr:rowOff>
    </xdr:from>
    <xdr:to>
      <xdr:col>4</xdr:col>
      <xdr:colOff>613410</xdr:colOff>
      <xdr:row>42</xdr:row>
      <xdr:rowOff>635</xdr:rowOff>
    </xdr:to>
    <xdr:pic>
      <xdr:nvPicPr>
        <xdr:cNvPr id="8" name="Рисунок 7" descr="Печать ФВС БрО.tif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261360" y="7109460"/>
          <a:ext cx="1748790" cy="184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topLeftCell="A13" zoomScaleNormal="100" zoomScaleSheetLayoutView="100" workbookViewId="0">
      <selection activeCell="K32" sqref="K32"/>
    </sheetView>
  </sheetViews>
  <sheetFormatPr defaultRowHeight="13.8" x14ac:dyDescent="0.25"/>
  <cols>
    <col min="1" max="1" width="7" style="1" customWidth="1"/>
    <col min="2" max="2" width="7.88671875" style="31" customWidth="1"/>
    <col min="3" max="3" width="14.6640625" style="31" customWidth="1"/>
    <col min="4" max="4" width="34.5546875" style="1" customWidth="1"/>
    <col min="5" max="5" width="11.6640625" style="13" customWidth="1"/>
    <col min="6" max="6" width="13.109375" style="1" customWidth="1"/>
    <col min="7" max="7" width="31.109375" style="1" customWidth="1"/>
    <col min="8" max="9" width="6.33203125" style="26" customWidth="1"/>
    <col min="10" max="10" width="13.33203125" style="1" customWidth="1"/>
    <col min="11" max="11" width="14.109375" style="1" customWidth="1"/>
  </cols>
  <sheetData>
    <row r="1" spans="1:11" ht="21" x14ac:dyDescent="0.25">
      <c r="A1" s="94" t="s">
        <v>28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1" x14ac:dyDescent="0.25">
      <c r="A2" s="94" t="s">
        <v>27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21" x14ac:dyDescent="0.25">
      <c r="A3" s="94" t="s">
        <v>56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ht="21" x14ac:dyDescent="0.25">
      <c r="A4" s="94" t="s">
        <v>55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ht="21" x14ac:dyDescent="0.25">
      <c r="A5" s="94"/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ht="28.8" x14ac:dyDescent="0.25">
      <c r="A6" s="95" t="s">
        <v>49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pans="1:11" ht="21" x14ac:dyDescent="0.25">
      <c r="A7" s="96" t="s">
        <v>11</v>
      </c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1" ht="21.6" thickBot="1" x14ac:dyDescent="0.3">
      <c r="A8" s="97" t="s">
        <v>24</v>
      </c>
      <c r="B8" s="97"/>
      <c r="C8" s="97"/>
      <c r="D8" s="97"/>
      <c r="E8" s="97"/>
      <c r="F8" s="97"/>
      <c r="G8" s="97"/>
      <c r="H8" s="97"/>
      <c r="I8" s="97"/>
      <c r="J8" s="97"/>
      <c r="K8" s="97"/>
    </row>
    <row r="9" spans="1:11" ht="18.600000000000001" thickTop="1" x14ac:dyDescent="0.25">
      <c r="A9" s="98" t="s">
        <v>16</v>
      </c>
      <c r="B9" s="99"/>
      <c r="C9" s="99"/>
      <c r="D9" s="99"/>
      <c r="E9" s="99"/>
      <c r="F9" s="99"/>
      <c r="G9" s="99"/>
      <c r="H9" s="99"/>
      <c r="I9" s="99"/>
      <c r="J9" s="99"/>
      <c r="K9" s="100"/>
    </row>
    <row r="10" spans="1:11" ht="18" x14ac:dyDescent="0.25">
      <c r="A10" s="101" t="s">
        <v>45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3"/>
    </row>
    <row r="11" spans="1:11" ht="18" x14ac:dyDescent="0.25">
      <c r="A11" s="101" t="s">
        <v>63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3"/>
    </row>
    <row r="12" spans="1:11" ht="21" x14ac:dyDescent="0.25">
      <c r="A12" s="91" t="s">
        <v>24</v>
      </c>
      <c r="B12" s="92"/>
      <c r="C12" s="92"/>
      <c r="D12" s="92"/>
      <c r="E12" s="92"/>
      <c r="F12" s="92"/>
      <c r="G12" s="92"/>
      <c r="H12" s="92"/>
      <c r="I12" s="92"/>
      <c r="J12" s="92"/>
      <c r="K12" s="93"/>
    </row>
    <row r="13" spans="1:11" ht="15.6" x14ac:dyDescent="0.25">
      <c r="A13" s="104" t="s">
        <v>57</v>
      </c>
      <c r="B13" s="105"/>
      <c r="C13" s="105"/>
      <c r="D13" s="105"/>
      <c r="E13" s="2"/>
      <c r="F13" s="72" t="s">
        <v>50</v>
      </c>
      <c r="G13" s="72"/>
      <c r="H13" s="14"/>
      <c r="I13" s="14"/>
      <c r="J13" s="3"/>
      <c r="K13" s="4" t="s">
        <v>53</v>
      </c>
    </row>
    <row r="14" spans="1:11" ht="15.6" x14ac:dyDescent="0.25">
      <c r="A14" s="106" t="s">
        <v>64</v>
      </c>
      <c r="B14" s="107"/>
      <c r="C14" s="107"/>
      <c r="D14" s="107"/>
      <c r="E14" s="5"/>
      <c r="F14" s="36" t="s">
        <v>51</v>
      </c>
      <c r="G14" s="36"/>
      <c r="H14" s="15"/>
      <c r="I14" s="15"/>
      <c r="J14" s="6"/>
      <c r="K14" s="7" t="s">
        <v>61</v>
      </c>
    </row>
    <row r="15" spans="1:11" ht="14.4" x14ac:dyDescent="0.25">
      <c r="A15" s="108" t="s">
        <v>6</v>
      </c>
      <c r="B15" s="109"/>
      <c r="C15" s="109"/>
      <c r="D15" s="109"/>
      <c r="E15" s="109"/>
      <c r="F15" s="109"/>
      <c r="G15" s="110"/>
      <c r="H15" s="111" t="s">
        <v>0</v>
      </c>
      <c r="I15" s="112"/>
      <c r="J15" s="112"/>
      <c r="K15" s="113"/>
    </row>
    <row r="16" spans="1:11" ht="14.4" x14ac:dyDescent="0.25">
      <c r="A16" s="16" t="s">
        <v>12</v>
      </c>
      <c r="B16" s="8"/>
      <c r="C16" s="8"/>
      <c r="D16" s="17"/>
      <c r="E16" s="18"/>
      <c r="F16" s="17"/>
      <c r="G16" s="9" t="s">
        <v>52</v>
      </c>
      <c r="H16" s="49" t="s">
        <v>29</v>
      </c>
      <c r="I16" s="50"/>
      <c r="J16" s="50"/>
      <c r="K16" s="51"/>
    </row>
    <row r="17" spans="1:11" ht="14.4" x14ac:dyDescent="0.25">
      <c r="A17" s="16" t="s">
        <v>13</v>
      </c>
      <c r="B17" s="8"/>
      <c r="C17" s="8"/>
      <c r="D17" s="9"/>
      <c r="E17" s="35"/>
      <c r="F17" s="19"/>
      <c r="G17" s="52" t="s">
        <v>58</v>
      </c>
      <c r="H17" s="49" t="s">
        <v>31</v>
      </c>
      <c r="I17" s="50"/>
      <c r="J17" s="50"/>
      <c r="K17" s="70" t="s">
        <v>59</v>
      </c>
    </row>
    <row r="18" spans="1:11" ht="14.4" x14ac:dyDescent="0.25">
      <c r="A18" s="16" t="s">
        <v>14</v>
      </c>
      <c r="B18" s="8"/>
      <c r="C18" s="8"/>
      <c r="D18" s="9"/>
      <c r="E18" s="35"/>
      <c r="F18" s="19"/>
      <c r="G18" s="52" t="s">
        <v>54</v>
      </c>
      <c r="H18" s="49" t="s">
        <v>32</v>
      </c>
      <c r="I18" s="50"/>
      <c r="J18" s="50"/>
      <c r="K18" s="70" t="s">
        <v>60</v>
      </c>
    </row>
    <row r="19" spans="1:11" ht="15" thickBot="1" x14ac:dyDescent="0.3">
      <c r="A19" s="16" t="s">
        <v>10</v>
      </c>
      <c r="B19" s="37"/>
      <c r="C19" s="37"/>
      <c r="D19" s="19"/>
      <c r="F19" s="39"/>
      <c r="G19" s="53" t="s">
        <v>62</v>
      </c>
      <c r="H19" s="38" t="s">
        <v>30</v>
      </c>
      <c r="I19" s="54"/>
      <c r="J19" s="34"/>
      <c r="K19" s="71">
        <v>1</v>
      </c>
    </row>
    <row r="20" spans="1:11" ht="15" thickTop="1" thickBot="1" x14ac:dyDescent="0.3">
      <c r="A20" s="11"/>
      <c r="B20" s="10"/>
      <c r="C20" s="10"/>
      <c r="D20" s="11"/>
      <c r="E20" s="12"/>
      <c r="F20" s="11"/>
      <c r="G20" s="11"/>
      <c r="H20" s="20"/>
      <c r="I20" s="20"/>
      <c r="J20" s="11"/>
      <c r="K20" s="11"/>
    </row>
    <row r="21" spans="1:11" ht="32.4" customHeight="1" thickTop="1" x14ac:dyDescent="0.25">
      <c r="A21" s="76" t="s">
        <v>4</v>
      </c>
      <c r="B21" s="77" t="s">
        <v>8</v>
      </c>
      <c r="C21" s="77" t="s">
        <v>23</v>
      </c>
      <c r="D21" s="77" t="s">
        <v>1</v>
      </c>
      <c r="E21" s="78" t="s">
        <v>22</v>
      </c>
      <c r="F21" s="77" t="s">
        <v>5</v>
      </c>
      <c r="G21" s="77" t="s">
        <v>26</v>
      </c>
      <c r="H21" s="116" t="s">
        <v>38</v>
      </c>
      <c r="I21" s="117"/>
      <c r="J21" s="79" t="s">
        <v>18</v>
      </c>
      <c r="K21" s="114" t="s">
        <v>9</v>
      </c>
    </row>
    <row r="22" spans="1:11" ht="13.95" customHeight="1" x14ac:dyDescent="0.25">
      <c r="A22" s="84"/>
      <c r="B22" s="80"/>
      <c r="C22" s="80"/>
      <c r="D22" s="80"/>
      <c r="E22" s="81"/>
      <c r="F22" s="80"/>
      <c r="G22" s="80"/>
      <c r="H22" s="82"/>
      <c r="I22" s="85"/>
      <c r="J22" s="86"/>
      <c r="K22" s="115"/>
    </row>
    <row r="23" spans="1:11" ht="15.6" x14ac:dyDescent="0.3">
      <c r="A23" s="88">
        <v>1</v>
      </c>
      <c r="B23" s="88" t="s">
        <v>65</v>
      </c>
      <c r="C23" s="88" t="s">
        <v>66</v>
      </c>
      <c r="D23" s="88" t="s">
        <v>67</v>
      </c>
      <c r="E23" s="88" t="s">
        <v>68</v>
      </c>
      <c r="F23" s="88" t="s">
        <v>46</v>
      </c>
      <c r="G23" s="88" t="s">
        <v>69</v>
      </c>
      <c r="H23" s="88"/>
      <c r="I23" s="87"/>
      <c r="J23" s="89"/>
      <c r="K23" s="90"/>
    </row>
    <row r="24" spans="1:11" ht="15.6" x14ac:dyDescent="0.3">
      <c r="A24" s="88">
        <v>2</v>
      </c>
      <c r="B24" s="88" t="s">
        <v>70</v>
      </c>
      <c r="C24" s="88" t="s">
        <v>71</v>
      </c>
      <c r="D24" s="88" t="s">
        <v>72</v>
      </c>
      <c r="E24" s="88" t="s">
        <v>73</v>
      </c>
      <c r="F24" s="88" t="s">
        <v>46</v>
      </c>
      <c r="G24" s="88" t="s">
        <v>69</v>
      </c>
      <c r="H24" s="88"/>
      <c r="I24" s="87"/>
      <c r="J24" s="89"/>
      <c r="K24" s="90"/>
    </row>
    <row r="25" spans="1:11" ht="16.2" thickBot="1" x14ac:dyDescent="0.3">
      <c r="A25" s="83"/>
      <c r="B25" s="83"/>
      <c r="C25" s="83"/>
      <c r="D25" s="83"/>
      <c r="E25" s="83"/>
      <c r="F25" s="83"/>
      <c r="G25" s="83"/>
      <c r="H25" s="21"/>
      <c r="I25" s="21"/>
      <c r="J25" s="22"/>
      <c r="K25" s="22"/>
    </row>
    <row r="26" spans="1:11" ht="15" thickTop="1" x14ac:dyDescent="0.25">
      <c r="A26" s="118" t="s">
        <v>3</v>
      </c>
      <c r="B26" s="119"/>
      <c r="C26" s="119"/>
      <c r="D26" s="119"/>
      <c r="E26" s="48"/>
      <c r="F26" s="48"/>
      <c r="G26" s="120" t="s">
        <v>25</v>
      </c>
      <c r="H26" s="120"/>
      <c r="I26" s="119"/>
      <c r="J26" s="120"/>
      <c r="K26" s="121"/>
    </row>
    <row r="27" spans="1:11" x14ac:dyDescent="0.25">
      <c r="A27" s="62" t="s">
        <v>33</v>
      </c>
      <c r="B27" s="19"/>
      <c r="C27" s="19"/>
      <c r="D27" s="63"/>
      <c r="E27" s="24"/>
      <c r="F27" s="60"/>
      <c r="G27" s="23" t="s">
        <v>21</v>
      </c>
      <c r="H27" s="56">
        <v>1</v>
      </c>
      <c r="I27" s="66"/>
      <c r="J27" s="40" t="s">
        <v>19</v>
      </c>
      <c r="K27" s="69">
        <f>COUNTIF(F23:F23,"ЗМС")</f>
        <v>0</v>
      </c>
    </row>
    <row r="28" spans="1:11" x14ac:dyDescent="0.25">
      <c r="A28" s="62" t="s">
        <v>34</v>
      </c>
      <c r="B28" s="19"/>
      <c r="C28" s="19"/>
      <c r="D28" s="63"/>
      <c r="E28" s="1"/>
      <c r="F28" s="61"/>
      <c r="G28" s="25" t="s">
        <v>43</v>
      </c>
      <c r="H28" s="55">
        <v>2</v>
      </c>
      <c r="I28" s="58"/>
      <c r="J28" s="40" t="s">
        <v>15</v>
      </c>
      <c r="K28" s="69">
        <f>COUNTIF(F23:F23,"МСМК")</f>
        <v>0</v>
      </c>
    </row>
    <row r="29" spans="1:11" x14ac:dyDescent="0.25">
      <c r="A29" s="62" t="s">
        <v>35</v>
      </c>
      <c r="B29" s="19"/>
      <c r="C29" s="19"/>
      <c r="D29" s="63"/>
      <c r="E29" s="1"/>
      <c r="F29" s="61"/>
      <c r="G29" s="25" t="s">
        <v>44</v>
      </c>
      <c r="H29" s="55">
        <v>2</v>
      </c>
      <c r="I29" s="58"/>
      <c r="J29" s="40" t="s">
        <v>17</v>
      </c>
      <c r="K29" s="69">
        <f>COUNTIF(F23:F23,"МС")</f>
        <v>0</v>
      </c>
    </row>
    <row r="30" spans="1:11" x14ac:dyDescent="0.25">
      <c r="A30" s="62" t="s">
        <v>36</v>
      </c>
      <c r="B30" s="19"/>
      <c r="C30" s="19"/>
      <c r="D30" s="63"/>
      <c r="E30" s="1"/>
      <c r="F30" s="61"/>
      <c r="G30" s="25" t="s">
        <v>39</v>
      </c>
      <c r="H30" s="56">
        <v>2</v>
      </c>
      <c r="I30" s="57"/>
      <c r="J30" s="40" t="s">
        <v>20</v>
      </c>
      <c r="K30" s="69">
        <f>COUNTIF(F23:F23,"КМС")</f>
        <v>0</v>
      </c>
    </row>
    <row r="31" spans="1:11" x14ac:dyDescent="0.25">
      <c r="A31" s="62"/>
      <c r="B31" s="19"/>
      <c r="C31" s="19"/>
      <c r="D31" s="63"/>
      <c r="E31" s="1"/>
      <c r="F31" s="61"/>
      <c r="G31" s="25" t="s">
        <v>40</v>
      </c>
      <c r="H31" s="56">
        <f>COUNTIF(A23:A23,"НФ")</f>
        <v>0</v>
      </c>
      <c r="I31" s="57"/>
      <c r="J31" s="75" t="s">
        <v>46</v>
      </c>
      <c r="K31" s="69">
        <f>COUNTIF(F23:F24,"1 сп.р.")</f>
        <v>2</v>
      </c>
    </row>
    <row r="32" spans="1:11" x14ac:dyDescent="0.25">
      <c r="A32" s="62"/>
      <c r="B32" s="19"/>
      <c r="C32" s="19"/>
      <c r="D32" s="63"/>
      <c r="E32" s="1"/>
      <c r="F32" s="61"/>
      <c r="G32" s="25" t="s">
        <v>41</v>
      </c>
      <c r="H32" s="41">
        <f>COUNTIF(A23:A23,"НС")</f>
        <v>0</v>
      </c>
      <c r="I32" s="59"/>
      <c r="J32" s="74" t="s">
        <v>48</v>
      </c>
      <c r="K32" s="69">
        <f>COUNTIF(F23:F23,"2 сп.р.")</f>
        <v>0</v>
      </c>
    </row>
    <row r="33" spans="1:11" x14ac:dyDescent="0.25">
      <c r="A33" s="62"/>
      <c r="B33" s="19"/>
      <c r="C33" s="19"/>
      <c r="D33" s="63"/>
      <c r="E33" s="27"/>
      <c r="F33" s="67"/>
      <c r="G33" s="25" t="s">
        <v>42</v>
      </c>
      <c r="H33" s="41">
        <f>COUNTIF(A23:A23,"ДСКВ")</f>
        <v>0</v>
      </c>
      <c r="I33" s="68"/>
      <c r="J33" s="73" t="s">
        <v>47</v>
      </c>
      <c r="K33" s="69">
        <f>COUNTIF(F23:F23,"3 сп.р.")</f>
        <v>0</v>
      </c>
    </row>
    <row r="34" spans="1:11" x14ac:dyDescent="0.25">
      <c r="A34" s="28"/>
      <c r="K34" s="29"/>
    </row>
    <row r="35" spans="1:11" ht="15.6" x14ac:dyDescent="0.25">
      <c r="A35" s="123" t="s">
        <v>2</v>
      </c>
      <c r="B35" s="124"/>
      <c r="C35" s="124"/>
      <c r="D35" s="124"/>
      <c r="E35" s="125" t="s">
        <v>7</v>
      </c>
      <c r="F35" s="125"/>
      <c r="G35" s="125"/>
      <c r="H35" s="125"/>
      <c r="I35" s="125" t="s">
        <v>37</v>
      </c>
      <c r="J35" s="125"/>
      <c r="K35" s="126"/>
    </row>
    <row r="36" spans="1:11" x14ac:dyDescent="0.25">
      <c r="A36" s="28"/>
      <c r="B36" s="1"/>
      <c r="C36" s="1"/>
      <c r="E36" s="1"/>
      <c r="F36" s="24"/>
      <c r="G36" s="24"/>
      <c r="H36" s="24"/>
      <c r="I36" s="24"/>
      <c r="J36" s="24"/>
      <c r="K36" s="33"/>
    </row>
    <row r="37" spans="1:11" x14ac:dyDescent="0.25">
      <c r="A37" s="30"/>
      <c r="D37" s="31"/>
      <c r="E37" s="64"/>
      <c r="F37" s="31"/>
      <c r="G37" s="31"/>
      <c r="H37" s="65"/>
      <c r="I37" s="65"/>
      <c r="J37" s="31"/>
      <c r="K37" s="32"/>
    </row>
    <row r="38" spans="1:11" x14ac:dyDescent="0.25">
      <c r="A38" s="30"/>
      <c r="D38" s="31"/>
      <c r="E38" s="64"/>
      <c r="F38" s="31"/>
      <c r="G38" s="31"/>
      <c r="H38" s="65"/>
      <c r="I38" s="65"/>
      <c r="J38" s="31"/>
      <c r="K38" s="32"/>
    </row>
    <row r="39" spans="1:11" x14ac:dyDescent="0.25">
      <c r="A39" s="30"/>
      <c r="D39" s="31"/>
      <c r="E39" s="64"/>
      <c r="F39" s="31"/>
      <c r="G39" s="31"/>
      <c r="H39" s="65"/>
      <c r="I39" s="65"/>
      <c r="J39" s="31"/>
      <c r="K39" s="32"/>
    </row>
    <row r="40" spans="1:11" x14ac:dyDescent="0.25">
      <c r="A40" s="30"/>
      <c r="D40" s="31"/>
      <c r="E40" s="64"/>
      <c r="F40" s="31"/>
      <c r="G40" s="31"/>
      <c r="H40" s="65"/>
      <c r="I40" s="65"/>
      <c r="J40" s="31"/>
      <c r="K40" s="32"/>
    </row>
    <row r="41" spans="1:11" ht="16.2" thickBot="1" x14ac:dyDescent="0.3">
      <c r="A41" s="127" t="str">
        <f>G18</f>
        <v>БУКОВА О.Ю.(IК, г. Пенза)</v>
      </c>
      <c r="B41" s="128"/>
      <c r="C41" s="128"/>
      <c r="D41" s="128"/>
      <c r="E41" s="128" t="str">
        <f>G17</f>
        <v>ДЫШАКОВ А.С. (ВК, г. Москва)</v>
      </c>
      <c r="F41" s="128"/>
      <c r="G41" s="128"/>
      <c r="H41" s="128"/>
      <c r="I41" s="128" t="str">
        <f>G19</f>
        <v>СМОЛЬНИКОВ А.В. (IК, г.Москва)</v>
      </c>
      <c r="J41" s="128"/>
      <c r="K41" s="129"/>
    </row>
    <row r="42" spans="1:11" ht="14.4" thickTop="1" x14ac:dyDescent="0.25"/>
    <row r="43" spans="1:11" ht="18" x14ac:dyDescent="0.25">
      <c r="A43" s="44"/>
      <c r="B43" s="45"/>
      <c r="C43" s="45"/>
      <c r="D43" s="44"/>
      <c r="E43" s="46"/>
      <c r="F43" s="44"/>
      <c r="G43" s="44"/>
      <c r="H43" s="47"/>
      <c r="I43" s="47"/>
      <c r="J43" s="44"/>
      <c r="K43" s="44"/>
    </row>
    <row r="44" spans="1:11" ht="21" x14ac:dyDescent="0.25">
      <c r="A44" s="42"/>
      <c r="B44" s="42"/>
      <c r="C44" s="43"/>
      <c r="D44" s="122"/>
      <c r="E44" s="122"/>
      <c r="F44" s="122"/>
      <c r="G44" s="122"/>
    </row>
    <row r="45" spans="1:11" ht="18" x14ac:dyDescent="0.25">
      <c r="D45" s="44"/>
    </row>
  </sheetData>
  <autoFilter ref="B21:I22">
    <filterColumn colId="6" showButton="0"/>
  </autoFilter>
  <mergeCells count="27">
    <mergeCell ref="A26:D26"/>
    <mergeCell ref="G26:K26"/>
    <mergeCell ref="D44:G44"/>
    <mergeCell ref="A35:D35"/>
    <mergeCell ref="E35:H35"/>
    <mergeCell ref="I35:K35"/>
    <mergeCell ref="A41:D41"/>
    <mergeCell ref="E41:H41"/>
    <mergeCell ref="I41:K41"/>
    <mergeCell ref="A13:D13"/>
    <mergeCell ref="A14:D14"/>
    <mergeCell ref="A15:G15"/>
    <mergeCell ref="H15:K15"/>
    <mergeCell ref="K21:K22"/>
    <mergeCell ref="H21:I21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14.06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2025-08-23T09:24:58Z</cp:lastPrinted>
  <dcterms:created xsi:type="dcterms:W3CDTF">1996-10-08T23:32:33Z</dcterms:created>
  <dcterms:modified xsi:type="dcterms:W3CDTF">2025-08-23T09:25:05Z</dcterms:modified>
</cp:coreProperties>
</file>