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СКРЕТЧ\"/>
    </mc:Choice>
  </mc:AlternateContent>
  <bookViews>
    <workbookView xWindow="0" yWindow="0" windowWidth="24000" windowHeight="9105"/>
  </bookViews>
  <sheets>
    <sheet name="ю 17-18" sheetId="1" r:id="rId1"/>
  </sheets>
  <definedNames>
    <definedName name="_xlnm.Print_Area" localSheetId="0">'ю 17-18'!$A$1:$J$45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H36" i="1"/>
  <c r="J35" i="1"/>
  <c r="H35" i="1"/>
  <c r="J34" i="1"/>
  <c r="H34" i="1"/>
  <c r="J33" i="1"/>
  <c r="H33" i="1"/>
  <c r="J32" i="1"/>
  <c r="J31" i="1"/>
  <c r="J30" i="1"/>
</calcChain>
</file>

<file path=xl/sharedStrings.xml><?xml version="1.0" encoding="utf-8"?>
<sst xmlns="http://schemas.openxmlformats.org/spreadsheetml/2006/main" count="81" uniqueCount="72">
  <si>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</si>
  <si>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</si>
  <si>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</si>
  <si>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</si>
  <si>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</si>
  <si>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</si>
  <si>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</si>
  <si>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</si>
  <si>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</si>
  <si>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скретч</t>
  </si>
  <si>
    <t>ЮНИОРЫ 17-18 ЛЕТ</t>
  </si>
  <si>
    <t xml:space="preserve"> МЕСТО ПРОВЕДЕНИЯ: г. ВОРОНЕЖ, СК Велотрек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</si>
  <si>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</si>
  <si>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</si>
  <si>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0080491811Я</t>
  </si>
  <si>
    <t xml:space="preserve"> ДАТА ПРОВЕДЕНИЯ: 18 июля 2025г.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</si>
  <si>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</si>
  <si>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</si>
  <si>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</si>
  <si>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</si>
  <si>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</si>
  <si>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</si>
  <si>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</si>
  <si>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</si>
  <si>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</si>
  <si>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</si>
  <si>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</si>
  <si>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</si>
  <si>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</si>
  <si>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</si>
  <si>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</si>
  <si>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</si>
  <si>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</si>
  <si>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</si>
  <si>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</si>
  <si>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</si>
  <si>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</si>
  <si>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</si>
  <si>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</si>
  <si>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</si>
  <si>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</si>
  <si>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КРУГИ ОТСТАВАНИЯ</t>
  </si>
  <si>
    <t>ВЫПОЛНЕНИЕ НТУ ЕВСК</t>
  </si>
  <si>
    <t>ПРИМЕЧАНИЕ</t>
  </si>
  <si>
    <t>101 441 603 70</t>
  </si>
  <si>
    <t>МАЛКОВ Иван Романович</t>
  </si>
  <si>
    <t>КМС</t>
  </si>
  <si>
    <t>Ярославская область</t>
  </si>
  <si>
    <t>101 139 813 47</t>
  </si>
  <si>
    <t>ВЕРЕМЕЕНКО Сергей Вячеславович</t>
  </si>
  <si>
    <t>Белгородская область</t>
  </si>
  <si>
    <t>101 410 132 27</t>
  </si>
  <si>
    <t>ЧЕРНЫШОВ Кирилл Вадимович</t>
  </si>
  <si>
    <t>2 СР</t>
  </si>
  <si>
    <t>Липецкая оласть</t>
  </si>
  <si>
    <t xml:space="preserve">Коммюнике: 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</si>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</sst>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yyyy"/>
  </numFmts>
  <fonts count="19" x14ac:knownFonts="1">
    <font>
      <sz val="11"/>
      <color theme="1"/>
      <name val="Calibri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41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/>
    <xf numFmtId="0" fontId="10" fillId="0" borderId="1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left" vertical="center"/>
    </xf>
    <xf numFmtId="0" fontId="11" fillId="0" borderId="11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horizontal="left" vertical="center"/>
    </xf>
    <xf numFmtId="0" fontId="11" fillId="0" borderId="13" xfId="0" applyNumberFormat="1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0" fontId="9" fillId="2" borderId="14" xfId="0" applyNumberFormat="1" applyFont="1" applyFill="1" applyBorder="1" applyAlignment="1">
      <alignment horizontal="left" vertical="center"/>
    </xf>
    <xf numFmtId="0" fontId="9" fillId="2" borderId="15" xfId="0" applyNumberFormat="1" applyFont="1" applyFill="1" applyBorder="1" applyAlignment="1">
      <alignment horizontal="left" vertical="center"/>
    </xf>
    <xf numFmtId="0" fontId="9" fillId="2" borderId="16" xfId="0" applyNumberFormat="1" applyFont="1" applyFill="1" applyBorder="1" applyAlignment="1">
      <alignment horizontal="left" vertical="center"/>
    </xf>
    <xf numFmtId="0" fontId="9" fillId="2" borderId="17" xfId="0" applyNumberFormat="1" applyFont="1" applyFill="1" applyBorder="1" applyAlignment="1">
      <alignment vertical="center"/>
    </xf>
    <xf numFmtId="0" fontId="9" fillId="2" borderId="15" xfId="0" applyNumberFormat="1" applyFont="1" applyFill="1" applyBorder="1" applyAlignment="1">
      <alignment vertical="center"/>
    </xf>
    <xf numFmtId="0" fontId="9" fillId="2" borderId="18" xfId="0" applyNumberFormat="1" applyFont="1" applyFill="1" applyBorder="1" applyAlignment="1">
      <alignment vertical="center"/>
    </xf>
    <xf numFmtId="0" fontId="9" fillId="0" borderId="19" xfId="0" applyNumberFormat="1" applyFont="1" applyBorder="1" applyAlignment="1">
      <alignment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vertical="center"/>
    </xf>
    <xf numFmtId="0" fontId="10" fillId="0" borderId="15" xfId="0" applyNumberFormat="1" applyFont="1" applyBorder="1" applyAlignment="1">
      <alignment vertical="center"/>
    </xf>
    <xf numFmtId="0" fontId="10" fillId="0" borderId="16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horizontal="left" vertical="center"/>
    </xf>
    <xf numFmtId="0" fontId="10" fillId="0" borderId="15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right" vertical="center"/>
    </xf>
    <xf numFmtId="0" fontId="10" fillId="0" borderId="15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9" fillId="0" borderId="17" xfId="0" applyNumberFormat="1" applyFont="1" applyBorder="1" applyAlignment="1">
      <alignment vertical="center"/>
    </xf>
    <xf numFmtId="0" fontId="1" fillId="0" borderId="18" xfId="0" applyNumberFormat="1" applyFont="1" applyBorder="1" applyAlignment="1">
      <alignment horizontal="right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vertical="center"/>
    </xf>
    <xf numFmtId="0" fontId="9" fillId="0" borderId="20" xfId="0" applyNumberFormat="1" applyFont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vertical="center"/>
    </xf>
    <xf numFmtId="0" fontId="10" fillId="0" borderId="21" xfId="0" applyNumberFormat="1" applyFont="1" applyBorder="1" applyAlignment="1">
      <alignment horizontal="right" vertical="center"/>
    </xf>
    <xf numFmtId="0" fontId="9" fillId="0" borderId="22" xfId="0" applyNumberFormat="1" applyFont="1" applyBorder="1" applyAlignment="1">
      <alignment vertical="center"/>
    </xf>
    <xf numFmtId="0" fontId="10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right" vertical="center"/>
    </xf>
    <xf numFmtId="0" fontId="8" fillId="0" borderId="25" xfId="0" applyNumberFormat="1" applyFont="1" applyBorder="1" applyAlignment="1">
      <alignment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vertical="center"/>
    </xf>
    <xf numFmtId="0" fontId="8" fillId="0" borderId="27" xfId="0" applyNumberFormat="1" applyFont="1" applyBorder="1" applyAlignment="1">
      <alignment vertical="center"/>
    </xf>
    <xf numFmtId="0" fontId="11" fillId="2" borderId="28" xfId="0" applyNumberFormat="1" applyFont="1" applyFill="1" applyBorder="1" applyAlignment="1">
      <alignment horizontal="center" vertical="center"/>
    </xf>
    <xf numFmtId="0" fontId="11" fillId="2" borderId="29" xfId="0" applyNumberFormat="1" applyFont="1" applyFill="1" applyBorder="1" applyAlignment="1">
      <alignment horizontal="center" vertical="center" wrapText="1"/>
    </xf>
    <xf numFmtId="0" fontId="12" fillId="2" borderId="29" xfId="0" applyNumberFormat="1" applyFont="1" applyFill="1" applyBorder="1" applyAlignment="1">
      <alignment horizontal="center" vertical="center" wrapText="1"/>
    </xf>
    <xf numFmtId="0" fontId="11" fillId="2" borderId="30" xfId="0" applyNumberFormat="1" applyFont="1" applyFill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32" xfId="0" applyNumberFormat="1" applyFont="1" applyFill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0" fontId="10" fillId="0" borderId="32" xfId="0" applyNumberFormat="1" applyFont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center" vertical="center"/>
    </xf>
    <xf numFmtId="0" fontId="10" fillId="0" borderId="35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0" fontId="10" fillId="0" borderId="39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justify"/>
    </xf>
    <xf numFmtId="0" fontId="15" fillId="0" borderId="0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vertical="center"/>
    </xf>
    <xf numFmtId="0" fontId="16" fillId="0" borderId="5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vertical="center" wrapText="1"/>
    </xf>
    <xf numFmtId="0" fontId="16" fillId="0" borderId="0" xfId="0" applyNumberFormat="1" applyFont="1" applyAlignment="1">
      <alignment vertical="center"/>
    </xf>
    <xf numFmtId="0" fontId="9" fillId="2" borderId="19" xfId="0" applyNumberFormat="1" applyFont="1" applyFill="1" applyBorder="1" applyAlignment="1">
      <alignment vertical="center"/>
    </xf>
    <xf numFmtId="0" fontId="9" fillId="2" borderId="15" xfId="0" applyNumberFormat="1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center"/>
    </xf>
    <xf numFmtId="0" fontId="9" fillId="2" borderId="18" xfId="0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vertical="center"/>
    </xf>
    <xf numFmtId="0" fontId="18" fillId="0" borderId="5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10" fillId="0" borderId="6" xfId="0" applyNumberFormat="1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7" xfId="0" applyNumberFormat="1" applyFont="1" applyBorder="1" applyAlignment="1">
      <alignment vertical="center"/>
    </xf>
    <xf numFmtId="0" fontId="14" fillId="2" borderId="19" xfId="0" applyNumberFormat="1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0" fontId="14" fillId="2" borderId="1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5" xfId="0" applyNumberFormat="1" applyFont="1" applyBorder="1" applyAlignment="1">
      <alignment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6" fillId="0" borderId="40" xfId="0" applyNumberFormat="1" applyFont="1" applyBorder="1" applyAlignment="1">
      <alignment horizontal="center" vertical="center"/>
    </xf>
    <xf numFmtId="0" fontId="16" fillId="0" borderId="23" xfId="0" applyNumberFormat="1" applyFont="1" applyBorder="1" applyAlignment="1">
      <alignment horizontal="center" vertical="center"/>
    </xf>
    <xf numFmtId="0" fontId="16" fillId="0" borderId="23" xfId="0" applyNumberFormat="1" applyFont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142875</xdr:rowOff>
    </xdr:from>
    <xdr:to>
      <xdr:col>9</xdr:col>
      <xdr:colOff>234949</xdr:colOff>
      <xdr:row>5</xdr:row>
      <xdr:rowOff>126244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76225" y="381000"/>
          <a:ext cx="12255499" cy="935869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view="pageBreakPreview" topLeftCell="A10" zoomScaleNormal="100" zoomScaleSheetLayoutView="100" workbookViewId="0">
      <selection activeCell="H25" sqref="H25"/>
    </sheetView>
  </sheetViews>
  <sheetFormatPr defaultColWidth="9" defaultRowHeight="15" x14ac:dyDescent="0.25"/>
  <cols>
    <col min="3" max="3" width="17.28515625" customWidth="1"/>
    <col min="4" max="4" width="41.85546875" customWidth="1"/>
    <col min="5" max="5" width="13.28515625" customWidth="1"/>
    <col min="6" max="6" width="11.42578125" customWidth="1"/>
    <col min="7" max="7" width="35.5703125" customWidth="1"/>
    <col min="8" max="8" width="31.42578125" customWidth="1"/>
    <col min="9" max="9" width="15.5703125" customWidth="1"/>
    <col min="10" max="10" width="17.28515625" customWidth="1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0" ht="28.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2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</row>
    <row r="8" spans="1:10" ht="21" customHeight="1" thickBot="1" x14ac:dyDescent="0.4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</row>
    <row r="9" spans="1:10" ht="19.5" thickTop="1" x14ac:dyDescent="0.25">
      <c r="A9" s="7" t="s">
        <v>8</v>
      </c>
      <c r="B9" s="8"/>
      <c r="C9" s="8"/>
      <c r="D9" s="8"/>
      <c r="E9" s="8"/>
      <c r="F9" s="8"/>
      <c r="G9" s="8"/>
      <c r="H9" s="8"/>
      <c r="I9" s="8"/>
      <c r="J9" s="9"/>
    </row>
    <row r="10" spans="1:10" ht="18.75" x14ac:dyDescent="0.25">
      <c r="A10" s="10" t="s">
        <v>9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ht="18.75" x14ac:dyDescent="0.25">
      <c r="A11" s="10" t="s">
        <v>10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21" x14ac:dyDescent="0.25">
      <c r="A12" s="13"/>
      <c r="B12" s="14"/>
      <c r="C12" s="14"/>
      <c r="D12" s="14"/>
      <c r="E12" s="14"/>
      <c r="F12" s="14"/>
      <c r="G12" s="14"/>
      <c r="H12" s="14"/>
      <c r="I12" s="15"/>
      <c r="J12" s="16"/>
    </row>
    <row r="13" spans="1:10" x14ac:dyDescent="0.25">
      <c r="A13" s="17" t="s">
        <v>11</v>
      </c>
      <c r="B13" s="18"/>
      <c r="C13" s="18"/>
      <c r="D13" s="19"/>
      <c r="E13" s="20"/>
      <c r="F13" s="20"/>
      <c r="G13" s="21" t="s">
        <v>12</v>
      </c>
      <c r="H13" s="20"/>
      <c r="I13" s="22" t="s">
        <v>13</v>
      </c>
      <c r="J13" s="22" t="s">
        <v>14</v>
      </c>
    </row>
    <row r="14" spans="1:10" x14ac:dyDescent="0.25">
      <c r="A14" s="23" t="s">
        <v>15</v>
      </c>
      <c r="B14" s="24"/>
      <c r="C14" s="24"/>
      <c r="D14" s="25"/>
      <c r="E14" s="25"/>
      <c r="F14" s="25"/>
      <c r="G14" s="26" t="s">
        <v>16</v>
      </c>
      <c r="H14" s="25"/>
      <c r="I14" s="27" t="s">
        <v>17</v>
      </c>
      <c r="J14" s="28" t="s">
        <v>18</v>
      </c>
    </row>
    <row r="15" spans="1:10" x14ac:dyDescent="0.25">
      <c r="A15" s="29" t="s">
        <v>19</v>
      </c>
      <c r="B15" s="30"/>
      <c r="C15" s="30"/>
      <c r="D15" s="30"/>
      <c r="E15" s="30"/>
      <c r="F15" s="30"/>
      <c r="G15" s="31"/>
      <c r="H15" s="32" t="s">
        <v>20</v>
      </c>
      <c r="I15" s="33"/>
      <c r="J15" s="34"/>
    </row>
    <row r="16" spans="1:10" x14ac:dyDescent="0.25">
      <c r="A16" s="35" t="s">
        <v>21</v>
      </c>
      <c r="B16" s="36"/>
      <c r="C16" s="36"/>
      <c r="D16" s="37"/>
      <c r="E16" s="38"/>
      <c r="F16" s="37"/>
      <c r="G16" s="39"/>
      <c r="H16" s="40" t="s">
        <v>22</v>
      </c>
      <c r="I16" s="41"/>
      <c r="J16" s="42" t="s">
        <v>23</v>
      </c>
    </row>
    <row r="17" spans="1:10" x14ac:dyDescent="0.25">
      <c r="A17" s="35" t="s">
        <v>24</v>
      </c>
      <c r="B17" s="36"/>
      <c r="C17" s="36"/>
      <c r="D17" s="43"/>
      <c r="E17" s="38"/>
      <c r="F17" s="37"/>
      <c r="G17" s="39" t="s">
        <v>25</v>
      </c>
      <c r="H17" s="40" t="s">
        <v>26</v>
      </c>
      <c r="I17" s="41"/>
      <c r="J17" s="42" t="s">
        <v>27</v>
      </c>
    </row>
    <row r="18" spans="1:10" x14ac:dyDescent="0.25">
      <c r="A18" s="35" t="s">
        <v>28</v>
      </c>
      <c r="B18" s="36"/>
      <c r="C18" s="36"/>
      <c r="D18" s="43"/>
      <c r="E18" s="38"/>
      <c r="F18" s="37"/>
      <c r="G18" s="44" t="s">
        <v>29</v>
      </c>
      <c r="H18" s="45" t="s">
        <v>30</v>
      </c>
      <c r="I18" s="41"/>
      <c r="J18" s="46"/>
    </row>
    <row r="19" spans="1:10" x14ac:dyDescent="0.25">
      <c r="A19" s="35" t="s">
        <v>31</v>
      </c>
      <c r="B19" s="47"/>
      <c r="C19" s="47"/>
      <c r="D19" s="48"/>
      <c r="E19" s="48"/>
      <c r="F19" s="48"/>
      <c r="G19" s="39" t="s">
        <v>32</v>
      </c>
      <c r="H19" s="45" t="s">
        <v>33</v>
      </c>
      <c r="I19" s="41"/>
      <c r="J19" s="46"/>
    </row>
    <row r="20" spans="1:10" ht="15.75" thickBot="1" x14ac:dyDescent="0.3">
      <c r="A20" s="49"/>
      <c r="B20" s="50"/>
      <c r="C20" s="50"/>
      <c r="D20" s="51"/>
      <c r="E20" s="51"/>
      <c r="F20" s="51"/>
      <c r="G20" s="52"/>
      <c r="H20" s="53"/>
      <c r="I20" s="54"/>
      <c r="J20" s="55"/>
    </row>
    <row r="21" spans="1:10" ht="16.5" thickTop="1" thickBot="1" x14ac:dyDescent="0.3">
      <c r="A21" s="56"/>
      <c r="B21" s="57"/>
      <c r="C21" s="57"/>
      <c r="D21" s="58"/>
      <c r="E21" s="58"/>
      <c r="F21" s="58"/>
      <c r="G21" s="58"/>
      <c r="H21" s="58"/>
      <c r="I21" s="58"/>
      <c r="J21" s="59"/>
    </row>
    <row r="22" spans="1:10" ht="27" thickTop="1" thickBot="1" x14ac:dyDescent="0.3">
      <c r="A22" s="60" t="s">
        <v>34</v>
      </c>
      <c r="B22" s="61" t="s">
        <v>35</v>
      </c>
      <c r="C22" s="61" t="s">
        <v>36</v>
      </c>
      <c r="D22" s="61" t="s">
        <v>37</v>
      </c>
      <c r="E22" s="61" t="s">
        <v>38</v>
      </c>
      <c r="F22" s="61" t="s">
        <v>39</v>
      </c>
      <c r="G22" s="61" t="s">
        <v>40</v>
      </c>
      <c r="H22" s="61" t="s">
        <v>41</v>
      </c>
      <c r="I22" s="62" t="s">
        <v>42</v>
      </c>
      <c r="J22" s="63" t="s">
        <v>43</v>
      </c>
    </row>
    <row r="23" spans="1:10" ht="16.5" thickTop="1" x14ac:dyDescent="0.25">
      <c r="A23" s="64">
        <v>1</v>
      </c>
      <c r="B23" s="65">
        <v>44</v>
      </c>
      <c r="C23" s="66" t="s">
        <v>44</v>
      </c>
      <c r="D23" s="67" t="s">
        <v>45</v>
      </c>
      <c r="E23" s="68">
        <v>39634</v>
      </c>
      <c r="F23" s="66" t="s">
        <v>46</v>
      </c>
      <c r="G23" s="66" t="s">
        <v>47</v>
      </c>
      <c r="H23" s="69"/>
      <c r="I23" s="69"/>
      <c r="J23" s="70"/>
    </row>
    <row r="24" spans="1:10" ht="15.75" x14ac:dyDescent="0.25">
      <c r="A24" s="71">
        <v>2</v>
      </c>
      <c r="B24" s="72">
        <v>65</v>
      </c>
      <c r="C24" s="73" t="s">
        <v>48</v>
      </c>
      <c r="D24" s="74" t="s">
        <v>49</v>
      </c>
      <c r="E24" s="75">
        <v>39496</v>
      </c>
      <c r="F24" s="73" t="s">
        <v>46</v>
      </c>
      <c r="G24" s="73" t="s">
        <v>50</v>
      </c>
      <c r="H24" s="76"/>
      <c r="I24" s="76"/>
      <c r="J24" s="77"/>
    </row>
    <row r="25" spans="1:10" ht="15.75" x14ac:dyDescent="0.25">
      <c r="A25" s="71">
        <v>3</v>
      </c>
      <c r="B25" s="72">
        <v>49</v>
      </c>
      <c r="C25" s="73" t="s">
        <v>51</v>
      </c>
      <c r="D25" s="78" t="s">
        <v>52</v>
      </c>
      <c r="E25" s="75">
        <v>39798</v>
      </c>
      <c r="F25" s="73" t="s">
        <v>53</v>
      </c>
      <c r="G25" s="73" t="s">
        <v>54</v>
      </c>
      <c r="H25" s="76"/>
      <c r="I25" s="76"/>
      <c r="J25" s="77"/>
    </row>
    <row r="26" spans="1:10" ht="15.75" thickBot="1" x14ac:dyDescent="0.3">
      <c r="A26" s="79"/>
      <c r="B26" s="80"/>
      <c r="C26" s="80"/>
      <c r="D26" s="80"/>
      <c r="E26" s="80"/>
      <c r="F26" s="80"/>
      <c r="G26" s="80"/>
      <c r="H26" s="80"/>
      <c r="I26" s="80"/>
      <c r="J26" s="81"/>
    </row>
    <row r="27" spans="1:10" ht="16.5" thickTop="1" x14ac:dyDescent="0.25">
      <c r="A27" s="82" t="s">
        <v>55</v>
      </c>
      <c r="B27" s="83"/>
      <c r="C27" s="83"/>
      <c r="D27" s="84"/>
      <c r="E27" s="85"/>
      <c r="F27" s="86"/>
      <c r="G27" s="85"/>
      <c r="H27" s="87"/>
      <c r="I27" s="88"/>
      <c r="J27" s="89"/>
    </row>
    <row r="28" spans="1:10" ht="15.75" x14ac:dyDescent="0.25">
      <c r="A28" s="90"/>
      <c r="B28" s="90"/>
      <c r="C28" s="90"/>
      <c r="D28" s="90"/>
      <c r="E28" s="90"/>
      <c r="F28" s="90"/>
      <c r="G28" s="91"/>
      <c r="H28" s="92"/>
      <c r="I28" s="93"/>
      <c r="J28" s="89"/>
    </row>
    <row r="29" spans="1:10" x14ac:dyDescent="0.25">
      <c r="A29" s="94" t="s">
        <v>56</v>
      </c>
      <c r="B29" s="33"/>
      <c r="C29" s="33"/>
      <c r="D29" s="33"/>
      <c r="E29" s="33"/>
      <c r="F29" s="95"/>
      <c r="G29" s="96" t="s">
        <v>57</v>
      </c>
      <c r="H29" s="96"/>
      <c r="I29" s="96"/>
      <c r="J29" s="97"/>
    </row>
    <row r="30" spans="1:10" x14ac:dyDescent="0.25">
      <c r="A30" s="98" t="s">
        <v>58</v>
      </c>
      <c r="B30" s="99"/>
      <c r="C30" s="99"/>
      <c r="D30" s="99"/>
      <c r="E30" s="99"/>
      <c r="F30" s="99"/>
      <c r="G30" s="100" t="s">
        <v>59</v>
      </c>
      <c r="H30" s="101">
        <v>3</v>
      </c>
      <c r="I30" s="102" t="s">
        <v>60</v>
      </c>
      <c r="J30" s="103">
        <f>COUNTIF(F23:F26,"ЗМС")</f>
        <v>0</v>
      </c>
    </row>
    <row r="31" spans="1:10" x14ac:dyDescent="0.25">
      <c r="A31" s="98" t="s">
        <v>61</v>
      </c>
      <c r="B31" s="104"/>
      <c r="C31" s="104"/>
      <c r="D31" s="104"/>
      <c r="E31" s="104"/>
      <c r="F31" s="104"/>
      <c r="G31" s="100" t="s">
        <v>62</v>
      </c>
      <c r="H31" s="101">
        <v>13</v>
      </c>
      <c r="I31" s="102" t="s">
        <v>63</v>
      </c>
      <c r="J31" s="103">
        <f>COUNTIF(F23:F26,"МСМК")</f>
        <v>0</v>
      </c>
    </row>
    <row r="32" spans="1:10" x14ac:dyDescent="0.25">
      <c r="A32" s="98"/>
      <c r="B32" s="104"/>
      <c r="C32" s="104"/>
      <c r="D32" s="104"/>
      <c r="E32" s="104"/>
      <c r="F32" s="104"/>
      <c r="G32" s="100" t="s">
        <v>64</v>
      </c>
      <c r="H32" s="101">
        <v>13</v>
      </c>
      <c r="I32" s="102" t="s">
        <v>65</v>
      </c>
      <c r="J32" s="103">
        <f>COUNTIF(F23:F26,"МС")</f>
        <v>0</v>
      </c>
    </row>
    <row r="33" spans="1:10" x14ac:dyDescent="0.25">
      <c r="A33" s="98"/>
      <c r="B33" s="104"/>
      <c r="C33" s="104"/>
      <c r="D33" s="104"/>
      <c r="E33" s="104"/>
      <c r="F33" s="104"/>
      <c r="G33" s="100" t="s">
        <v>66</v>
      </c>
      <c r="H33" s="101">
        <f>COUNT(A14:A34)</f>
        <v>3</v>
      </c>
      <c r="I33" s="102" t="s">
        <v>46</v>
      </c>
      <c r="J33" s="103">
        <f>COUNTIF(F23:F26,"КМС")</f>
        <v>2</v>
      </c>
    </row>
    <row r="34" spans="1:10" x14ac:dyDescent="0.25">
      <c r="A34" s="98"/>
      <c r="B34" s="104"/>
      <c r="C34" s="104"/>
      <c r="D34" s="104"/>
      <c r="E34" s="104"/>
      <c r="F34" s="104"/>
      <c r="G34" s="100" t="s">
        <v>67</v>
      </c>
      <c r="H34" s="101">
        <f>COUNTIF(A14:A26,"НФ")</f>
        <v>0</v>
      </c>
      <c r="I34" s="102" t="s">
        <v>68</v>
      </c>
      <c r="J34" s="103">
        <f>COUNTIF(F27:F44,"1 СР")</f>
        <v>0</v>
      </c>
    </row>
    <row r="35" spans="1:10" x14ac:dyDescent="0.25">
      <c r="B35" s="99"/>
      <c r="C35" s="99"/>
      <c r="D35" s="99"/>
      <c r="E35" s="99"/>
      <c r="F35" s="99"/>
      <c r="G35" s="100" t="s">
        <v>69</v>
      </c>
      <c r="H35" s="101">
        <f>COUNTIF(A14:A26,"НФ")</f>
        <v>0</v>
      </c>
      <c r="I35" s="102" t="s">
        <v>53</v>
      </c>
      <c r="J35" s="103">
        <f>COUNTIF(F27:F44,"2 СР")</f>
        <v>0</v>
      </c>
    </row>
    <row r="36" spans="1:10" x14ac:dyDescent="0.25">
      <c r="A36" s="105"/>
      <c r="B36" s="104"/>
      <c r="C36" s="104"/>
      <c r="D36" s="104"/>
      <c r="E36" s="104"/>
      <c r="F36" s="104"/>
      <c r="G36" s="100" t="s">
        <v>70</v>
      </c>
      <c r="H36" s="101">
        <f>COUNTIF(A14:A26,"НФ")</f>
        <v>0</v>
      </c>
      <c r="I36" s="102" t="s">
        <v>71</v>
      </c>
      <c r="J36" s="103">
        <f>COUNTIF(F27:F44,"3 СР")</f>
        <v>0</v>
      </c>
    </row>
    <row r="37" spans="1:10" x14ac:dyDescent="0.25">
      <c r="A37" s="98"/>
      <c r="B37" s="106"/>
      <c r="C37" s="106"/>
      <c r="D37" s="106"/>
      <c r="E37" s="106"/>
      <c r="F37" s="107"/>
      <c r="G37" s="107"/>
      <c r="H37" s="107"/>
      <c r="I37" s="107"/>
      <c r="J37" s="16"/>
    </row>
    <row r="38" spans="1:10" ht="15.75" x14ac:dyDescent="0.25">
      <c r="A38" s="108"/>
      <c r="B38" s="109"/>
      <c r="C38" s="109"/>
      <c r="D38" s="109" t="s">
        <v>24</v>
      </c>
      <c r="E38" s="109"/>
      <c r="F38" s="109" t="s">
        <v>28</v>
      </c>
      <c r="G38" s="109"/>
      <c r="H38" s="110" t="s">
        <v>31</v>
      </c>
      <c r="I38" s="109"/>
      <c r="J38" s="110"/>
    </row>
    <row r="39" spans="1:10" x14ac:dyDescent="0.25">
      <c r="A39" s="98"/>
      <c r="B39" s="111"/>
      <c r="C39" s="111"/>
      <c r="D39" s="106"/>
      <c r="E39" s="106"/>
      <c r="F39" s="106"/>
      <c r="G39" s="106"/>
      <c r="H39" s="106"/>
      <c r="I39" s="106"/>
      <c r="J39" s="112"/>
    </row>
    <row r="40" spans="1:10" x14ac:dyDescent="0.25">
      <c r="A40" s="98"/>
      <c r="B40" s="111"/>
      <c r="C40" s="111"/>
      <c r="D40" s="106"/>
      <c r="E40" s="106"/>
      <c r="F40" s="106"/>
      <c r="G40" s="106"/>
      <c r="H40" s="106"/>
      <c r="I40" s="106"/>
      <c r="J40" s="112"/>
    </row>
    <row r="41" spans="1:10" x14ac:dyDescent="0.25">
      <c r="A41" s="98"/>
      <c r="B41" s="111"/>
      <c r="C41" s="111"/>
      <c r="D41" s="106"/>
      <c r="E41" s="106"/>
      <c r="F41" s="106"/>
      <c r="G41" s="106"/>
      <c r="H41" s="106"/>
      <c r="I41" s="106"/>
      <c r="J41" s="112"/>
    </row>
    <row r="42" spans="1:10" x14ac:dyDescent="0.25">
      <c r="A42" s="98"/>
      <c r="B42" s="111"/>
      <c r="C42" s="111"/>
      <c r="D42" s="106"/>
      <c r="E42" s="106"/>
      <c r="F42" s="106"/>
      <c r="G42" s="106"/>
      <c r="H42" s="106"/>
      <c r="I42" s="106"/>
      <c r="J42" s="112"/>
    </row>
    <row r="43" spans="1:10" x14ac:dyDescent="0.25">
      <c r="A43" s="98"/>
      <c r="B43" s="111"/>
      <c r="C43" s="111"/>
      <c r="D43" s="106"/>
      <c r="E43" s="106"/>
      <c r="F43" s="106"/>
      <c r="G43" s="106"/>
      <c r="H43" s="106"/>
      <c r="I43" s="106"/>
      <c r="J43" s="112"/>
    </row>
    <row r="44" spans="1:10" x14ac:dyDescent="0.25">
      <c r="A44" s="98"/>
      <c r="B44" s="111"/>
      <c r="C44" s="111"/>
      <c r="D44" s="106"/>
      <c r="E44" s="106"/>
      <c r="F44" s="106"/>
      <c r="G44" s="106"/>
      <c r="H44" s="113"/>
      <c r="I44" s="113"/>
      <c r="J44" s="114"/>
    </row>
    <row r="45" spans="1:10" ht="16.5" thickBot="1" x14ac:dyDescent="0.3">
      <c r="A45" s="115"/>
      <c r="B45" s="116"/>
      <c r="C45" s="116"/>
      <c r="D45" s="116" t="s">
        <v>25</v>
      </c>
      <c r="E45" s="117" t="s">
        <v>29</v>
      </c>
      <c r="F45" s="117"/>
      <c r="G45" s="117"/>
      <c r="H45" s="117" t="s">
        <v>32</v>
      </c>
      <c r="I45" s="117"/>
      <c r="J45" s="118"/>
    </row>
  </sheetData>
  <mergeCells count="19">
    <mergeCell ref="G29:J29"/>
    <mergeCell ref="A38:C38"/>
    <mergeCell ref="D38:E38"/>
    <mergeCell ref="F38:G38"/>
    <mergeCell ref="H38:J38"/>
    <mergeCell ref="E45:G45"/>
    <mergeCell ref="H45:J45"/>
    <mergeCell ref="A7:J7"/>
    <mergeCell ref="A8:J8"/>
    <mergeCell ref="A9:J9"/>
    <mergeCell ref="A10:J10"/>
    <mergeCell ref="A11:J11"/>
    <mergeCell ref="A15:G15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 17-18</vt:lpstr>
      <vt:lpstr>'ю 17-18'!Область_печати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2025-07-23T16:40:31Z</dcterms:created>
  <dcterms:modified xsi:type="dcterms:W3CDTF">2025-07-23T16:41:22Z</dcterms:modified>
</cp:coreProperties>
</file>