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Классик 12 октября\"/>
    </mc:Choice>
  </mc:AlternateContent>
  <xr:revisionPtr revIDLastSave="0" documentId="13_ncr:1_{15827B81-12F2-4EFE-B8BE-665676DDACD3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I58" i="126" l="1"/>
  <c r="E58" i="126"/>
  <c r="A58" i="126"/>
  <c r="K50" i="126"/>
  <c r="H50" i="126"/>
  <c r="K49" i="126"/>
  <c r="H49" i="126"/>
  <c r="K48" i="126"/>
  <c r="H48" i="126"/>
  <c r="K47" i="126"/>
  <c r="H47" i="126"/>
  <c r="K46" i="126"/>
  <c r="K45" i="126"/>
  <c r="K44" i="126"/>
  <c r="H44" i="126" a="1"/>
  <c r="H44" i="126" s="1"/>
  <c r="H46" i="126" l="1"/>
  <c r="H45" i="126" s="1"/>
</calcChain>
</file>

<file path=xl/sharedStrings.xml><?xml version="1.0" encoding="utf-8"?>
<sst xmlns="http://schemas.openxmlformats.org/spreadsheetml/2006/main" count="183" uniqueCount="149">
  <si>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</si>
  <si>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</si>
  <si>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</si>
  <si>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</si>
  <si>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</si>
  <si>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</si>
  <si>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</si>
  <si>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</si>
  <si>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</si>
  <si>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</si>
  <si>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</si>
  <si>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</si>
  <si>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</si>
  <si>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</si>
  <si>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</si>
  <si>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</si>
  <si>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</si>
  <si>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</si>
  <si>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</si>
  <si>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</si>
  <si>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</si>
  <si>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</si>
  <si>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</si>
  <si>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</si>
  <si>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</si>
  <si>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</si>
  <si>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</si>
  <si>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</si>
  <si>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</si>
  <si>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</si>
  <si>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</si>
  <si>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</si>
  <si>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</si>
  <si>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</si>
  <si>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</si>
  <si>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</si>
  <si>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</si>
  <si>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</si>
  <si>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</si>
  <si>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</si>
  <si>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</si>
  <si>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</si>
  <si>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</si>
  <si>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</si>
  <si>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</si>
  <si>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</si>
  <si>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</si>
  <si>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</si>
  <si>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</si>
  <si>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</si>
  <si>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</si>
  <si>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</si>
  <si>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</si>
  <si>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</si>
  <si>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</si>
  <si>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</si>
  <si>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КУБОК РОССИИ (1 ЭТАП)</t>
  </si>
  <si>
    <t>МЯГКОВА Е.А.  (IК, г. Саранск)</t>
  </si>
  <si>
    <t>БОЧАНОВ В.А. (ВК, г.Омск)</t>
  </si>
  <si>
    <t>Мужчины</t>
  </si>
  <si>
    <t>НС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</si>
  <si>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</si>
  <si>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</si>
  <si>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</si>
  <si>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</si>
  <si>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2008130020019355</t>
  </si>
  <si>
    <t>ДАТА ПРОВЕДЕНИЯ: 12 октября 2024г.</t>
  </si>
  <si>
    <t>909</t>
  </si>
  <si>
    <t>10008830216</t>
  </si>
  <si>
    <t>Катышев Александр</t>
  </si>
  <si>
    <t>02.01.1996</t>
  </si>
  <si>
    <t>Мордовия</t>
  </si>
  <si>
    <t>119</t>
  </si>
  <si>
    <t>10007839907</t>
  </si>
  <si>
    <t>Неяскин Владислав</t>
  </si>
  <si>
    <t>19.01.1994</t>
  </si>
  <si>
    <t>936</t>
  </si>
  <si>
    <t>10034985153</t>
  </si>
  <si>
    <t>Ермаков Никита</t>
  </si>
  <si>
    <t>28.05.2000</t>
  </si>
  <si>
    <t>Москва</t>
  </si>
  <si>
    <t>181</t>
  </si>
  <si>
    <t>10036101461</t>
  </si>
  <si>
    <t>Казанцев Александр</t>
  </si>
  <si>
    <t>05.11.2003</t>
  </si>
  <si>
    <t>Удмуртская Республика</t>
  </si>
  <si>
    <t>41</t>
  </si>
  <si>
    <t>10052761415</t>
  </si>
  <si>
    <t>Герасименко Георгий</t>
  </si>
  <si>
    <t>11.05.2000</t>
  </si>
  <si>
    <t>Омская обл.</t>
  </si>
  <si>
    <t>683</t>
  </si>
  <si>
    <t>10080986088</t>
  </si>
  <si>
    <t>Назарько Дмитрий</t>
  </si>
  <si>
    <t>15.12.2005</t>
  </si>
  <si>
    <t>636</t>
  </si>
  <si>
    <t>10034922610</t>
  </si>
  <si>
    <t>Малюшкин Олег</t>
  </si>
  <si>
    <t>03.07.2002</t>
  </si>
  <si>
    <t>Брянская обл./Москва</t>
  </si>
  <si>
    <t>987</t>
  </si>
  <si>
    <t>10034928973</t>
  </si>
  <si>
    <t>Бескровный Илья</t>
  </si>
  <si>
    <t>19.03.2000</t>
  </si>
  <si>
    <t>Санкт-Петербург</t>
  </si>
  <si>
    <t>852</t>
  </si>
  <si>
    <t>10077036774</t>
  </si>
  <si>
    <t>Глазов Георгий</t>
  </si>
  <si>
    <t>26.05.2005</t>
  </si>
  <si>
    <t>846</t>
  </si>
  <si>
    <t>10062193451</t>
  </si>
  <si>
    <t>Сахатов Максим</t>
  </si>
  <si>
    <t>25.04.2004</t>
  </si>
  <si>
    <t>52</t>
  </si>
  <si>
    <t>10036099946</t>
  </si>
  <si>
    <t>Мошков Илья</t>
  </si>
  <si>
    <t>14.12.2003</t>
  </si>
  <si>
    <t>132</t>
  </si>
  <si>
    <t>10011168825</t>
  </si>
  <si>
    <t>Росланкин Дмитрий</t>
  </si>
  <si>
    <t>24.02.1999</t>
  </si>
  <si>
    <t>60</t>
  </si>
  <si>
    <t>10080635676</t>
  </si>
  <si>
    <t>Долгих Даниил</t>
  </si>
  <si>
    <t>03.08.2005</t>
  </si>
  <si>
    <t>47</t>
  </si>
  <si>
    <t>10076267646</t>
  </si>
  <si>
    <t>Перяков Виталий</t>
  </si>
  <si>
    <t>01.02.2003</t>
  </si>
  <si>
    <t>43</t>
  </si>
  <si>
    <t>10076949171</t>
  </si>
  <si>
    <t>Кунаев Павел</t>
  </si>
  <si>
    <t>77</t>
  </si>
  <si>
    <t>10076949373</t>
  </si>
  <si>
    <t>Ехрюков Ярослав</t>
  </si>
  <si>
    <t>27.10.2005</t>
  </si>
  <si>
    <t>61</t>
  </si>
  <si>
    <t>10076266636</t>
  </si>
  <si>
    <t>Семин Никита</t>
  </si>
  <si>
    <t>03.04.2005</t>
  </si>
  <si>
    <t>17</t>
  </si>
  <si>
    <t>10036097522</t>
  </si>
  <si>
    <t>Сутербин Константин</t>
  </si>
  <si>
    <t>16.01.2004</t>
  </si>
  <si>
    <t>246</t>
  </si>
  <si>
    <t>10010866307</t>
  </si>
  <si>
    <t>Тоянов Егор</t>
  </si>
  <si>
    <t>21.12.1998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</si>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</sst>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1" fillId="0" borderId="5" xfId="2" applyFont="1" applyBorder="1" applyAlignment="1">
      <alignment horizontal="center"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4" fillId="0" borderId="39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7" fillId="2" borderId="44" xfId="2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abSelected="1" view="pageBreakPreview" topLeftCell="A30" zoomScaleNormal="100" zoomScaleSheetLayoutView="100" workbookViewId="0">
      <selection activeCell="D35" sqref="D35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1" x14ac:dyDescent="0.25">
      <c r="A3" s="130" t="s">
        <v>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 x14ac:dyDescent="0.25">
      <c r="A4" s="130" t="s">
        <v>51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21" x14ac:dyDescent="0.25">
      <c r="A5" s="130" t="s">
        <v>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8.8" x14ac:dyDescent="0.25">
      <c r="A6" s="131" t="s">
        <v>56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x14ac:dyDescent="0.25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6" thickBot="1" x14ac:dyDescent="0.3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8.600000000000001" thickTop="1" x14ac:dyDescent="0.25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x14ac:dyDescent="0.25">
      <c r="A10" s="137" t="s">
        <v>45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" x14ac:dyDescent="0.25">
      <c r="A11" s="137" t="s">
        <v>59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21" x14ac:dyDescent="0.25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20.100000000000001" customHeight="1" x14ac:dyDescent="0.25">
      <c r="A13" s="111" t="s">
        <v>53</v>
      </c>
      <c r="B13" s="112"/>
      <c r="C13" s="112"/>
      <c r="D13" s="112"/>
      <c r="E13" s="3"/>
      <c r="F13" s="97" t="s">
        <v>63</v>
      </c>
      <c r="G13" s="97"/>
      <c r="H13" s="16"/>
      <c r="I13" s="16"/>
      <c r="J13" s="4"/>
      <c r="K13" s="5" t="s">
        <v>62</v>
      </c>
    </row>
    <row r="14" spans="1:11" ht="20.100000000000001" customHeight="1" x14ac:dyDescent="0.25">
      <c r="A14" s="113" t="s">
        <v>66</v>
      </c>
      <c r="B14" s="114"/>
      <c r="C14" s="114"/>
      <c r="D14" s="114"/>
      <c r="E14" s="6"/>
      <c r="F14" s="41" t="s">
        <v>64</v>
      </c>
      <c r="G14" s="41"/>
      <c r="H14" s="17"/>
      <c r="I14" s="17"/>
      <c r="J14" s="7"/>
      <c r="K14" s="8" t="s">
        <v>65</v>
      </c>
    </row>
    <row r="15" spans="1:11" ht="20.100000000000001" customHeight="1" x14ac:dyDescent="0.25">
      <c r="A15" s="115" t="s">
        <v>6</v>
      </c>
      <c r="B15" s="116"/>
      <c r="C15" s="116"/>
      <c r="D15" s="116"/>
      <c r="E15" s="116"/>
      <c r="F15" s="116"/>
      <c r="G15" s="117"/>
      <c r="H15" s="118" t="s">
        <v>0</v>
      </c>
      <c r="I15" s="119"/>
      <c r="J15" s="119"/>
      <c r="K15" s="120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87" t="s">
        <v>61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80" t="s">
        <v>58</v>
      </c>
      <c r="H17" s="55" t="s">
        <v>31</v>
      </c>
      <c r="I17" s="56"/>
      <c r="J17" s="56"/>
      <c r="K17" s="74" t="s">
        <v>54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80" t="s">
        <v>57</v>
      </c>
      <c r="H18" s="55" t="s">
        <v>32</v>
      </c>
      <c r="I18" s="56"/>
      <c r="J18" s="56"/>
      <c r="K18" s="74" t="s">
        <v>55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81" t="s">
        <v>46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2"/>
      <c r="H20" s="22"/>
      <c r="I20" s="22"/>
      <c r="J20" s="12"/>
      <c r="K20" s="12"/>
    </row>
    <row r="21" spans="1:11" ht="25.95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90" t="s">
        <v>26</v>
      </c>
      <c r="H21" s="125" t="s">
        <v>38</v>
      </c>
      <c r="I21" s="126"/>
      <c r="J21" s="121" t="s">
        <v>18</v>
      </c>
      <c r="K21" s="123" t="s">
        <v>9</v>
      </c>
    </row>
    <row r="22" spans="1:11" ht="13.95" customHeight="1" thickBot="1" x14ac:dyDescent="0.3">
      <c r="A22" s="140"/>
      <c r="B22" s="88"/>
      <c r="C22" s="88"/>
      <c r="D22" s="88"/>
      <c r="E22" s="89"/>
      <c r="F22" s="91"/>
      <c r="G22" s="88"/>
      <c r="H22" s="93"/>
      <c r="I22" s="94"/>
      <c r="J22" s="122"/>
      <c r="K22" s="124"/>
    </row>
    <row r="23" spans="1:11" ht="24.9" customHeight="1" x14ac:dyDescent="0.3">
      <c r="A23" s="86">
        <v>1</v>
      </c>
      <c r="B23" s="86" t="s">
        <v>67</v>
      </c>
      <c r="C23" s="86" t="s">
        <v>68</v>
      </c>
      <c r="D23" s="86" t="s">
        <v>69</v>
      </c>
      <c r="E23" s="86" t="s">
        <v>70</v>
      </c>
      <c r="F23" s="86" t="s">
        <v>17</v>
      </c>
      <c r="G23" s="86" t="s">
        <v>71</v>
      </c>
      <c r="H23" s="98"/>
      <c r="I23" s="95"/>
      <c r="J23" s="76"/>
      <c r="K23" s="77"/>
    </row>
    <row r="24" spans="1:11" ht="24.9" customHeight="1" x14ac:dyDescent="0.3">
      <c r="A24" s="86">
        <v>2</v>
      </c>
      <c r="B24" s="86" t="s">
        <v>72</v>
      </c>
      <c r="C24" s="86" t="s">
        <v>73</v>
      </c>
      <c r="D24" s="86" t="s">
        <v>74</v>
      </c>
      <c r="E24" s="86" t="s">
        <v>75</v>
      </c>
      <c r="F24" s="86" t="s">
        <v>17</v>
      </c>
      <c r="G24" s="86" t="s">
        <v>71</v>
      </c>
      <c r="H24" s="98"/>
      <c r="I24" s="96"/>
      <c r="J24" s="76"/>
      <c r="K24" s="77"/>
    </row>
    <row r="25" spans="1:11" ht="24.9" customHeight="1" x14ac:dyDescent="0.3">
      <c r="A25" s="86">
        <v>3</v>
      </c>
      <c r="B25" s="86" t="s">
        <v>76</v>
      </c>
      <c r="C25" s="86" t="s">
        <v>77</v>
      </c>
      <c r="D25" s="86" t="s">
        <v>78</v>
      </c>
      <c r="E25" s="86" t="s">
        <v>79</v>
      </c>
      <c r="F25" s="86" t="s">
        <v>17</v>
      </c>
      <c r="G25" s="86" t="s">
        <v>80</v>
      </c>
      <c r="H25" s="98"/>
      <c r="I25" s="96"/>
      <c r="J25" s="76"/>
      <c r="K25" s="77"/>
    </row>
    <row r="26" spans="1:11" ht="24.9" customHeight="1" x14ac:dyDescent="0.3">
      <c r="A26" s="86">
        <v>4</v>
      </c>
      <c r="B26" s="86" t="s">
        <v>81</v>
      </c>
      <c r="C26" s="86" t="s">
        <v>82</v>
      </c>
      <c r="D26" s="86" t="s">
        <v>83</v>
      </c>
      <c r="E26" s="86" t="s">
        <v>84</v>
      </c>
      <c r="F26" s="86" t="s">
        <v>17</v>
      </c>
      <c r="G26" s="86" t="s">
        <v>85</v>
      </c>
      <c r="H26" s="98"/>
      <c r="I26" s="96"/>
      <c r="J26" s="76"/>
      <c r="K26" s="77"/>
    </row>
    <row r="27" spans="1:11" ht="24.9" customHeight="1" x14ac:dyDescent="0.3">
      <c r="A27" s="86">
        <v>5</v>
      </c>
      <c r="B27" s="86" t="s">
        <v>86</v>
      </c>
      <c r="C27" s="86" t="s">
        <v>87</v>
      </c>
      <c r="D27" s="86" t="s">
        <v>88</v>
      </c>
      <c r="E27" s="86" t="s">
        <v>89</v>
      </c>
      <c r="F27" s="86" t="s">
        <v>17</v>
      </c>
      <c r="G27" s="86" t="s">
        <v>90</v>
      </c>
      <c r="H27" s="98"/>
      <c r="I27" s="96"/>
      <c r="J27" s="76"/>
      <c r="K27" s="77"/>
    </row>
    <row r="28" spans="1:11" ht="24.9" customHeight="1" x14ac:dyDescent="0.3">
      <c r="A28" s="86">
        <v>6</v>
      </c>
      <c r="B28" s="86" t="s">
        <v>91</v>
      </c>
      <c r="C28" s="86" t="s">
        <v>92</v>
      </c>
      <c r="D28" s="86" t="s">
        <v>93</v>
      </c>
      <c r="E28" s="86" t="s">
        <v>94</v>
      </c>
      <c r="F28" s="86" t="s">
        <v>17</v>
      </c>
      <c r="G28" s="86" t="s">
        <v>80</v>
      </c>
      <c r="H28" s="98"/>
      <c r="I28" s="96"/>
      <c r="J28" s="76"/>
      <c r="K28" s="77"/>
    </row>
    <row r="29" spans="1:11" ht="24.9" customHeight="1" x14ac:dyDescent="0.3">
      <c r="A29" s="86">
        <v>7</v>
      </c>
      <c r="B29" s="86" t="s">
        <v>95</v>
      </c>
      <c r="C29" s="86" t="s">
        <v>96</v>
      </c>
      <c r="D29" s="86" t="s">
        <v>97</v>
      </c>
      <c r="E29" s="86" t="s">
        <v>98</v>
      </c>
      <c r="F29" s="86" t="s">
        <v>17</v>
      </c>
      <c r="G29" s="86" t="s">
        <v>99</v>
      </c>
      <c r="H29" s="98"/>
      <c r="I29" s="96"/>
      <c r="J29" s="76"/>
      <c r="K29" s="77"/>
    </row>
    <row r="30" spans="1:11" ht="24.9" customHeight="1" x14ac:dyDescent="0.3">
      <c r="A30" s="86">
        <v>8</v>
      </c>
      <c r="B30" s="86" t="s">
        <v>100</v>
      </c>
      <c r="C30" s="86" t="s">
        <v>101</v>
      </c>
      <c r="D30" s="86" t="s">
        <v>102</v>
      </c>
      <c r="E30" s="86" t="s">
        <v>103</v>
      </c>
      <c r="F30" s="86" t="s">
        <v>17</v>
      </c>
      <c r="G30" s="86" t="s">
        <v>104</v>
      </c>
      <c r="H30" s="98"/>
      <c r="I30" s="96"/>
      <c r="J30" s="76"/>
      <c r="K30" s="77"/>
    </row>
    <row r="31" spans="1:11" ht="24.9" customHeight="1" x14ac:dyDescent="0.3">
      <c r="A31" s="86">
        <v>9</v>
      </c>
      <c r="B31" s="86" t="s">
        <v>105</v>
      </c>
      <c r="C31" s="86" t="s">
        <v>106</v>
      </c>
      <c r="D31" s="86" t="s">
        <v>107</v>
      </c>
      <c r="E31" s="86" t="s">
        <v>108</v>
      </c>
      <c r="F31" s="86" t="s">
        <v>20</v>
      </c>
      <c r="G31" s="86" t="s">
        <v>80</v>
      </c>
      <c r="H31" s="98"/>
      <c r="I31" s="96"/>
      <c r="J31" s="76"/>
      <c r="K31" s="77"/>
    </row>
    <row r="32" spans="1:11" ht="24.9" customHeight="1" x14ac:dyDescent="0.3">
      <c r="A32" s="86">
        <v>10</v>
      </c>
      <c r="B32" s="86" t="s">
        <v>109</v>
      </c>
      <c r="C32" s="86" t="s">
        <v>110</v>
      </c>
      <c r="D32" s="86" t="s">
        <v>111</v>
      </c>
      <c r="E32" s="86" t="s">
        <v>112</v>
      </c>
      <c r="F32" s="86" t="s">
        <v>17</v>
      </c>
      <c r="G32" s="86" t="s">
        <v>104</v>
      </c>
      <c r="H32" s="98"/>
      <c r="I32" s="96"/>
      <c r="J32" s="76"/>
      <c r="K32" s="77"/>
    </row>
    <row r="33" spans="1:11" ht="24.9" customHeight="1" x14ac:dyDescent="0.3">
      <c r="A33" s="86">
        <v>11</v>
      </c>
      <c r="B33" s="86" t="s">
        <v>113</v>
      </c>
      <c r="C33" s="86" t="s">
        <v>114</v>
      </c>
      <c r="D33" s="86" t="s">
        <v>115</v>
      </c>
      <c r="E33" s="86" t="s">
        <v>116</v>
      </c>
      <c r="F33" s="86" t="s">
        <v>17</v>
      </c>
      <c r="G33" s="86" t="s">
        <v>71</v>
      </c>
      <c r="H33" s="98"/>
      <c r="I33" s="96"/>
      <c r="J33" s="76"/>
      <c r="K33" s="77"/>
    </row>
    <row r="34" spans="1:11" ht="24.9" customHeight="1" x14ac:dyDescent="0.3">
      <c r="A34" s="86">
        <v>12</v>
      </c>
      <c r="B34" s="86" t="s">
        <v>117</v>
      </c>
      <c r="C34" s="86" t="s">
        <v>118</v>
      </c>
      <c r="D34" s="86" t="s">
        <v>119</v>
      </c>
      <c r="E34" s="86" t="s">
        <v>120</v>
      </c>
      <c r="F34" s="86" t="s">
        <v>17</v>
      </c>
      <c r="G34" s="86" t="s">
        <v>71</v>
      </c>
      <c r="H34" s="98"/>
      <c r="I34" s="96"/>
      <c r="J34" s="76"/>
      <c r="K34" s="77"/>
    </row>
    <row r="35" spans="1:11" ht="24.9" customHeight="1" x14ac:dyDescent="0.3">
      <c r="A35" s="86">
        <v>13</v>
      </c>
      <c r="B35" s="86" t="s">
        <v>121</v>
      </c>
      <c r="C35" s="86" t="s">
        <v>122</v>
      </c>
      <c r="D35" s="86" t="s">
        <v>123</v>
      </c>
      <c r="E35" s="86" t="s">
        <v>124</v>
      </c>
      <c r="F35" s="86" t="s">
        <v>20</v>
      </c>
      <c r="G35" s="86" t="s">
        <v>104</v>
      </c>
      <c r="H35" s="98"/>
      <c r="I35" s="96"/>
      <c r="J35" s="76"/>
      <c r="K35" s="77"/>
    </row>
    <row r="36" spans="1:11" ht="24.9" customHeight="1" x14ac:dyDescent="0.3">
      <c r="A36" s="86">
        <v>14</v>
      </c>
      <c r="B36" s="86" t="s">
        <v>125</v>
      </c>
      <c r="C36" s="86" t="s">
        <v>126</v>
      </c>
      <c r="D36" s="86" t="s">
        <v>127</v>
      </c>
      <c r="E36" s="86" t="s">
        <v>128</v>
      </c>
      <c r="F36" s="86" t="s">
        <v>20</v>
      </c>
      <c r="G36" s="86" t="s">
        <v>71</v>
      </c>
      <c r="H36" s="98"/>
      <c r="I36" s="96"/>
      <c r="J36" s="76"/>
      <c r="K36" s="77"/>
    </row>
    <row r="37" spans="1:11" ht="24.9" customHeight="1" x14ac:dyDescent="0.3">
      <c r="A37" s="86">
        <v>15</v>
      </c>
      <c r="B37" s="86" t="s">
        <v>129</v>
      </c>
      <c r="C37" s="86" t="s">
        <v>130</v>
      </c>
      <c r="D37" s="86" t="s">
        <v>131</v>
      </c>
      <c r="E37" s="86" t="s">
        <v>108</v>
      </c>
      <c r="F37" s="86" t="s">
        <v>20</v>
      </c>
      <c r="G37" s="86" t="s">
        <v>71</v>
      </c>
      <c r="H37" s="98"/>
      <c r="I37" s="96"/>
      <c r="J37" s="76"/>
      <c r="K37" s="77"/>
    </row>
    <row r="38" spans="1:11" ht="24.9" customHeight="1" x14ac:dyDescent="0.3">
      <c r="A38" s="86">
        <v>16</v>
      </c>
      <c r="B38" s="86" t="s">
        <v>132</v>
      </c>
      <c r="C38" s="86" t="s">
        <v>133</v>
      </c>
      <c r="D38" s="86" t="s">
        <v>134</v>
      </c>
      <c r="E38" s="86" t="s">
        <v>135</v>
      </c>
      <c r="F38" s="86" t="s">
        <v>17</v>
      </c>
      <c r="G38" s="86" t="s">
        <v>71</v>
      </c>
      <c r="H38" s="98"/>
      <c r="I38" s="96"/>
      <c r="J38" s="76"/>
      <c r="K38" s="77"/>
    </row>
    <row r="39" spans="1:11" ht="24.9" customHeight="1" x14ac:dyDescent="0.3">
      <c r="A39" s="86">
        <v>17</v>
      </c>
      <c r="B39" s="86" t="s">
        <v>136</v>
      </c>
      <c r="C39" s="86" t="s">
        <v>137</v>
      </c>
      <c r="D39" s="86" t="s">
        <v>138</v>
      </c>
      <c r="E39" s="86" t="s">
        <v>139</v>
      </c>
      <c r="F39" s="86" t="s">
        <v>20</v>
      </c>
      <c r="G39" s="86" t="s">
        <v>71</v>
      </c>
      <c r="H39" s="98"/>
      <c r="I39" s="96"/>
      <c r="J39" s="76"/>
      <c r="K39" s="77"/>
    </row>
    <row r="40" spans="1:11" ht="24.9" customHeight="1" x14ac:dyDescent="0.3">
      <c r="A40" s="86" t="s">
        <v>60</v>
      </c>
      <c r="B40" s="86" t="s">
        <v>140</v>
      </c>
      <c r="C40" s="86" t="s">
        <v>141</v>
      </c>
      <c r="D40" s="86" t="s">
        <v>142</v>
      </c>
      <c r="E40" s="86" t="s">
        <v>143</v>
      </c>
      <c r="F40" s="86" t="s">
        <v>17</v>
      </c>
      <c r="G40" s="86" t="s">
        <v>71</v>
      </c>
      <c r="H40" s="98"/>
      <c r="I40" s="96"/>
      <c r="J40" s="76"/>
      <c r="K40" s="77"/>
    </row>
    <row r="41" spans="1:11" ht="24.9" customHeight="1" x14ac:dyDescent="0.3">
      <c r="A41" s="86" t="s">
        <v>148</v>
      </c>
      <c r="B41" s="86" t="s">
        <v>144</v>
      </c>
      <c r="C41" s="86" t="s">
        <v>145</v>
      </c>
      <c r="D41" s="86" t="s">
        <v>146</v>
      </c>
      <c r="E41" s="86" t="s">
        <v>147</v>
      </c>
      <c r="F41" s="86" t="s">
        <v>17</v>
      </c>
      <c r="G41" s="86" t="s">
        <v>80</v>
      </c>
      <c r="H41" s="98"/>
      <c r="I41" s="96"/>
      <c r="J41" s="76"/>
      <c r="K41" s="77"/>
    </row>
    <row r="42" spans="1:11" ht="16.2" thickBot="1" x14ac:dyDescent="0.35">
      <c r="A42" s="23"/>
      <c r="B42" s="24"/>
      <c r="C42" s="24"/>
      <c r="D42" s="1"/>
      <c r="E42" s="25"/>
      <c r="F42" s="15"/>
      <c r="G42" s="15"/>
      <c r="H42" s="26"/>
      <c r="I42" s="26"/>
      <c r="J42" s="27"/>
      <c r="K42" s="27"/>
    </row>
    <row r="43" spans="1:11" ht="15" thickTop="1" x14ac:dyDescent="0.25">
      <c r="A43" s="103" t="s">
        <v>3</v>
      </c>
      <c r="B43" s="104"/>
      <c r="C43" s="104"/>
      <c r="D43" s="104"/>
      <c r="E43" s="54"/>
      <c r="F43" s="54"/>
      <c r="G43" s="105" t="s">
        <v>25</v>
      </c>
      <c r="H43" s="105"/>
      <c r="I43" s="104"/>
      <c r="J43" s="105"/>
      <c r="K43" s="106"/>
    </row>
    <row r="44" spans="1:11" ht="15" customHeight="1" x14ac:dyDescent="0.25">
      <c r="A44" s="66" t="s">
        <v>33</v>
      </c>
      <c r="B44" s="21"/>
      <c r="C44" s="21"/>
      <c r="D44" s="67"/>
      <c r="E44" s="29"/>
      <c r="F44" s="64"/>
      <c r="G44" s="28" t="s">
        <v>21</v>
      </c>
      <c r="H44" s="60">
        <f t="array" ref="H44">SUM(1/COUNTIF(G23:G41,G23:G41))</f>
        <v>5.9999999999999964</v>
      </c>
      <c r="I44" s="70"/>
      <c r="J44" s="45" t="s">
        <v>19</v>
      </c>
      <c r="K44" s="73">
        <f>COUNTIF(F23:F41,"ЗМС")</f>
        <v>0</v>
      </c>
    </row>
    <row r="45" spans="1:11" ht="15" customHeight="1" x14ac:dyDescent="0.25">
      <c r="A45" s="66" t="s">
        <v>34</v>
      </c>
      <c r="B45" s="21"/>
      <c r="C45" s="21"/>
      <c r="D45" s="67"/>
      <c r="E45" s="2"/>
      <c r="F45" s="65"/>
      <c r="G45" s="30" t="s">
        <v>43</v>
      </c>
      <c r="H45" s="59">
        <f>H46+H49</f>
        <v>19</v>
      </c>
      <c r="I45" s="62"/>
      <c r="J45" s="45" t="s">
        <v>15</v>
      </c>
      <c r="K45" s="73">
        <f>COUNTIF(F23:F41,"МСМК")</f>
        <v>0</v>
      </c>
    </row>
    <row r="46" spans="1:11" ht="15" customHeight="1" x14ac:dyDescent="0.25">
      <c r="A46" s="66" t="s">
        <v>35</v>
      </c>
      <c r="B46" s="21"/>
      <c r="C46" s="21"/>
      <c r="D46" s="67"/>
      <c r="E46" s="2"/>
      <c r="F46" s="65"/>
      <c r="G46" s="30" t="s">
        <v>44</v>
      </c>
      <c r="H46" s="59">
        <f>H47+H48+H50</f>
        <v>18</v>
      </c>
      <c r="I46" s="62"/>
      <c r="J46" s="45" t="s">
        <v>17</v>
      </c>
      <c r="K46" s="73">
        <f>COUNTIF(F23:F41,"МС")</f>
        <v>14</v>
      </c>
    </row>
    <row r="47" spans="1:11" ht="15" customHeight="1" x14ac:dyDescent="0.25">
      <c r="A47" s="66" t="s">
        <v>36</v>
      </c>
      <c r="B47" s="21"/>
      <c r="C47" s="21"/>
      <c r="D47" s="67"/>
      <c r="E47" s="2"/>
      <c r="F47" s="65"/>
      <c r="G47" s="30" t="s">
        <v>39</v>
      </c>
      <c r="H47" s="60">
        <f>COUNT(A23:A41)</f>
        <v>17</v>
      </c>
      <c r="I47" s="61"/>
      <c r="J47" s="45" t="s">
        <v>20</v>
      </c>
      <c r="K47" s="73">
        <f>COUNTIF(F23:F41,"КМС")</f>
        <v>5</v>
      </c>
    </row>
    <row r="48" spans="1:11" ht="15" customHeight="1" x14ac:dyDescent="0.25">
      <c r="A48" s="66"/>
      <c r="B48" s="21"/>
      <c r="C48" s="21"/>
      <c r="D48" s="67"/>
      <c r="E48" s="2"/>
      <c r="F48" s="65"/>
      <c r="G48" s="30" t="s">
        <v>40</v>
      </c>
      <c r="H48" s="60">
        <f>COUNTIF(A23:A41,"НФ")</f>
        <v>1</v>
      </c>
      <c r="I48" s="61"/>
      <c r="J48" s="78" t="s">
        <v>47</v>
      </c>
      <c r="K48" s="73">
        <f>COUNTIF(F23:F41,"1 сп.р.")</f>
        <v>0</v>
      </c>
    </row>
    <row r="49" spans="1:11" ht="15" customHeight="1" x14ac:dyDescent="0.25">
      <c r="A49" s="66"/>
      <c r="B49" s="21"/>
      <c r="C49" s="21"/>
      <c r="D49" s="67"/>
      <c r="E49" s="2"/>
      <c r="F49" s="65"/>
      <c r="G49" s="30" t="s">
        <v>41</v>
      </c>
      <c r="H49" s="47">
        <f>COUNTIF(A23:A41,"НС")</f>
        <v>1</v>
      </c>
      <c r="I49" s="63"/>
      <c r="J49" s="46" t="s">
        <v>49</v>
      </c>
      <c r="K49" s="73">
        <f>COUNTIF(F23:F41,"2 сп.р.")</f>
        <v>0</v>
      </c>
    </row>
    <row r="50" spans="1:11" ht="15" customHeight="1" x14ac:dyDescent="0.25">
      <c r="A50" s="66"/>
      <c r="B50" s="21"/>
      <c r="C50" s="21"/>
      <c r="D50" s="67"/>
      <c r="E50" s="32"/>
      <c r="F50" s="71"/>
      <c r="G50" s="30" t="s">
        <v>42</v>
      </c>
      <c r="H50" s="47">
        <f>COUNTIF(A23:A41,"ДСКВ")</f>
        <v>0</v>
      </c>
      <c r="I50" s="72"/>
      <c r="J50" s="79" t="s">
        <v>48</v>
      </c>
      <c r="K50" s="73">
        <f>COUNTIF(F23:F41,"3 сп.р.")</f>
        <v>0</v>
      </c>
    </row>
    <row r="51" spans="1:11" x14ac:dyDescent="0.25">
      <c r="A51" s="33"/>
      <c r="K51" s="34"/>
    </row>
    <row r="52" spans="1:11" ht="15.6" x14ac:dyDescent="0.25">
      <c r="A52" s="107" t="s">
        <v>2</v>
      </c>
      <c r="B52" s="108"/>
      <c r="C52" s="108"/>
      <c r="D52" s="108"/>
      <c r="E52" s="109" t="s">
        <v>7</v>
      </c>
      <c r="F52" s="109"/>
      <c r="G52" s="109"/>
      <c r="H52" s="109"/>
      <c r="I52" s="109" t="s">
        <v>37</v>
      </c>
      <c r="J52" s="109"/>
      <c r="K52" s="110"/>
    </row>
    <row r="53" spans="1:11" x14ac:dyDescent="0.25">
      <c r="A53" s="33"/>
      <c r="B53" s="2"/>
      <c r="C53" s="2"/>
      <c r="E53" s="2"/>
      <c r="F53" s="29"/>
      <c r="G53" s="29"/>
      <c r="H53" s="29"/>
      <c r="I53" s="29"/>
      <c r="J53" s="29"/>
      <c r="K53" s="38"/>
    </row>
    <row r="54" spans="1:11" x14ac:dyDescent="0.25">
      <c r="A54" s="35"/>
      <c r="D54" s="36"/>
      <c r="E54" s="68"/>
      <c r="F54" s="36"/>
      <c r="G54" s="36"/>
      <c r="H54" s="69"/>
      <c r="I54" s="69"/>
      <c r="J54" s="36"/>
      <c r="K54" s="37"/>
    </row>
    <row r="55" spans="1:11" x14ac:dyDescent="0.25">
      <c r="A55" s="35"/>
      <c r="D55" s="36"/>
      <c r="E55" s="68"/>
      <c r="F55" s="36"/>
      <c r="G55" s="36"/>
      <c r="H55" s="69"/>
      <c r="I55" s="69"/>
      <c r="J55" s="36"/>
      <c r="K55" s="37"/>
    </row>
    <row r="56" spans="1:11" x14ac:dyDescent="0.25">
      <c r="A56" s="35"/>
      <c r="D56" s="36"/>
      <c r="E56" s="68"/>
      <c r="F56" s="36"/>
      <c r="G56" s="36"/>
      <c r="H56" s="69"/>
      <c r="I56" s="69"/>
      <c r="J56" s="36"/>
      <c r="K56" s="37"/>
    </row>
    <row r="57" spans="1:11" x14ac:dyDescent="0.25">
      <c r="A57" s="35"/>
      <c r="D57" s="36"/>
      <c r="E57" s="68"/>
      <c r="F57" s="36"/>
      <c r="G57" s="36"/>
      <c r="H57" s="69"/>
      <c r="I57" s="69"/>
      <c r="J57" s="36"/>
      <c r="K57" s="37"/>
    </row>
    <row r="58" spans="1:11" ht="16.2" thickBot="1" x14ac:dyDescent="0.3">
      <c r="A58" s="99" t="str">
        <f>G18</f>
        <v>МЯГКОВА Е.А.  (IК, г. Саранск)</v>
      </c>
      <c r="B58" s="100"/>
      <c r="C58" s="100"/>
      <c r="D58" s="100"/>
      <c r="E58" s="100" t="str">
        <f>G17</f>
        <v>БОЧАНОВ В.А. (ВК, г.Омск)</v>
      </c>
      <c r="F58" s="100"/>
      <c r="G58" s="100"/>
      <c r="H58" s="100"/>
      <c r="I58" s="100" t="str">
        <f>G19</f>
        <v>КОЧЕТКОВ Д.А. (ВК, г. Саранск)</v>
      </c>
      <c r="J58" s="100"/>
      <c r="K58" s="101"/>
    </row>
    <row r="59" spans="1:11" ht="14.4" thickTop="1" x14ac:dyDescent="0.25"/>
    <row r="60" spans="1:11" ht="18" x14ac:dyDescent="0.25">
      <c r="A60" s="50"/>
      <c r="B60" s="51"/>
      <c r="C60" s="51"/>
      <c r="D60" s="50"/>
      <c r="E60" s="52"/>
      <c r="F60" s="50"/>
      <c r="G60" s="50"/>
      <c r="H60" s="53"/>
      <c r="I60" s="53"/>
      <c r="J60" s="50"/>
      <c r="K60" s="50"/>
    </row>
    <row r="61" spans="1:11" ht="21" x14ac:dyDescent="0.25">
      <c r="A61" s="48"/>
      <c r="B61" s="48"/>
      <c r="C61" s="49"/>
      <c r="D61" s="102"/>
      <c r="E61" s="102"/>
      <c r="F61" s="102"/>
      <c r="G61" s="102"/>
    </row>
    <row r="62" spans="1:11" ht="18" x14ac:dyDescent="0.25">
      <c r="D62" s="50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58:D58"/>
    <mergeCell ref="E58:H58"/>
    <mergeCell ref="I58:K58"/>
    <mergeCell ref="D61:G61"/>
    <mergeCell ref="A43:D43"/>
    <mergeCell ref="G43:K43"/>
    <mergeCell ref="A52:D52"/>
    <mergeCell ref="E52:H52"/>
    <mergeCell ref="I52:K52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2024-01-22T14:18:59Z</cp:lastPrinted>
  <dcterms:created xsi:type="dcterms:W3CDTF">1996-10-08T23:32:33Z</dcterms:created>
  <dcterms:modified xsi:type="dcterms:W3CDTF">2024-10-12T14:33:47Z</dcterms:modified>
</cp:coreProperties>
</file>