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спринт муж ито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F61" i="1"/>
  <c r="D61" i="1"/>
  <c r="G54" i="1"/>
  <c r="G53" i="1"/>
  <c r="G52" i="1"/>
  <c r="G50" i="1" s="1"/>
  <c r="G49" i="1" s="1"/>
  <c r="G51" i="1"/>
  <c r="I48" i="1"/>
  <c r="I52" i="1"/>
  <c r="I51" i="1"/>
  <c r="I49" i="1" l="1"/>
  <c r="I53" i="1"/>
  <c r="I50" i="1"/>
  <c r="I54" i="1"/>
</calcChain>
</file>

<file path=xl/sharedStrings.xml><?xml version="1.0" encoding="utf-8"?>
<sst xmlns="http://schemas.openxmlformats.org/spreadsheetml/2006/main" count="122" uniqueCount="82">
  <si>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</si>
  <si>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</si>
  <si>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</si>
  <si>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</si>
  <si>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</si>
  <si>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</si>
  <si>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</si>
  <si>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Мужчины</t>
  </si>
  <si>
    <t>МЕСТО ПРОВЕДЕНИЯ: г. Санкт-Петербург</t>
  </si>
  <si>
    <t>№ ВРВС: 0080431611Я</t>
  </si>
  <si>
    <t>ДАТА ПРОВЕДЕНИЯ: 4-5 Октября 2024 года</t>
  </si>
  <si>
    <t>№ ЕКП 2024: 2008780021017498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</si>
  <si>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</si>
  <si>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</si>
  <si>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</si>
  <si>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</si>
  <si>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</si>
  <si>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</si>
  <si>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</si>
  <si>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</si>
  <si>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</si>
  <si>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</si>
  <si>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</si>
  <si>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</si>
  <si>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  0,250/3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</si>
  <si>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</si>
  <si>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</si>
  <si>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</si>
  <si>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</si>
  <si>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</si>
  <si>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</si>
  <si>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</si>
  <si>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</si>
  <si>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</si>
  <si>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</si>
  <si>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</si>
  <si>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</si>
  <si>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</si>
  <si>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</si>
  <si>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</si>
  <si>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</si>
  <si>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</si>
  <si>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</si>
  <si>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</si>
  <si>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40%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</si>
  <si>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</si>
  <si>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</si>
  <si>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</si>
  <si>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</si>
  <si>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</si>
  <si>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</si>
  <si>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</si>
  <si>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</si>
  <si>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</si>
  <si>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</si>
  <si>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</si>
  <si>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</si>
  <si>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Гирилович Игорь</t>
  </si>
  <si>
    <t>Тульская область</t>
  </si>
  <si>
    <t>Меденец Богдан</t>
  </si>
  <si>
    <t>Кирильцев Никита</t>
  </si>
  <si>
    <t>Москва</t>
  </si>
  <si>
    <t>Бурлаков Данила</t>
  </si>
  <si>
    <t>Москва, Республика Удмуртия</t>
  </si>
  <si>
    <t>Зайцев Артем</t>
  </si>
  <si>
    <t>Республика Беларусь</t>
  </si>
  <si>
    <t>Дубченко Александр</t>
  </si>
  <si>
    <t>Наумов Максим</t>
  </si>
  <si>
    <t>Тульская область, Свердловская область</t>
  </si>
  <si>
    <t>Алексеев Лаврентий</t>
  </si>
  <si>
    <t>Санкт-Петербург</t>
  </si>
  <si>
    <t>Нестеров Дмитрий</t>
  </si>
  <si>
    <t>Бирюков Никита</t>
  </si>
  <si>
    <t>Шекелашвили Давид</t>
  </si>
  <si>
    <t>Шерстеникин Алексей</t>
  </si>
  <si>
    <t>Новиков Иван</t>
  </si>
  <si>
    <t>Явенков Александр</t>
  </si>
  <si>
    <t>Чернявский Игорь</t>
  </si>
  <si>
    <t>Глова Александр</t>
  </si>
  <si>
    <t>Попов Александр</t>
  </si>
  <si>
    <t>Юдин Никита</t>
  </si>
  <si>
    <t>Шукуров Тимур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</si>
</sst>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1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14" fontId="14" fillId="0" borderId="28" xfId="0" applyNumberFormat="1" applyFont="1" applyBorder="1" applyAlignment="1">
      <alignment horizontal="center" vertical="center"/>
    </xf>
    <xf numFmtId="166" fontId="15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14" fontId="14" fillId="0" borderId="31" xfId="0" applyNumberFormat="1" applyFont="1" applyBorder="1" applyAlignment="1">
      <alignment horizontal="center" vertical="center"/>
    </xf>
    <xf numFmtId="166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 wrapText="1"/>
    </xf>
    <xf numFmtId="166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67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vertical="center"/>
    </xf>
    <xf numFmtId="0" fontId="6" fillId="3" borderId="38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2" fillId="0" borderId="28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2" fontId="2" fillId="0" borderId="28" xfId="0" applyNumberFormat="1" applyFont="1" applyBorder="1" applyAlignment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695325</xdr:colOff>
      <xdr:row>54</xdr:row>
      <xdr:rowOff>66675</xdr:rowOff>
    </xdr:from>
    <xdr:to>
      <xdr:col>8</xdr:col>
      <xdr:colOff>533400</xdr:colOff>
      <xdr:row>60</xdr:row>
      <xdr:rowOff>85725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10013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56</xdr:row>
      <xdr:rowOff>0</xdr:rowOff>
    </xdr:from>
    <xdr:to>
      <xdr:col>6</xdr:col>
      <xdr:colOff>600075</xdr:colOff>
      <xdr:row>59</xdr:row>
      <xdr:rowOff>133350</xdr:rowOff>
    </xdr:to>
    <xdr:pic>
      <xdr:nvPicPr>
        <xdr:cNvPr id="6" name="Рисунок 5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125855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55</xdr:row>
      <xdr:rowOff>28575</xdr:rowOff>
    </xdr:from>
    <xdr:to>
      <xdr:col>4</xdr:col>
      <xdr:colOff>333375</xdr:colOff>
      <xdr:row>60</xdr:row>
      <xdr:rowOff>161925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112520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62"/>
  <sheetViews>
    <sheetView tabSelected="1" topLeftCell="A19" zoomScaleNormal="100" workbookViewId="0">
      <selection activeCell="K30" sqref="K30"/>
    </sheetView>
  </sheetViews>
  <sheetFormatPr defaultRowHeight="12.75" x14ac:dyDescent="0.2"/>
  <cols>
    <col min="2" max="2" width="8.5703125" customWidth="1"/>
    <col min="3" max="3" width="14.140625" customWidth="1"/>
    <col min="4" max="4" width="20.7109375" customWidth="1"/>
    <col min="5" max="5" width="12.28515625" customWidth="1"/>
    <col min="6" max="6" width="10.7109375" customWidth="1"/>
    <col min="7" max="7" width="19.28515625" customWidth="1"/>
    <col min="8" max="8" width="20.28515625" customWidth="1"/>
    <col min="9" max="9" width="19.85546875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8.2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1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0.9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20.45" customHeight="1" x14ac:dyDescent="0.2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ht="19.149999999999999" customHeight="1" x14ac:dyDescent="0.2">
      <c r="A7" s="3" t="s">
        <v>4</v>
      </c>
      <c r="B7" s="3"/>
      <c r="C7" s="3"/>
      <c r="D7" s="3"/>
      <c r="E7" s="3"/>
      <c r="F7" s="3"/>
      <c r="G7" s="3"/>
      <c r="H7" s="3"/>
      <c r="I7" s="3"/>
    </row>
    <row r="8" spans="1:9" ht="7.9" customHeight="1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7"/>
    </row>
    <row r="10" spans="1:9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10"/>
    </row>
    <row r="11" spans="1:9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3"/>
    </row>
    <row r="12" spans="1:9" ht="15.6" customHeight="1" x14ac:dyDescent="0.2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3" t="s">
        <v>9</v>
      </c>
    </row>
    <row r="14" spans="1:9" ht="15.75" x14ac:dyDescent="0.2">
      <c r="A14" s="24" t="s">
        <v>10</v>
      </c>
      <c r="B14" s="25"/>
      <c r="C14" s="25"/>
      <c r="D14" s="25"/>
      <c r="E14" s="26"/>
      <c r="F14" s="27"/>
      <c r="G14" s="28"/>
      <c r="H14" s="29"/>
      <c r="I14" s="30" t="s">
        <v>11</v>
      </c>
    </row>
    <row r="15" spans="1:9" ht="15" x14ac:dyDescent="0.2">
      <c r="A15" s="31" t="s">
        <v>12</v>
      </c>
      <c r="B15" s="32"/>
      <c r="C15" s="32"/>
      <c r="D15" s="32"/>
      <c r="E15" s="32"/>
      <c r="F15" s="32"/>
      <c r="G15" s="33"/>
      <c r="H15" s="34" t="s">
        <v>13</v>
      </c>
      <c r="I15" s="35"/>
    </row>
    <row r="16" spans="1:9" ht="15" x14ac:dyDescent="0.2">
      <c r="A16" s="36" t="s">
        <v>14</v>
      </c>
      <c r="B16" s="37"/>
      <c r="C16" s="37"/>
      <c r="D16" s="38"/>
      <c r="E16" s="39" t="s">
        <v>2</v>
      </c>
      <c r="F16" s="38"/>
      <c r="G16" s="39"/>
      <c r="H16" s="40" t="s">
        <v>15</v>
      </c>
      <c r="I16" s="41"/>
    </row>
    <row r="17" spans="1:9" ht="15" x14ac:dyDescent="0.2">
      <c r="A17" s="36" t="s">
        <v>16</v>
      </c>
      <c r="B17" s="37"/>
      <c r="C17" s="37"/>
      <c r="D17" s="39"/>
      <c r="E17" s="42"/>
      <c r="F17" s="38"/>
      <c r="G17" s="43" t="s">
        <v>17</v>
      </c>
      <c r="H17" s="44" t="s">
        <v>18</v>
      </c>
      <c r="I17" s="45"/>
    </row>
    <row r="18" spans="1:9" ht="15" x14ac:dyDescent="0.2">
      <c r="A18" s="36" t="s">
        <v>19</v>
      </c>
      <c r="B18" s="37"/>
      <c r="C18" s="37"/>
      <c r="D18" s="39"/>
      <c r="E18" s="42"/>
      <c r="F18" s="38"/>
      <c r="G18" s="43" t="s">
        <v>20</v>
      </c>
      <c r="H18" s="44" t="s">
        <v>21</v>
      </c>
      <c r="I18" s="45"/>
    </row>
    <row r="19" spans="1:9" ht="15.75" thickBot="1" x14ac:dyDescent="0.25">
      <c r="A19" s="46" t="s">
        <v>22</v>
      </c>
      <c r="B19" s="47"/>
      <c r="C19" s="47"/>
      <c r="D19" s="48"/>
      <c r="E19" s="49"/>
      <c r="F19" s="48"/>
      <c r="G19" s="43" t="s">
        <v>23</v>
      </c>
      <c r="H19" s="50" t="s">
        <v>24</v>
      </c>
      <c r="I19" s="51"/>
    </row>
    <row r="20" spans="1:9" ht="14.25" thickTop="1" thickBot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6.25" thickTop="1" x14ac:dyDescent="0.2">
      <c r="A21" s="57" t="s">
        <v>25</v>
      </c>
      <c r="B21" s="58" t="s">
        <v>26</v>
      </c>
      <c r="C21" s="58" t="s">
        <v>27</v>
      </c>
      <c r="D21" s="58" t="s">
        <v>28</v>
      </c>
      <c r="E21" s="59" t="s">
        <v>29</v>
      </c>
      <c r="F21" s="58" t="s">
        <v>30</v>
      </c>
      <c r="G21" s="58" t="s">
        <v>31</v>
      </c>
      <c r="H21" s="60" t="s">
        <v>32</v>
      </c>
      <c r="I21" s="61" t="s">
        <v>33</v>
      </c>
    </row>
    <row r="22" spans="1:9" ht="21" customHeight="1" x14ac:dyDescent="0.2">
      <c r="A22" s="62">
        <v>1</v>
      </c>
      <c r="B22" s="63">
        <v>137</v>
      </c>
      <c r="C22" s="64">
        <v>10083104530</v>
      </c>
      <c r="D22" s="65" t="s">
        <v>57</v>
      </c>
      <c r="E22" s="66">
        <v>38427</v>
      </c>
      <c r="F22" s="66" t="s">
        <v>34</v>
      </c>
      <c r="G22" s="66" t="s">
        <v>58</v>
      </c>
      <c r="H22" s="67" t="s">
        <v>34</v>
      </c>
      <c r="I22" s="68"/>
    </row>
    <row r="23" spans="1:9" ht="21" customHeight="1" x14ac:dyDescent="0.2">
      <c r="A23" s="62">
        <v>2</v>
      </c>
      <c r="B23" s="69">
        <v>140</v>
      </c>
      <c r="C23" s="64">
        <v>10082411180</v>
      </c>
      <c r="D23" s="65" t="s">
        <v>59</v>
      </c>
      <c r="E23" s="66">
        <v>38034</v>
      </c>
      <c r="F23" s="66" t="s">
        <v>34</v>
      </c>
      <c r="G23" s="66" t="s">
        <v>58</v>
      </c>
      <c r="H23" s="67" t="s">
        <v>34</v>
      </c>
      <c r="I23" s="68"/>
    </row>
    <row r="24" spans="1:9" ht="21" customHeight="1" x14ac:dyDescent="0.2">
      <c r="A24" s="62">
        <v>3</v>
      </c>
      <c r="B24" s="69">
        <v>98</v>
      </c>
      <c r="C24" s="64">
        <v>10082333782</v>
      </c>
      <c r="D24" s="65" t="s">
        <v>60</v>
      </c>
      <c r="E24" s="66">
        <v>38364</v>
      </c>
      <c r="F24" s="66" t="s">
        <v>43</v>
      </c>
      <c r="G24" s="66" t="s">
        <v>61</v>
      </c>
      <c r="H24" s="67" t="s">
        <v>34</v>
      </c>
      <c r="I24" s="68"/>
    </row>
    <row r="25" spans="1:9" ht="21" customHeight="1" x14ac:dyDescent="0.2">
      <c r="A25" s="62">
        <v>4</v>
      </c>
      <c r="B25" s="69">
        <v>94</v>
      </c>
      <c r="C25" s="64">
        <v>10034956154</v>
      </c>
      <c r="D25" s="65" t="s">
        <v>62</v>
      </c>
      <c r="E25" s="66">
        <v>36828</v>
      </c>
      <c r="F25" s="66" t="s">
        <v>43</v>
      </c>
      <c r="G25" s="70" t="s">
        <v>63</v>
      </c>
      <c r="H25" s="67" t="s">
        <v>35</v>
      </c>
      <c r="I25" s="68"/>
    </row>
    <row r="26" spans="1:9" ht="21" customHeight="1" x14ac:dyDescent="0.2">
      <c r="A26" s="62">
        <v>5</v>
      </c>
      <c r="B26" s="69">
        <v>173</v>
      </c>
      <c r="C26" s="64">
        <v>10009017243</v>
      </c>
      <c r="D26" s="65" t="s">
        <v>64</v>
      </c>
      <c r="E26" s="66">
        <v>34832</v>
      </c>
      <c r="F26" s="66" t="s">
        <v>43</v>
      </c>
      <c r="G26" s="66" t="s">
        <v>65</v>
      </c>
      <c r="H26" s="67" t="s">
        <v>35</v>
      </c>
      <c r="I26" s="68"/>
    </row>
    <row r="27" spans="1:9" ht="21" customHeight="1" x14ac:dyDescent="0.2">
      <c r="A27" s="62">
        <v>6</v>
      </c>
      <c r="B27" s="69">
        <v>142</v>
      </c>
      <c r="C27" s="64">
        <v>10007772108</v>
      </c>
      <c r="D27" s="65" t="s">
        <v>66</v>
      </c>
      <c r="E27" s="66">
        <v>34749</v>
      </c>
      <c r="F27" s="66" t="s">
        <v>43</v>
      </c>
      <c r="G27" s="66" t="s">
        <v>58</v>
      </c>
      <c r="H27" s="67" t="s">
        <v>35</v>
      </c>
      <c r="I27" s="68"/>
    </row>
    <row r="28" spans="1:9" ht="21" customHeight="1" x14ac:dyDescent="0.2">
      <c r="A28" s="62">
        <v>7</v>
      </c>
      <c r="B28" s="69">
        <v>143</v>
      </c>
      <c r="C28" s="64">
        <v>10034934431</v>
      </c>
      <c r="D28" s="65" t="s">
        <v>67</v>
      </c>
      <c r="E28" s="66">
        <v>36630</v>
      </c>
      <c r="F28" s="66" t="s">
        <v>34</v>
      </c>
      <c r="G28" s="70" t="s">
        <v>68</v>
      </c>
      <c r="H28" s="71"/>
      <c r="I28" s="68"/>
    </row>
    <row r="29" spans="1:9" ht="21" customHeight="1" x14ac:dyDescent="0.2">
      <c r="A29" s="62">
        <v>8</v>
      </c>
      <c r="B29" s="69">
        <v>69</v>
      </c>
      <c r="C29" s="64">
        <v>10103577792</v>
      </c>
      <c r="D29" s="65" t="s">
        <v>69</v>
      </c>
      <c r="E29" s="66">
        <v>37602</v>
      </c>
      <c r="F29" s="66" t="s">
        <v>34</v>
      </c>
      <c r="G29" s="66" t="s">
        <v>70</v>
      </c>
      <c r="H29" s="71"/>
      <c r="I29" s="68"/>
    </row>
    <row r="30" spans="1:9" ht="21" customHeight="1" x14ac:dyDescent="0.2">
      <c r="A30" s="62">
        <v>9</v>
      </c>
      <c r="B30" s="69">
        <v>132</v>
      </c>
      <c r="C30" s="64">
        <v>10015266972</v>
      </c>
      <c r="D30" s="65" t="s">
        <v>71</v>
      </c>
      <c r="E30" s="66">
        <v>36202</v>
      </c>
      <c r="F30" s="66" t="s">
        <v>43</v>
      </c>
      <c r="G30" s="66" t="s">
        <v>58</v>
      </c>
      <c r="H30" s="71"/>
      <c r="I30" s="68"/>
    </row>
    <row r="31" spans="1:9" ht="21" customHeight="1" x14ac:dyDescent="0.2">
      <c r="A31" s="62">
        <v>10</v>
      </c>
      <c r="B31" s="69">
        <v>96</v>
      </c>
      <c r="C31" s="64">
        <v>10116329252</v>
      </c>
      <c r="D31" s="65" t="s">
        <v>72</v>
      </c>
      <c r="E31" s="66">
        <v>37988</v>
      </c>
      <c r="F31" s="66" t="s">
        <v>34</v>
      </c>
      <c r="G31" s="66" t="s">
        <v>61</v>
      </c>
      <c r="H31" s="71"/>
      <c r="I31" s="68"/>
    </row>
    <row r="32" spans="1:9" ht="21" customHeight="1" x14ac:dyDescent="0.2">
      <c r="A32" s="62">
        <v>11</v>
      </c>
      <c r="B32" s="69">
        <v>68</v>
      </c>
      <c r="C32" s="64">
        <v>10063781322</v>
      </c>
      <c r="D32" s="65" t="s">
        <v>73</v>
      </c>
      <c r="E32" s="66">
        <v>37834</v>
      </c>
      <c r="F32" s="66" t="s">
        <v>34</v>
      </c>
      <c r="G32" s="66" t="s">
        <v>70</v>
      </c>
      <c r="H32" s="71"/>
      <c r="I32" s="68"/>
    </row>
    <row r="33" spans="1:9" ht="21" customHeight="1" x14ac:dyDescent="0.2">
      <c r="A33" s="62">
        <v>12</v>
      </c>
      <c r="B33" s="69">
        <v>102</v>
      </c>
      <c r="C33" s="64">
        <v>10036021740</v>
      </c>
      <c r="D33" s="65" t="s">
        <v>74</v>
      </c>
      <c r="E33" s="66">
        <v>37340</v>
      </c>
      <c r="F33" s="66" t="s">
        <v>34</v>
      </c>
      <c r="G33" s="66" t="s">
        <v>61</v>
      </c>
      <c r="H33" s="71"/>
      <c r="I33" s="68"/>
    </row>
    <row r="34" spans="1:9" ht="21" customHeight="1" x14ac:dyDescent="0.2">
      <c r="A34" s="62">
        <v>13</v>
      </c>
      <c r="B34" s="69">
        <v>99</v>
      </c>
      <c r="C34" s="64">
        <v>10036029824</v>
      </c>
      <c r="D34" s="65" t="s">
        <v>75</v>
      </c>
      <c r="E34" s="66">
        <v>37854</v>
      </c>
      <c r="F34" s="66" t="s">
        <v>34</v>
      </c>
      <c r="G34" s="66" t="s">
        <v>61</v>
      </c>
      <c r="H34" s="71"/>
      <c r="I34" s="68"/>
    </row>
    <row r="35" spans="1:9" ht="21" customHeight="1" x14ac:dyDescent="0.2">
      <c r="A35" s="62">
        <v>14</v>
      </c>
      <c r="B35" s="69">
        <v>95</v>
      </c>
      <c r="C35" s="64">
        <v>10076948161</v>
      </c>
      <c r="D35" s="65" t="s">
        <v>76</v>
      </c>
      <c r="E35" s="66">
        <v>38092</v>
      </c>
      <c r="F35" s="66" t="s">
        <v>35</v>
      </c>
      <c r="G35" s="66" t="s">
        <v>61</v>
      </c>
      <c r="H35" s="71"/>
      <c r="I35" s="68"/>
    </row>
    <row r="36" spans="1:9" ht="21" customHeight="1" x14ac:dyDescent="0.2">
      <c r="A36" s="62">
        <v>15</v>
      </c>
      <c r="B36" s="69">
        <v>101</v>
      </c>
      <c r="C36" s="64">
        <v>10082146957</v>
      </c>
      <c r="D36" s="65" t="s">
        <v>77</v>
      </c>
      <c r="E36" s="66">
        <v>38445</v>
      </c>
      <c r="F36" s="66" t="s">
        <v>34</v>
      </c>
      <c r="G36" s="66" t="s">
        <v>61</v>
      </c>
      <c r="H36" s="71"/>
      <c r="I36" s="68"/>
    </row>
    <row r="37" spans="1:9" ht="21" customHeight="1" x14ac:dyDescent="0.2">
      <c r="A37" s="62">
        <v>16</v>
      </c>
      <c r="B37" s="69">
        <v>174</v>
      </c>
      <c r="C37" s="64">
        <v>10015977803</v>
      </c>
      <c r="D37" s="65" t="s">
        <v>78</v>
      </c>
      <c r="E37" s="66">
        <v>36700</v>
      </c>
      <c r="F37" s="66" t="s">
        <v>43</v>
      </c>
      <c r="G37" s="66" t="s">
        <v>65</v>
      </c>
      <c r="H37" s="71"/>
      <c r="I37" s="68"/>
    </row>
    <row r="38" spans="1:9" ht="21" customHeight="1" x14ac:dyDescent="0.2">
      <c r="A38" s="62">
        <v>17</v>
      </c>
      <c r="B38" s="72">
        <v>100</v>
      </c>
      <c r="C38" s="64">
        <v>10076776187</v>
      </c>
      <c r="D38" s="65" t="s">
        <v>79</v>
      </c>
      <c r="E38" s="66">
        <v>37974</v>
      </c>
      <c r="F38" s="66" t="s">
        <v>34</v>
      </c>
      <c r="G38" s="66" t="s">
        <v>61</v>
      </c>
      <c r="H38" s="71"/>
      <c r="I38" s="68"/>
    </row>
    <row r="39" spans="1:9" ht="21" customHeight="1" x14ac:dyDescent="0.2">
      <c r="A39" s="62">
        <v>18</v>
      </c>
      <c r="B39" s="73">
        <v>104</v>
      </c>
      <c r="C39" s="64">
        <v>10101332446</v>
      </c>
      <c r="D39" s="65" t="s">
        <v>80</v>
      </c>
      <c r="E39" s="66">
        <v>38409</v>
      </c>
      <c r="F39" s="66" t="s">
        <v>35</v>
      </c>
      <c r="G39" s="66" t="s">
        <v>61</v>
      </c>
      <c r="H39" s="71"/>
      <c r="I39" s="68"/>
    </row>
    <row r="40" spans="1:9" ht="21" customHeight="1" thickBot="1" x14ac:dyDescent="0.25">
      <c r="A40" s="62">
        <v>19</v>
      </c>
      <c r="B40" s="74">
        <v>103</v>
      </c>
      <c r="C40" s="75">
        <v>10090182395</v>
      </c>
      <c r="D40" s="76" t="s">
        <v>81</v>
      </c>
      <c r="E40" s="77">
        <v>38552</v>
      </c>
      <c r="F40" s="77" t="s">
        <v>34</v>
      </c>
      <c r="G40" s="77" t="s">
        <v>61</v>
      </c>
      <c r="H40" s="78"/>
      <c r="I40" s="79"/>
    </row>
    <row r="41" spans="1:9" ht="19.149999999999999" hidden="1" customHeight="1" x14ac:dyDescent="0.2">
      <c r="A41" s="80"/>
      <c r="B41" s="81"/>
      <c r="C41" s="81"/>
      <c r="D41" s="82"/>
      <c r="E41" s="81"/>
      <c r="F41" s="81"/>
      <c r="G41" s="83"/>
      <c r="H41" s="84"/>
      <c r="I41" s="85"/>
    </row>
    <row r="42" spans="1:9" ht="19.149999999999999" hidden="1" customHeight="1" x14ac:dyDescent="0.2">
      <c r="A42" s="86"/>
      <c r="B42" s="87"/>
      <c r="C42" s="87"/>
      <c r="D42" s="88"/>
      <c r="E42" s="87"/>
      <c r="F42" s="87"/>
      <c r="G42" s="89"/>
      <c r="H42" s="71"/>
      <c r="I42" s="90"/>
    </row>
    <row r="43" spans="1:9" ht="19.149999999999999" hidden="1" customHeight="1" x14ac:dyDescent="0.2">
      <c r="A43" s="86"/>
      <c r="B43" s="87"/>
      <c r="C43" s="87"/>
      <c r="D43" s="88"/>
      <c r="E43" s="87"/>
      <c r="F43" s="87"/>
      <c r="G43" s="89"/>
      <c r="H43" s="71"/>
      <c r="I43" s="90"/>
    </row>
    <row r="44" spans="1:9" ht="19.149999999999999" hidden="1" customHeight="1" x14ac:dyDescent="0.2">
      <c r="A44" s="86"/>
      <c r="B44" s="87"/>
      <c r="C44" s="87"/>
      <c r="D44" s="88"/>
      <c r="E44" s="87"/>
      <c r="F44" s="87"/>
      <c r="G44" s="89"/>
      <c r="H44" s="71"/>
      <c r="I44" s="90"/>
    </row>
    <row r="45" spans="1:9" ht="19.149999999999999" hidden="1" customHeight="1" x14ac:dyDescent="0.2">
      <c r="A45" s="86"/>
      <c r="B45" s="87"/>
      <c r="C45" s="87"/>
      <c r="D45" s="88"/>
      <c r="E45" s="87"/>
      <c r="F45" s="87"/>
      <c r="G45" s="89"/>
      <c r="H45" s="71"/>
      <c r="I45" s="91"/>
    </row>
    <row r="46" spans="1:9" ht="17.25" thickTop="1" thickBot="1" x14ac:dyDescent="0.25">
      <c r="A46" s="92"/>
      <c r="B46" s="93"/>
      <c r="C46" s="93"/>
      <c r="D46" s="94"/>
      <c r="E46" s="95"/>
      <c r="F46" s="96"/>
      <c r="G46" s="97"/>
      <c r="H46" s="98"/>
      <c r="I46" s="99"/>
    </row>
    <row r="47" spans="1:9" ht="15.75" thickTop="1" x14ac:dyDescent="0.2">
      <c r="A47" s="100" t="s">
        <v>36</v>
      </c>
      <c r="B47" s="101"/>
      <c r="C47" s="101"/>
      <c r="D47" s="101"/>
      <c r="E47" s="102"/>
      <c r="F47" s="101" t="s">
        <v>37</v>
      </c>
      <c r="G47" s="101"/>
      <c r="H47" s="101"/>
      <c r="I47" s="103"/>
    </row>
    <row r="48" spans="1:9" x14ac:dyDescent="0.2">
      <c r="A48" s="104" t="s">
        <v>38</v>
      </c>
      <c r="B48" s="104"/>
      <c r="C48" s="105"/>
      <c r="D48" s="104"/>
      <c r="E48" s="106" t="s">
        <v>39</v>
      </c>
      <c r="F48" s="106"/>
      <c r="G48" s="87"/>
      <c r="H48" s="107" t="s">
        <v>40</v>
      </c>
      <c r="I48" s="87">
        <f>COUNTIF(F22:F55,"ЗМС")</f>
        <v>0</v>
      </c>
    </row>
    <row r="49" spans="1:9" x14ac:dyDescent="0.2">
      <c r="A49" s="88" t="s">
        <v>41</v>
      </c>
      <c r="B49" s="104"/>
      <c r="C49" s="108"/>
      <c r="D49" s="104"/>
      <c r="E49" s="109" t="s">
        <v>42</v>
      </c>
      <c r="F49" s="109"/>
      <c r="G49" s="87">
        <f>G50+G54</f>
        <v>19</v>
      </c>
      <c r="H49" s="107" t="s">
        <v>43</v>
      </c>
      <c r="I49" s="87">
        <f>COUNTIF(F22:F55,"МСМК")</f>
        <v>6</v>
      </c>
    </row>
    <row r="50" spans="1:9" x14ac:dyDescent="0.2">
      <c r="A50" s="104" t="s">
        <v>44</v>
      </c>
      <c r="B50" s="104"/>
      <c r="C50" s="88"/>
      <c r="D50" s="104"/>
      <c r="E50" s="109" t="s">
        <v>45</v>
      </c>
      <c r="F50" s="109"/>
      <c r="G50" s="87">
        <f>G51+G52+G53</f>
        <v>19</v>
      </c>
      <c r="H50" s="107" t="s">
        <v>34</v>
      </c>
      <c r="I50" s="87">
        <f>COUNTIF(F22:F55,"МС")</f>
        <v>11</v>
      </c>
    </row>
    <row r="51" spans="1:9" x14ac:dyDescent="0.2">
      <c r="A51" s="104"/>
      <c r="B51" s="104"/>
      <c r="C51" s="88"/>
      <c r="D51" s="104"/>
      <c r="E51" s="109" t="s">
        <v>46</v>
      </c>
      <c r="F51" s="109"/>
      <c r="G51" s="87">
        <f>COUNT(A22:A55)</f>
        <v>19</v>
      </c>
      <c r="H51" s="107" t="s">
        <v>35</v>
      </c>
      <c r="I51" s="87">
        <f>COUNTIF(F22:F55,"КМС")</f>
        <v>2</v>
      </c>
    </row>
    <row r="52" spans="1:9" x14ac:dyDescent="0.2">
      <c r="A52" s="104"/>
      <c r="B52" s="104"/>
      <c r="C52" s="88"/>
      <c r="D52" s="104"/>
      <c r="E52" s="109" t="s">
        <v>47</v>
      </c>
      <c r="F52" s="109"/>
      <c r="G52" s="87">
        <f>COUNTIF(A22:A55,"НФ")</f>
        <v>0</v>
      </c>
      <c r="H52" s="107" t="s">
        <v>48</v>
      </c>
      <c r="I52" s="87">
        <f>COUNTIF(F22:F55,"1 СР")</f>
        <v>0</v>
      </c>
    </row>
    <row r="53" spans="1:9" x14ac:dyDescent="0.2">
      <c r="A53" s="104"/>
      <c r="B53" s="104"/>
      <c r="C53" s="104"/>
      <c r="D53" s="104"/>
      <c r="E53" s="109" t="s">
        <v>49</v>
      </c>
      <c r="F53" s="109"/>
      <c r="G53" s="87">
        <f>COUNTIF(A22:A55,"ДСКВ")</f>
        <v>0</v>
      </c>
      <c r="H53" s="110" t="s">
        <v>50</v>
      </c>
      <c r="I53" s="87">
        <f>COUNTIF(F22:F55,"2 СР")</f>
        <v>0</v>
      </c>
    </row>
    <row r="54" spans="1:9" x14ac:dyDescent="0.2">
      <c r="A54" s="104"/>
      <c r="B54" s="104"/>
      <c r="C54" s="104"/>
      <c r="D54" s="104"/>
      <c r="E54" s="109" t="s">
        <v>51</v>
      </c>
      <c r="F54" s="109"/>
      <c r="G54" s="87">
        <f>COUNTIF(A22:A55,"НС")</f>
        <v>0</v>
      </c>
      <c r="H54" s="110" t="s">
        <v>52</v>
      </c>
      <c r="I54" s="87">
        <f>COUNTIF(F22:F55,"3 СР")</f>
        <v>0</v>
      </c>
    </row>
    <row r="55" spans="1:9" x14ac:dyDescent="0.2">
      <c r="A55" s="111" t="s">
        <v>53</v>
      </c>
      <c r="B55" s="112"/>
      <c r="C55" s="112"/>
      <c r="D55" s="112" t="s">
        <v>54</v>
      </c>
      <c r="E55" s="112"/>
      <c r="F55" s="112" t="s">
        <v>55</v>
      </c>
      <c r="G55" s="112"/>
      <c r="H55" s="113" t="s">
        <v>56</v>
      </c>
      <c r="I55" s="114"/>
    </row>
    <row r="56" spans="1:9" x14ac:dyDescent="0.2">
      <c r="A56" s="115"/>
      <c r="B56" s="2"/>
      <c r="C56" s="2"/>
      <c r="D56" s="2"/>
      <c r="E56" s="2"/>
      <c r="F56" s="2"/>
      <c r="G56" s="2"/>
      <c r="H56" s="2"/>
      <c r="I56" s="116"/>
    </row>
    <row r="57" spans="1:9" x14ac:dyDescent="0.2">
      <c r="A57" s="117"/>
      <c r="B57" s="118"/>
      <c r="C57" s="118"/>
      <c r="D57" s="118"/>
      <c r="E57" s="119"/>
      <c r="F57" s="118"/>
      <c r="G57" s="118"/>
      <c r="H57" s="120"/>
      <c r="I57" s="99"/>
    </row>
    <row r="58" spans="1:9" x14ac:dyDescent="0.2">
      <c r="A58" s="117"/>
      <c r="B58" s="118"/>
      <c r="C58" s="118"/>
      <c r="D58" s="118"/>
      <c r="E58" s="119"/>
      <c r="F58" s="118"/>
      <c r="G58" s="118"/>
      <c r="H58" s="120"/>
      <c r="I58" s="99"/>
    </row>
    <row r="59" spans="1:9" x14ac:dyDescent="0.2">
      <c r="A59" s="117"/>
      <c r="B59" s="118"/>
      <c r="C59" s="118"/>
      <c r="D59" s="118"/>
      <c r="E59" s="119"/>
      <c r="F59" s="118"/>
      <c r="G59" s="118"/>
      <c r="H59" s="120"/>
      <c r="I59" s="99"/>
    </row>
    <row r="60" spans="1:9" x14ac:dyDescent="0.2">
      <c r="A60" s="117"/>
      <c r="B60" s="118"/>
      <c r="C60" s="118"/>
      <c r="D60" s="118"/>
      <c r="E60" s="119"/>
      <c r="F60" s="118"/>
      <c r="G60" s="118"/>
      <c r="H60" s="120"/>
      <c r="I60" s="99"/>
    </row>
    <row r="61" spans="1:9" ht="13.5" thickBot="1" x14ac:dyDescent="0.25">
      <c r="A61" s="121" t="s">
        <v>2</v>
      </c>
      <c r="B61" s="122"/>
      <c r="C61" s="122"/>
      <c r="D61" s="122" t="str">
        <f>G17</f>
        <v>Соловьев Г.Н. (ВК, Санкт-Петербург)</v>
      </c>
      <c r="E61" s="122"/>
      <c r="F61" s="122" t="str">
        <f>G18</f>
        <v>Валова А.С. (ВК, Санкт-Петербург)</v>
      </c>
      <c r="G61" s="122"/>
      <c r="H61" s="123" t="str">
        <f>G19</f>
        <v>Михайлова И.Н. (ВК, Санкт-Петербург)</v>
      </c>
      <c r="I61" s="124"/>
    </row>
    <row r="62" spans="1:9" ht="13.5" thickTop="1" x14ac:dyDescent="0.2"/>
  </sheetData>
  <mergeCells count="38">
    <mergeCell ref="H55:I55"/>
    <mergeCell ref="A56:E56"/>
    <mergeCell ref="F56:I56"/>
    <mergeCell ref="A61:C61"/>
    <mergeCell ref="D61:E61"/>
    <mergeCell ref="F61:G61"/>
    <mergeCell ref="H61:I61"/>
    <mergeCell ref="E51:F51"/>
    <mergeCell ref="E52:F52"/>
    <mergeCell ref="E53:F53"/>
    <mergeCell ref="E54:F54"/>
    <mergeCell ref="A55:C55"/>
    <mergeCell ref="D55:E55"/>
    <mergeCell ref="F55:G55"/>
    <mergeCell ref="H18:I18"/>
    <mergeCell ref="A47:D47"/>
    <mergeCell ref="F47:I47"/>
    <mergeCell ref="E48:F48"/>
    <mergeCell ref="E49:F49"/>
    <mergeCell ref="E50:F50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1:E54">
    <cfRule type="duplicateValues" dxfId="0" priority="1"/>
  </conditionalFormatting>
  <pageMargins left="0.31496062992125984" right="0" top="0.43307086614173229" bottom="0.19685039370078741" header="0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спринт муж 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2024-10-06T15:05:03Z</dcterms:created>
  <dcterms:modified xsi:type="dcterms:W3CDTF">2024-10-06T15:05:24Z</dcterms:modified>
</cp:coreProperties>
</file>