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шоссе ЕКП 2021\"/>
    </mc:Choice>
  </mc:AlternateContent>
  <bookViews>
    <workbookView xWindow="0" yWindow="0" windowWidth="25080" windowHeight="11280" tabRatio="789"/>
  </bookViews>
  <sheets>
    <sheet name="Юниоры 17-18" sheetId="110" r:id="rId1"/>
  </sheets>
  <definedNames>
    <definedName name="_xlnm.Print_Titles" localSheetId="0">'Юниоры 17-18'!$21:$22</definedName>
    <definedName name="_xlnm.Print_Area" localSheetId="0">'Юниоры 17-18'!$A$1:$L$61</definedName>
  </definedNames>
  <calcPr calcId="152511"/>
</workbook>
</file>

<file path=xl/calcChain.xml><?xml version="1.0" encoding="utf-8"?>
<calcChain xmlns="http://schemas.openxmlformats.org/spreadsheetml/2006/main">
  <c r="L47" i="110" l="1"/>
  <c r="L46" i="110"/>
  <c r="L45" i="110"/>
  <c r="L44" i="110"/>
  <c r="H48" i="110"/>
  <c r="H47" i="110"/>
  <c r="H51" i="110" l="1"/>
  <c r="H49" i="110"/>
  <c r="H50" i="110"/>
  <c r="H46" i="110" l="1"/>
  <c r="H45" i="110" s="1"/>
</calcChain>
</file>

<file path=xl/sharedStrings.xml><?xml version="1.0" encoding="utf-8"?>
<sst xmlns="http://schemas.openxmlformats.org/spreadsheetml/2006/main" count="149" uniqueCount="105">
  <si>
    <t>Министерство спорта Российской Федерации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</si>
  <si>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</si>
  <si>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</si>
  <si>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</si>
  <si>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</si>
  <si>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</si>
  <si>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</si>
  <si>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</si>
  <si>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</si>
  <si>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</si>
  <si>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</si>
  <si>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</si>
  <si>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</si>
  <si>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</si>
  <si>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</si>
  <si>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</si>
  <si>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</si>
  <si>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</si>
  <si>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</si>
  <si>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</si>
  <si>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ИТОГОВЫЙ ПРОТОКОЛ</t>
  </si>
  <si>
    <t>НС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</si>
  <si>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</si>
  <si>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</si>
  <si>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</si>
  <si>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</si>
  <si>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</si>
  <si>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</si>
  <si>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</si>
  <si>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</si>
  <si>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</si>
  <si>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</si>
  <si>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</si>
  <si>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</si>
  <si>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</si>
  <si>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</si>
  <si>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</si>
  <si>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МАКСИМАЛЬНЫЙ ПЕРЕПАД (HD):</t>
  </si>
  <si>
    <t>СУММА ПОЛОЖИТЕЛЬНЫХ ПЕРЕПАДОВ ВЫСОТЫ НА ДИСТАНЦИИ (ТС):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</si>
  <si>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</si>
  <si>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</si>
  <si>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</si>
  <si>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</si>
  <si>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</si>
  <si>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</si>
  <si>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</si>
  <si>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</si>
  <si>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</si>
  <si>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</si>
  <si>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</si>
  <si>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ВСЕРОССИЙСКИЕ СОРЕВНОВАНИЯ</t>
  </si>
  <si>
    <t>шоссе - индивидуальная гонка на время</t>
  </si>
  <si>
    <t>строка - гендерная и возрастная группа (мужчины, юниорки 17-18 лет, …)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</si>
  <si>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</si>
  <si>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</si>
  <si>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ЖАВОРОНКОВ Петр</t>
  </si>
  <si>
    <t>СИЛИВАНОВ Иван</t>
  </si>
  <si>
    <t>ЛАРЕЧКОВ Александр</t>
  </si>
  <si>
    <t>Иркутская область</t>
  </si>
  <si>
    <t>Министерство спорта Иркутской области</t>
  </si>
  <si>
    <t>Федерация велосипедного спорта Иркутской области</t>
  </si>
  <si>
    <t>БУРМИСТРОВ В.Ю. (ВК, г. Шелехов)</t>
  </si>
  <si>
    <t>МАМЕТОВ Данил</t>
  </si>
  <si>
    <t>ШТИН Валерий</t>
  </si>
  <si>
    <t>МЕРТВИЩЕВ Аскольд</t>
  </si>
  <si>
    <t>СТАРОДУБЦЕВ А.Ю. (ВК, Хабаровск)</t>
  </si>
  <si>
    <t>Хабаровский Край</t>
  </si>
  <si>
    <t>ЖУРАВЛЕВ Иван</t>
  </si>
  <si>
    <t>НАГИБКО Данил</t>
  </si>
  <si>
    <t>ЕВСЮКОВ Матвей</t>
  </si>
  <si>
    <t>МИЩЕНКОВ Владислав</t>
  </si>
  <si>
    <t>ЧИСТЯКОВ Сергей</t>
  </si>
  <si>
    <t>Свердловская область</t>
  </si>
  <si>
    <t>МЕЗЕТОВ Илья</t>
  </si>
  <si>
    <t>ШИРКОВСКИЙ Николай</t>
  </si>
  <si>
    <t>ЗДЕРИХИН Артём</t>
  </si>
  <si>
    <t>ШВЕЦОВ Алексей</t>
  </si>
  <si>
    <t>ВАКУЛИН Игорь</t>
  </si>
  <si>
    <t>Кемеровская область</t>
  </si>
  <si>
    <t>ГРЯЗНОВ Денис</t>
  </si>
  <si>
    <t>25 км /1</t>
  </si>
  <si>
    <t>НОРИН Иван</t>
  </si>
  <si>
    <t>ЩЕЛЧКОВ Александр</t>
  </si>
  <si>
    <t>ПУСТЫНСКИЙ А.Л. (1 кат, г. Усолье-Сибирское)</t>
  </si>
  <si>
    <t>Хабаровский край</t>
  </si>
  <si>
    <t>МЕСТО ПРОВЕДЕНИЯ: г. Ангарск</t>
  </si>
  <si>
    <t xml:space="preserve">НАЧАЛО ГОНКИ: 11ч 00м 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</si>
  <si>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38м</t>
    </r>
  </si>
  <si>
    <t>№ ВРВС: 0080511611Я</t>
  </si>
  <si>
    <t>№ ЕКП 2021: 32527</t>
  </si>
  <si>
    <t/>
  </si>
  <si>
    <t>Хабаровский край, Забайкальский край</t>
  </si>
  <si>
    <t>3 СР</t>
  </si>
  <si>
    <t>2 СР</t>
  </si>
  <si>
    <t>НАЗВАНИЕ ТРАССЫ / РЕГ. НОМЕР: Трасса Р-255 Сибирь, 1846 км</t>
  </si>
  <si>
    <t>МАКСИМАЛЬНЫЙ ПЕРЕПАД (HD): 60</t>
  </si>
  <si>
    <t>СУММА ПОЛОЖИТЕЛЬНЫХ ПЕРЕПАДОВ ВЫСОТЫ НА ДИСТАНЦИИ (ТС): 188</t>
  </si>
  <si>
    <t>ДАТА ПРОВЕДЕНИЯ: 02 мая 2021 года</t>
  </si>
  <si>
    <t xml:space="preserve">                        ТЕХНИЧЕСКИЕ ДАННЫЕ ТРАССЫ:</t>
  </si>
  <si>
    <t>1 СР</t>
  </si>
  <si>
    <t>Температура: +8-11</t>
  </si>
  <si>
    <t>Влажность: 62%</t>
  </si>
  <si>
    <t>Осадки: кратковременный дождь</t>
  </si>
  <si>
    <t>Ветер: 6,0 км/ч (с/з)</t>
  </si>
  <si>
    <t>Юниоры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</si>
</sst>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"/>
    <numFmt numFmtId="165" formatCode="h:mm:ss.00"/>
    <numFmt numFmtId="166" formatCode="h:mm:ss.0"/>
    <numFmt numFmtId="167" formatCode="dd/mm/yyyy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5" fillId="0" borderId="5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/>
    </xf>
    <xf numFmtId="9" fontId="7" fillId="0" borderId="5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2" fontId="15" fillId="0" borderId="2" xfId="0" applyNumberFormat="1" applyFont="1" applyBorder="1" applyAlignment="1">
      <alignment vertical="center"/>
    </xf>
    <xf numFmtId="2" fontId="15" fillId="0" borderId="3" xfId="0" applyNumberFormat="1" applyFont="1" applyBorder="1" applyAlignment="1">
      <alignment vertical="center"/>
    </xf>
    <xf numFmtId="2" fontId="15" fillId="0" borderId="5" xfId="0" applyNumberFormat="1" applyFont="1" applyBorder="1" applyAlignment="1">
      <alignment vertical="center"/>
    </xf>
    <xf numFmtId="2" fontId="7" fillId="0" borderId="3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2" fontId="7" fillId="0" borderId="37" xfId="0" applyNumberFormat="1" applyFont="1" applyBorder="1" applyAlignment="1">
      <alignment vertical="center"/>
    </xf>
    <xf numFmtId="2" fontId="7" fillId="0" borderId="39" xfId="0" applyNumberFormat="1" applyFont="1" applyBorder="1" applyAlignment="1">
      <alignment vertical="center"/>
    </xf>
    <xf numFmtId="2" fontId="7" fillId="0" borderId="34" xfId="0" applyNumberFormat="1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7" fillId="0" borderId="42" xfId="2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vertical="center"/>
    </xf>
    <xf numFmtId="14" fontId="15" fillId="0" borderId="3" xfId="0" applyNumberFormat="1" applyFont="1" applyBorder="1" applyAlignment="1">
      <alignment vertical="center"/>
    </xf>
    <xf numFmtId="14" fontId="7" fillId="0" borderId="5" xfId="0" applyNumberFormat="1" applyFont="1" applyBorder="1" applyAlignment="1">
      <alignment vertical="center"/>
    </xf>
    <xf numFmtId="14" fontId="7" fillId="0" borderId="31" xfId="0" applyNumberFormat="1" applyFont="1" applyBorder="1" applyAlignment="1">
      <alignment vertical="center"/>
    </xf>
    <xf numFmtId="0" fontId="18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5" fillId="0" borderId="17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1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vertical="center" wrapText="1"/>
    </xf>
    <xf numFmtId="49" fontId="7" fillId="0" borderId="5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18" fillId="0" borderId="2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right" vertical="center"/>
    </xf>
    <xf numFmtId="14" fontId="7" fillId="0" borderId="36" xfId="0" applyNumberFormat="1" applyFont="1" applyBorder="1" applyAlignment="1">
      <alignment vertical="center"/>
    </xf>
    <xf numFmtId="14" fontId="7" fillId="0" borderId="38" xfId="0" applyNumberFormat="1" applyFont="1" applyBorder="1" applyAlignment="1">
      <alignment vertical="center"/>
    </xf>
    <xf numFmtId="14" fontId="7" fillId="0" borderId="35" xfId="0" applyNumberFormat="1" applyFont="1" applyBorder="1" applyAlignment="1">
      <alignment vertical="center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vertical="center"/>
    </xf>
    <xf numFmtId="165" fontId="15" fillId="0" borderId="2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left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15" fillId="0" borderId="2" xfId="0" applyNumberFormat="1" applyFont="1" applyBorder="1" applyAlignment="1">
      <alignment vertical="center"/>
    </xf>
    <xf numFmtId="165" fontId="15" fillId="0" borderId="3" xfId="0" applyNumberFormat="1" applyFont="1" applyBorder="1" applyAlignment="1">
      <alignment vertical="center"/>
    </xf>
    <xf numFmtId="165" fontId="15" fillId="0" borderId="5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5" fontId="7" fillId="0" borderId="36" xfId="0" applyNumberFormat="1" applyFont="1" applyBorder="1" applyAlignment="1">
      <alignment vertical="center"/>
    </xf>
    <xf numFmtId="165" fontId="7" fillId="0" borderId="38" xfId="0" applyNumberFormat="1" applyFont="1" applyBorder="1" applyAlignment="1">
      <alignment vertical="center"/>
    </xf>
    <xf numFmtId="165" fontId="7" fillId="0" borderId="35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0" fontId="20" fillId="0" borderId="0" xfId="8" applyFont="1" applyBorder="1" applyAlignment="1">
      <alignment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4" fontId="7" fillId="0" borderId="2" xfId="0" applyNumberFormat="1" applyFont="1" applyBorder="1"/>
    <xf numFmtId="0" fontId="7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left" vertical="center" wrapText="1"/>
    </xf>
    <xf numFmtId="166" fontId="18" fillId="0" borderId="1" xfId="0" applyNumberFormat="1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center" vertical="center" wrapText="1"/>
    </xf>
    <xf numFmtId="14" fontId="8" fillId="2" borderId="24" xfId="3" applyNumberFormat="1" applyFont="1" applyFill="1" applyBorder="1" applyAlignment="1">
      <alignment horizontal="center" vertical="center" wrapText="1"/>
    </xf>
    <xf numFmtId="14" fontId="8" fillId="2" borderId="41" xfId="3" applyNumberFormat="1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8" fillId="2" borderId="38" xfId="3" applyFont="1" applyFill="1" applyBorder="1" applyAlignment="1">
      <alignment horizontal="center" vertical="center" wrapText="1"/>
    </xf>
    <xf numFmtId="165" fontId="14" fillId="2" borderId="4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/>
    </xf>
    <xf numFmtId="165" fontId="14" fillId="2" borderId="1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8" fillId="2" borderId="25" xfId="3" applyNumberFormat="1" applyFont="1" applyFill="1" applyBorder="1" applyAlignment="1">
      <alignment horizontal="center" vertical="center" wrapText="1"/>
    </xf>
    <xf numFmtId="165" fontId="8" fillId="2" borderId="38" xfId="3" applyNumberFormat="1" applyFont="1" applyFill="1" applyBorder="1" applyAlignment="1">
      <alignment horizontal="center" vertical="center" wrapText="1"/>
    </xf>
    <xf numFmtId="165" fontId="8" fillId="2" borderId="24" xfId="3" applyNumberFormat="1" applyFont="1" applyFill="1" applyBorder="1" applyAlignment="1">
      <alignment horizontal="center" vertical="center" wrapText="1"/>
    </xf>
    <xf numFmtId="165" fontId="8" fillId="2" borderId="41" xfId="3" applyNumberFormat="1" applyFont="1" applyFill="1" applyBorder="1" applyAlignment="1">
      <alignment horizontal="center" vertical="center" wrapText="1"/>
    </xf>
    <xf numFmtId="2" fontId="8" fillId="2" borderId="24" xfId="3" applyNumberFormat="1" applyFont="1" applyFill="1" applyBorder="1" applyAlignment="1">
      <alignment horizontal="center" vertical="center" wrapText="1"/>
    </xf>
    <xf numFmtId="2" fontId="8" fillId="2" borderId="41" xfId="3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</cellXfs>
  <cellStyles count="12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3 2" xfId="9"/>
    <cellStyle name="Обычный 3 2 2" xfId="11"/>
    <cellStyle name="Обычный 3 3" xfId="10"/>
    <cellStyle name="Обычный 4" xfId="4"/>
    <cellStyle name="Обычный_ID4938_RS_1" xfId="8"/>
    <cellStyle name="Обычный_Стартовый протокол Смирнов_20101106_Result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131231</xdr:colOff>
      <xdr:row>0</xdr:row>
      <xdr:rowOff>44395</xdr:rowOff>
    </xdr:from>
    <xdr:to>
      <xdr:col>1</xdr:col>
      <xdr:colOff>361950</xdr:colOff>
      <xdr:row>3</xdr:row>
      <xdr:rowOff>131544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99AD9EC-A0D5-45A0-85B7-A7654A62F35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31" y="44395"/>
          <a:ext cx="697444" cy="687224"/>
        </a:xfrm>
        <a:prstGeom prst="rect">
          <a:avLst/>
        </a:prstGeom>
      </xdr:spPr>
    </xdr:pic>
    <xdr:clientData/>
  </xdr:twoCellAnchor>
  <xdr:twoCellAnchor editAs="oneCell">
    <xdr:from>
      <xdr:col>2</xdr:col>
      <xdr:colOff>140122</xdr:colOff>
      <xdr:row>0</xdr:row>
      <xdr:rowOff>53921</xdr:rowOff>
    </xdr:from>
    <xdr:to>
      <xdr:col>3</xdr:col>
      <xdr:colOff>241754</xdr:colOff>
      <xdr:row>3</xdr:row>
      <xdr:rowOff>140280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17883CC1-D7C9-4BBD-A135-1C665ED908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572" y="53921"/>
          <a:ext cx="1016032" cy="686434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352424</xdr:colOff>
      <xdr:row>0</xdr:row>
      <xdr:rowOff>19050</xdr:rowOff>
    </xdr:from>
    <xdr:to>
      <xdr:col>11</xdr:col>
      <xdr:colOff>1153635</xdr:colOff>
      <xdr:row>5</xdr:row>
      <xdr:rowOff>95250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72774" y="19050"/>
          <a:ext cx="801211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79"/>
  <sheetViews>
    <sheetView tabSelected="1" view="pageBreakPreview" topLeftCell="A29" zoomScaleNormal="100" zoomScaleSheetLayoutView="100" zoomScalePageLayoutView="50" workbookViewId="0">
      <selection activeCell="H35" sqref="H35"/>
    </sheetView>
  </sheetViews>
  <sheetFormatPr defaultColWidth="9.140625" defaultRowHeight="12.75" x14ac:dyDescent="0.2"/>
  <cols>
    <col min="1" max="1" width="7" style="49" customWidth="1"/>
    <col min="2" max="2" width="7" style="103" customWidth="1"/>
    <col min="3" max="3" width="13.7109375" style="103" customWidth="1"/>
    <col min="4" max="4" width="27.5703125" style="49" customWidth="1"/>
    <col min="5" max="5" width="11.7109375" style="77" customWidth="1"/>
    <col min="6" max="6" width="7.7109375" style="49" customWidth="1"/>
    <col min="7" max="7" width="28.140625" style="49" customWidth="1"/>
    <col min="8" max="8" width="14" style="82" customWidth="1"/>
    <col min="9" max="9" width="13.85546875" style="90" customWidth="1"/>
    <col min="10" max="10" width="11.7109375" style="67" customWidth="1"/>
    <col min="11" max="11" width="13.85546875" style="49" customWidth="1"/>
    <col min="12" max="12" width="18.7109375" style="49" customWidth="1"/>
    <col min="13" max="16384" width="9.140625" style="49"/>
  </cols>
  <sheetData>
    <row r="1" spans="1:20" ht="15.75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20" ht="15.75" customHeight="1" x14ac:dyDescent="0.2">
      <c r="A2" s="115" t="s">
        <v>59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20" ht="15.75" customHeight="1" x14ac:dyDescent="0.2">
      <c r="A3" s="115" t="s">
        <v>10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20" ht="15.75" customHeight="1" x14ac:dyDescent="0.2">
      <c r="A4" s="115" t="s">
        <v>60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50"/>
      <c r="N4" s="50"/>
      <c r="O4" s="50"/>
      <c r="P4" s="50"/>
      <c r="Q4" s="50"/>
      <c r="R4" s="50"/>
      <c r="S4" s="50"/>
      <c r="T4" s="50"/>
    </row>
    <row r="5" spans="1:20" ht="4.5" customHeight="1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20" s="50" customFormat="1" ht="28.5" x14ac:dyDescent="0.2">
      <c r="A6" s="117" t="s">
        <v>50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51"/>
    </row>
    <row r="7" spans="1:20" s="50" customFormat="1" ht="18" customHeight="1" x14ac:dyDescent="0.2">
      <c r="A7" s="118" t="s">
        <v>16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20" s="50" customFormat="1" ht="7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20" ht="19.5" customHeight="1" thickTop="1" x14ac:dyDescent="0.2">
      <c r="A9" s="120" t="s">
        <v>20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</row>
    <row r="10" spans="1:20" ht="18" customHeight="1" x14ac:dyDescent="0.2">
      <c r="A10" s="123" t="s">
        <v>51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</row>
    <row r="11" spans="1:20" ht="18" customHeight="1" x14ac:dyDescent="0.2">
      <c r="A11" s="123" t="s">
        <v>104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5"/>
    </row>
    <row r="12" spans="1:20" ht="5.25" customHeight="1" x14ac:dyDescent="0.2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4"/>
    </row>
    <row r="13" spans="1:20" ht="15.75" x14ac:dyDescent="0.2">
      <c r="A13" s="30" t="s">
        <v>85</v>
      </c>
      <c r="B13" s="10"/>
      <c r="C13" s="10"/>
      <c r="D13" s="100"/>
      <c r="E13" s="44"/>
      <c r="F13" s="1"/>
      <c r="G13" s="22" t="s">
        <v>86</v>
      </c>
      <c r="H13" s="78"/>
      <c r="I13" s="83"/>
      <c r="J13" s="31"/>
      <c r="K13" s="17"/>
      <c r="L13" s="18" t="s">
        <v>88</v>
      </c>
    </row>
    <row r="14" spans="1:20" ht="15.75" x14ac:dyDescent="0.2">
      <c r="A14" s="52" t="s">
        <v>97</v>
      </c>
      <c r="B14" s="7"/>
      <c r="C14" s="7"/>
      <c r="D14" s="45"/>
      <c r="E14" s="45"/>
      <c r="F14" s="2"/>
      <c r="G14" s="3" t="s">
        <v>87</v>
      </c>
      <c r="H14" s="79"/>
      <c r="I14" s="84"/>
      <c r="J14" s="32"/>
      <c r="K14" s="19"/>
      <c r="L14" s="20" t="s">
        <v>89</v>
      </c>
    </row>
    <row r="15" spans="1:20" ht="15" x14ac:dyDescent="0.2">
      <c r="A15" s="131" t="s">
        <v>9</v>
      </c>
      <c r="B15" s="132"/>
      <c r="C15" s="132"/>
      <c r="D15" s="132"/>
      <c r="E15" s="132"/>
      <c r="F15" s="132"/>
      <c r="G15" s="133"/>
      <c r="H15" s="142" t="s">
        <v>98</v>
      </c>
      <c r="I15" s="143"/>
      <c r="J15" s="143"/>
      <c r="K15" s="143"/>
      <c r="L15" s="144"/>
    </row>
    <row r="16" spans="1:20" ht="15" x14ac:dyDescent="0.2">
      <c r="A16" s="53" t="s">
        <v>17</v>
      </c>
      <c r="B16" s="54"/>
      <c r="C16" s="54"/>
      <c r="D16" s="55"/>
      <c r="E16" s="6"/>
      <c r="F16" s="55"/>
      <c r="G16" s="6"/>
      <c r="H16" s="80" t="s">
        <v>94</v>
      </c>
      <c r="I16" s="85"/>
      <c r="J16" s="33"/>
      <c r="K16" s="4"/>
      <c r="L16" s="56"/>
    </row>
    <row r="17" spans="1:12" ht="15" x14ac:dyDescent="0.2">
      <c r="A17" s="53" t="s">
        <v>18</v>
      </c>
      <c r="B17" s="54"/>
      <c r="C17" s="54"/>
      <c r="D17" s="6"/>
      <c r="E17" s="6"/>
      <c r="F17" s="55"/>
      <c r="G17" s="6" t="s">
        <v>61</v>
      </c>
      <c r="H17" s="80" t="s">
        <v>95</v>
      </c>
      <c r="I17" s="85"/>
      <c r="J17" s="33"/>
      <c r="K17" s="4"/>
      <c r="L17" s="56"/>
    </row>
    <row r="18" spans="1:12" ht="15" x14ac:dyDescent="0.2">
      <c r="A18" s="53" t="s">
        <v>19</v>
      </c>
      <c r="B18" s="54"/>
      <c r="C18" s="54"/>
      <c r="D18" s="6"/>
      <c r="E18" s="6"/>
      <c r="F18" s="55"/>
      <c r="G18" s="6" t="s">
        <v>83</v>
      </c>
      <c r="H18" s="80" t="s">
        <v>96</v>
      </c>
      <c r="I18" s="85"/>
      <c r="J18" s="33"/>
      <c r="K18" s="4"/>
      <c r="L18" s="56"/>
    </row>
    <row r="19" spans="1:12" ht="16.5" thickBot="1" x14ac:dyDescent="0.25">
      <c r="A19" s="53" t="s">
        <v>15</v>
      </c>
      <c r="B19" s="8"/>
      <c r="C19" s="8"/>
      <c r="D19" s="5"/>
      <c r="E19" s="6"/>
      <c r="F19" s="5"/>
      <c r="G19" s="72" t="s">
        <v>65</v>
      </c>
      <c r="H19" s="80" t="s">
        <v>36</v>
      </c>
      <c r="I19" s="85"/>
      <c r="J19" s="33"/>
      <c r="K19" s="41">
        <v>25</v>
      </c>
      <c r="L19" s="56" t="s">
        <v>80</v>
      </c>
    </row>
    <row r="20" spans="1:12" ht="5.25" customHeight="1" thickTop="1" thickBot="1" x14ac:dyDescent="0.25">
      <c r="A20" s="13"/>
      <c r="B20" s="12"/>
      <c r="C20" s="12"/>
      <c r="D20" s="11"/>
      <c r="E20" s="47"/>
      <c r="F20" s="11"/>
      <c r="G20" s="11"/>
      <c r="H20" s="81"/>
      <c r="I20" s="86"/>
      <c r="J20" s="34"/>
      <c r="K20" s="11"/>
      <c r="L20" s="14"/>
    </row>
    <row r="21" spans="1:12" s="57" customFormat="1" ht="21" customHeight="1" thickTop="1" x14ac:dyDescent="0.2">
      <c r="A21" s="134" t="s">
        <v>6</v>
      </c>
      <c r="B21" s="136" t="s">
        <v>12</v>
      </c>
      <c r="C21" s="136" t="s">
        <v>35</v>
      </c>
      <c r="D21" s="136" t="s">
        <v>1</v>
      </c>
      <c r="E21" s="138" t="s">
        <v>34</v>
      </c>
      <c r="F21" s="136" t="s">
        <v>8</v>
      </c>
      <c r="G21" s="140" t="s">
        <v>13</v>
      </c>
      <c r="H21" s="151" t="s">
        <v>7</v>
      </c>
      <c r="I21" s="153" t="s">
        <v>25</v>
      </c>
      <c r="J21" s="155" t="s">
        <v>22</v>
      </c>
      <c r="K21" s="157" t="s">
        <v>24</v>
      </c>
      <c r="L21" s="159" t="s">
        <v>14</v>
      </c>
    </row>
    <row r="22" spans="1:12" s="57" customFormat="1" ht="13.5" customHeight="1" x14ac:dyDescent="0.2">
      <c r="A22" s="135"/>
      <c r="B22" s="137"/>
      <c r="C22" s="137"/>
      <c r="D22" s="137"/>
      <c r="E22" s="139"/>
      <c r="F22" s="137"/>
      <c r="G22" s="141"/>
      <c r="H22" s="152"/>
      <c r="I22" s="154"/>
      <c r="J22" s="156"/>
      <c r="K22" s="158"/>
      <c r="L22" s="160"/>
    </row>
    <row r="23" spans="1:12" s="58" customFormat="1" ht="26.25" customHeight="1" x14ac:dyDescent="0.2">
      <c r="A23" s="48">
        <v>1</v>
      </c>
      <c r="B23" s="42">
        <v>42</v>
      </c>
      <c r="C23" s="23">
        <v>10088947263</v>
      </c>
      <c r="D23" s="24" t="s">
        <v>63</v>
      </c>
      <c r="E23" s="111">
        <v>38192</v>
      </c>
      <c r="F23" s="59" t="s">
        <v>31</v>
      </c>
      <c r="G23" s="105" t="s">
        <v>58</v>
      </c>
      <c r="H23" s="110">
        <v>2.2016666666666667E-2</v>
      </c>
      <c r="I23" s="110" t="s">
        <v>90</v>
      </c>
      <c r="J23" s="35">
        <v>48.32</v>
      </c>
      <c r="K23" s="16" t="s">
        <v>23</v>
      </c>
      <c r="L23" s="21"/>
    </row>
    <row r="24" spans="1:12" s="58" customFormat="1" ht="37.5" customHeight="1" x14ac:dyDescent="0.2">
      <c r="A24" s="15">
        <v>2</v>
      </c>
      <c r="B24" s="43">
        <v>27</v>
      </c>
      <c r="C24" s="23">
        <v>10077689304</v>
      </c>
      <c r="D24" s="24" t="s">
        <v>74</v>
      </c>
      <c r="E24" s="111">
        <v>37700</v>
      </c>
      <c r="F24" s="59" t="s">
        <v>31</v>
      </c>
      <c r="G24" s="105" t="s">
        <v>72</v>
      </c>
      <c r="H24" s="110">
        <v>2.2140277777777776E-2</v>
      </c>
      <c r="I24" s="110">
        <v>1.2361111111110906E-4</v>
      </c>
      <c r="J24" s="35">
        <v>47.295249549007004</v>
      </c>
      <c r="K24" s="16" t="s">
        <v>23</v>
      </c>
      <c r="L24" s="21"/>
    </row>
    <row r="25" spans="1:12" s="58" customFormat="1" ht="33.75" customHeight="1" x14ac:dyDescent="0.2">
      <c r="A25" s="15">
        <v>3</v>
      </c>
      <c r="B25" s="42">
        <v>36</v>
      </c>
      <c r="C25" s="23">
        <v>10111413978</v>
      </c>
      <c r="D25" s="24" t="s">
        <v>67</v>
      </c>
      <c r="E25" s="111">
        <v>37957</v>
      </c>
      <c r="F25" s="59" t="s">
        <v>31</v>
      </c>
      <c r="G25" s="105" t="s">
        <v>91</v>
      </c>
      <c r="H25" s="110">
        <v>2.2229166666666664E-2</v>
      </c>
      <c r="I25" s="110">
        <v>2.1249999999999741E-4</v>
      </c>
      <c r="J25" s="35">
        <v>46.9</v>
      </c>
      <c r="K25" s="16" t="s">
        <v>23</v>
      </c>
      <c r="L25" s="21"/>
    </row>
    <row r="26" spans="1:12" s="58" customFormat="1" ht="26.25" customHeight="1" x14ac:dyDescent="0.2">
      <c r="A26" s="15">
        <v>4</v>
      </c>
      <c r="B26" s="43">
        <v>39</v>
      </c>
      <c r="C26" s="23">
        <v>10092779268</v>
      </c>
      <c r="D26" s="24" t="s">
        <v>62</v>
      </c>
      <c r="E26" s="111">
        <v>37820</v>
      </c>
      <c r="F26" s="59" t="s">
        <v>31</v>
      </c>
      <c r="G26" s="105" t="s">
        <v>58</v>
      </c>
      <c r="H26" s="110">
        <v>2.2399884259259262E-2</v>
      </c>
      <c r="I26" s="110">
        <v>3.8321759259259472E-4</v>
      </c>
      <c r="J26" s="35">
        <v>45.78</v>
      </c>
      <c r="K26" s="16" t="s">
        <v>31</v>
      </c>
      <c r="L26" s="21"/>
    </row>
    <row r="27" spans="1:12" s="58" customFormat="1" ht="26.25" customHeight="1" x14ac:dyDescent="0.2">
      <c r="A27" s="15">
        <v>5</v>
      </c>
      <c r="B27" s="43">
        <v>79</v>
      </c>
      <c r="C27" s="106">
        <v>10036090347</v>
      </c>
      <c r="D27" s="107" t="s">
        <v>73</v>
      </c>
      <c r="E27" s="111">
        <v>37666</v>
      </c>
      <c r="F27" s="108" t="s">
        <v>31</v>
      </c>
      <c r="G27" s="109" t="s">
        <v>72</v>
      </c>
      <c r="H27" s="110">
        <v>2.2542129629629631E-2</v>
      </c>
      <c r="I27" s="110">
        <v>5.2546296296296369E-4</v>
      </c>
      <c r="J27" s="35">
        <v>42.98</v>
      </c>
      <c r="K27" s="16" t="s">
        <v>31</v>
      </c>
      <c r="L27" s="21"/>
    </row>
    <row r="28" spans="1:12" s="58" customFormat="1" ht="26.25" customHeight="1" x14ac:dyDescent="0.2">
      <c r="A28" s="15">
        <v>6</v>
      </c>
      <c r="B28" s="43">
        <v>40</v>
      </c>
      <c r="C28" s="106">
        <v>10078168644</v>
      </c>
      <c r="D28" s="107" t="s">
        <v>76</v>
      </c>
      <c r="E28" s="111">
        <v>37863</v>
      </c>
      <c r="F28" s="108" t="s">
        <v>31</v>
      </c>
      <c r="G28" s="109" t="s">
        <v>72</v>
      </c>
      <c r="H28" s="110">
        <v>2.2762615740740736E-2</v>
      </c>
      <c r="I28" s="110">
        <v>7.4594907407406902E-4</v>
      </c>
      <c r="J28" s="35">
        <v>41.690793283149972</v>
      </c>
      <c r="K28" s="16" t="s">
        <v>31</v>
      </c>
      <c r="L28" s="21"/>
    </row>
    <row r="29" spans="1:12" s="58" customFormat="1" ht="26.25" customHeight="1" x14ac:dyDescent="0.2">
      <c r="A29" s="15">
        <v>7</v>
      </c>
      <c r="B29" s="43">
        <v>30</v>
      </c>
      <c r="C29" s="106">
        <v>10077688896</v>
      </c>
      <c r="D29" s="107" t="s">
        <v>71</v>
      </c>
      <c r="E29" s="111">
        <v>38098</v>
      </c>
      <c r="F29" s="108" t="s">
        <v>31</v>
      </c>
      <c r="G29" s="109" t="s">
        <v>72</v>
      </c>
      <c r="H29" s="110">
        <v>2.2844560185185186E-2</v>
      </c>
      <c r="I29" s="110">
        <v>8.2789351851851947E-4</v>
      </c>
      <c r="J29" s="35">
        <v>41.522491349480966</v>
      </c>
      <c r="K29" s="16" t="s">
        <v>31</v>
      </c>
      <c r="L29" s="21"/>
    </row>
    <row r="30" spans="1:12" s="58" customFormat="1" ht="26.25" customHeight="1" x14ac:dyDescent="0.2">
      <c r="A30" s="15">
        <v>8</v>
      </c>
      <c r="B30" s="43">
        <v>32</v>
      </c>
      <c r="C30" s="106">
        <v>0</v>
      </c>
      <c r="D30" s="107" t="s">
        <v>82</v>
      </c>
      <c r="E30" s="111">
        <v>37820</v>
      </c>
      <c r="F30" s="108" t="s">
        <v>31</v>
      </c>
      <c r="G30" s="109" t="s">
        <v>72</v>
      </c>
      <c r="H30" s="110">
        <v>2.3093402777777775E-2</v>
      </c>
      <c r="I30" s="110">
        <v>1.0767361111111082E-3</v>
      </c>
      <c r="J30" s="35">
        <v>41.025641025641029</v>
      </c>
      <c r="K30" s="16" t="s">
        <v>31</v>
      </c>
      <c r="L30" s="21"/>
    </row>
    <row r="31" spans="1:12" s="58" customFormat="1" ht="26.25" customHeight="1" x14ac:dyDescent="0.2">
      <c r="A31" s="15">
        <v>9</v>
      </c>
      <c r="B31" s="43">
        <v>28</v>
      </c>
      <c r="C31" s="106">
        <v>10094805659</v>
      </c>
      <c r="D31" s="107" t="s">
        <v>64</v>
      </c>
      <c r="E31" s="111">
        <v>38198</v>
      </c>
      <c r="F31" s="108" t="s">
        <v>31</v>
      </c>
      <c r="G31" s="109" t="s">
        <v>58</v>
      </c>
      <c r="H31" s="110">
        <v>2.3191435185185183E-2</v>
      </c>
      <c r="I31" s="110">
        <v>1.174768518518516E-3</v>
      </c>
      <c r="J31" s="35">
        <v>40.816326530612244</v>
      </c>
      <c r="K31" s="16" t="s">
        <v>31</v>
      </c>
      <c r="L31" s="21"/>
    </row>
    <row r="32" spans="1:12" s="58" customFormat="1" ht="26.25" customHeight="1" x14ac:dyDescent="0.2">
      <c r="A32" s="15">
        <v>10</v>
      </c>
      <c r="B32" s="43">
        <v>38</v>
      </c>
      <c r="C32" s="106">
        <v>10082533341</v>
      </c>
      <c r="D32" s="107" t="s">
        <v>75</v>
      </c>
      <c r="E32" s="111">
        <v>38130</v>
      </c>
      <c r="F32" s="108" t="s">
        <v>31</v>
      </c>
      <c r="G32" s="109" t="s">
        <v>72</v>
      </c>
      <c r="H32" s="110">
        <v>2.3481712962962965E-2</v>
      </c>
      <c r="I32" s="110">
        <v>1.4650462962962976E-3</v>
      </c>
      <c r="J32" s="35">
        <v>40.245947456679708</v>
      </c>
      <c r="K32" s="16" t="s">
        <v>31</v>
      </c>
      <c r="L32" s="21"/>
    </row>
    <row r="33" spans="1:12" s="58" customFormat="1" ht="26.25" customHeight="1" x14ac:dyDescent="0.2">
      <c r="A33" s="15">
        <v>11</v>
      </c>
      <c r="B33" s="43">
        <v>37</v>
      </c>
      <c r="C33" s="106">
        <v>10092180902</v>
      </c>
      <c r="D33" s="107" t="s">
        <v>55</v>
      </c>
      <c r="E33" s="111">
        <v>38085</v>
      </c>
      <c r="F33" s="108" t="s">
        <v>31</v>
      </c>
      <c r="G33" s="109" t="s">
        <v>58</v>
      </c>
      <c r="H33" s="110">
        <v>2.3731481481481478E-2</v>
      </c>
      <c r="I33" s="110">
        <v>1.7148148148148114E-3</v>
      </c>
      <c r="J33" s="35">
        <v>39.77900552486188</v>
      </c>
      <c r="K33" s="16"/>
      <c r="L33" s="21"/>
    </row>
    <row r="34" spans="1:12" s="58" customFormat="1" ht="26.25" customHeight="1" x14ac:dyDescent="0.2">
      <c r="A34" s="15">
        <v>12</v>
      </c>
      <c r="B34" s="43">
        <v>29</v>
      </c>
      <c r="C34" s="106">
        <v>0</v>
      </c>
      <c r="D34" s="107" t="s">
        <v>81</v>
      </c>
      <c r="E34" s="111">
        <v>37780</v>
      </c>
      <c r="F34" s="108" t="s">
        <v>31</v>
      </c>
      <c r="G34" s="109" t="s">
        <v>72</v>
      </c>
      <c r="H34" s="110">
        <v>2.3990740740740743E-2</v>
      </c>
      <c r="I34" s="110">
        <v>1.974074074074076E-3</v>
      </c>
      <c r="J34" s="35">
        <v>39.279869067103107</v>
      </c>
      <c r="K34" s="16"/>
      <c r="L34" s="21"/>
    </row>
    <row r="35" spans="1:12" s="58" customFormat="1" ht="26.25" customHeight="1" x14ac:dyDescent="0.2">
      <c r="A35" s="15">
        <v>13</v>
      </c>
      <c r="B35" s="43">
        <v>34</v>
      </c>
      <c r="C35" s="106">
        <v>0</v>
      </c>
      <c r="D35" s="107" t="s">
        <v>56</v>
      </c>
      <c r="E35" s="111">
        <v>38147</v>
      </c>
      <c r="F35" s="108" t="s">
        <v>31</v>
      </c>
      <c r="G35" s="109" t="s">
        <v>58</v>
      </c>
      <c r="H35" s="110">
        <v>2.4742824074074073E-2</v>
      </c>
      <c r="I35" s="110">
        <v>2.7261574074074063E-3</v>
      </c>
      <c r="J35" s="35">
        <v>37.934668071654372</v>
      </c>
      <c r="K35" s="16"/>
      <c r="L35" s="21"/>
    </row>
    <row r="36" spans="1:12" s="58" customFormat="1" ht="26.25" customHeight="1" x14ac:dyDescent="0.2">
      <c r="A36" s="15">
        <v>14</v>
      </c>
      <c r="B36" s="43">
        <v>35</v>
      </c>
      <c r="C36" s="106">
        <v>10076518230</v>
      </c>
      <c r="D36" s="107" t="s">
        <v>77</v>
      </c>
      <c r="E36" s="111">
        <v>38058</v>
      </c>
      <c r="F36" s="108" t="s">
        <v>99</v>
      </c>
      <c r="G36" s="109" t="s">
        <v>78</v>
      </c>
      <c r="H36" s="110">
        <v>2.4755208333333334E-2</v>
      </c>
      <c r="I36" s="110">
        <v>2.7385416666666669E-3</v>
      </c>
      <c r="J36" s="35">
        <v>37.914691943127963</v>
      </c>
      <c r="K36" s="16"/>
      <c r="L36" s="21"/>
    </row>
    <row r="37" spans="1:12" s="58" customFormat="1" ht="26.25" customHeight="1" x14ac:dyDescent="0.2">
      <c r="A37" s="15">
        <v>15</v>
      </c>
      <c r="B37" s="43">
        <v>26</v>
      </c>
      <c r="C37" s="106">
        <v>10091956081</v>
      </c>
      <c r="D37" s="107" t="s">
        <v>79</v>
      </c>
      <c r="E37" s="111">
        <v>38087</v>
      </c>
      <c r="F37" s="108" t="s">
        <v>99</v>
      </c>
      <c r="G37" s="109" t="s">
        <v>78</v>
      </c>
      <c r="H37" s="110">
        <v>2.5582569444444449E-2</v>
      </c>
      <c r="I37" s="110">
        <v>3.5659027777777824E-3</v>
      </c>
      <c r="J37" s="35">
        <v>36.548223350253807</v>
      </c>
      <c r="K37" s="16"/>
      <c r="L37" s="21"/>
    </row>
    <row r="38" spans="1:12" s="58" customFormat="1" ht="26.25" customHeight="1" x14ac:dyDescent="0.2">
      <c r="A38" s="15">
        <v>16</v>
      </c>
      <c r="B38" s="43">
        <v>25</v>
      </c>
      <c r="C38" s="106">
        <v>10091882626</v>
      </c>
      <c r="D38" s="107" t="s">
        <v>68</v>
      </c>
      <c r="E38" s="111">
        <v>38250</v>
      </c>
      <c r="F38" s="108" t="s">
        <v>99</v>
      </c>
      <c r="G38" s="109" t="s">
        <v>84</v>
      </c>
      <c r="H38" s="110">
        <v>2.6927662037037035E-2</v>
      </c>
      <c r="I38" s="110">
        <v>4.9109953703703677E-3</v>
      </c>
      <c r="J38" s="35">
        <v>34.499281264973646</v>
      </c>
      <c r="K38" s="16"/>
      <c r="L38" s="21"/>
    </row>
    <row r="39" spans="1:12" s="58" customFormat="1" ht="26.25" customHeight="1" x14ac:dyDescent="0.2">
      <c r="A39" s="15">
        <v>17</v>
      </c>
      <c r="B39" s="43">
        <v>31</v>
      </c>
      <c r="C39" s="106">
        <v>10091885757</v>
      </c>
      <c r="D39" s="107" t="s">
        <v>69</v>
      </c>
      <c r="E39" s="111">
        <v>38111</v>
      </c>
      <c r="F39" s="108" t="s">
        <v>99</v>
      </c>
      <c r="G39" s="109" t="s">
        <v>66</v>
      </c>
      <c r="H39" s="110">
        <v>2.6940624999999999E-2</v>
      </c>
      <c r="I39" s="110">
        <v>4.9239583333333323E-3</v>
      </c>
      <c r="J39" s="35">
        <v>34.482758620689658</v>
      </c>
      <c r="K39" s="16"/>
      <c r="L39" s="21"/>
    </row>
    <row r="40" spans="1:12" s="58" customFormat="1" ht="26.25" customHeight="1" x14ac:dyDescent="0.2">
      <c r="A40" s="15">
        <v>18</v>
      </c>
      <c r="B40" s="43">
        <v>33</v>
      </c>
      <c r="C40" s="106">
        <v>0</v>
      </c>
      <c r="D40" s="107" t="s">
        <v>57</v>
      </c>
      <c r="E40" s="111">
        <v>37816</v>
      </c>
      <c r="F40" s="108" t="s">
        <v>31</v>
      </c>
      <c r="G40" s="109" t="s">
        <v>58</v>
      </c>
      <c r="H40" s="110">
        <v>2.9580208333333333E-2</v>
      </c>
      <c r="I40" s="110">
        <v>7.5635416666666663E-3</v>
      </c>
      <c r="J40" s="35">
        <v>31.088082901554404</v>
      </c>
      <c r="K40" s="16"/>
      <c r="L40" s="21"/>
    </row>
    <row r="41" spans="1:12" s="58" customFormat="1" ht="26.25" customHeight="1" x14ac:dyDescent="0.2">
      <c r="A41" s="15" t="s">
        <v>21</v>
      </c>
      <c r="B41" s="42">
        <v>41</v>
      </c>
      <c r="C41" s="23">
        <v>10080173211</v>
      </c>
      <c r="D41" s="24" t="s">
        <v>70</v>
      </c>
      <c r="E41" s="111">
        <v>37640</v>
      </c>
      <c r="F41" s="59" t="s">
        <v>31</v>
      </c>
      <c r="G41" s="105" t="s">
        <v>91</v>
      </c>
      <c r="H41" s="110"/>
      <c r="I41" s="110"/>
      <c r="J41" s="35"/>
      <c r="K41" s="16"/>
      <c r="L41" s="21"/>
    </row>
    <row r="42" spans="1:12" ht="9" customHeight="1" thickBot="1" x14ac:dyDescent="0.25">
      <c r="A42" s="91"/>
      <c r="B42" s="92"/>
      <c r="C42" s="92"/>
      <c r="D42" s="93"/>
      <c r="E42" s="94"/>
      <c r="F42" s="95"/>
      <c r="G42" s="96"/>
      <c r="H42" s="97"/>
      <c r="I42" s="98"/>
      <c r="J42" s="60"/>
      <c r="K42" s="99"/>
      <c r="L42" s="99"/>
    </row>
    <row r="43" spans="1:12" ht="15.75" thickTop="1" x14ac:dyDescent="0.2">
      <c r="A43" s="161" t="s">
        <v>4</v>
      </c>
      <c r="B43" s="162"/>
      <c r="C43" s="162"/>
      <c r="D43" s="162"/>
      <c r="E43" s="162"/>
      <c r="F43" s="162"/>
      <c r="G43" s="162" t="s">
        <v>5</v>
      </c>
      <c r="H43" s="162"/>
      <c r="I43" s="162"/>
      <c r="J43" s="162"/>
      <c r="K43" s="162"/>
      <c r="L43" s="163"/>
    </row>
    <row r="44" spans="1:12" x14ac:dyDescent="0.2">
      <c r="A44" s="25" t="s">
        <v>100</v>
      </c>
      <c r="B44" s="5"/>
      <c r="C44" s="61"/>
      <c r="D44" s="5"/>
      <c r="E44" s="73"/>
      <c r="F44" s="62"/>
      <c r="G44" s="63" t="s">
        <v>32</v>
      </c>
      <c r="H44" s="101">
        <v>5</v>
      </c>
      <c r="I44" s="87"/>
      <c r="J44" s="38"/>
      <c r="K44" s="36" t="s">
        <v>31</v>
      </c>
      <c r="L44" s="64">
        <f>COUNTIF(F10:F41,"КМС")</f>
        <v>15</v>
      </c>
    </row>
    <row r="45" spans="1:12" x14ac:dyDescent="0.2">
      <c r="A45" s="25" t="s">
        <v>101</v>
      </c>
      <c r="B45" s="5"/>
      <c r="C45" s="26"/>
      <c r="D45" s="5"/>
      <c r="E45" s="74"/>
      <c r="F45" s="65"/>
      <c r="G45" s="27" t="s">
        <v>26</v>
      </c>
      <c r="H45" s="101">
        <f>H46+H51</f>
        <v>19</v>
      </c>
      <c r="I45" s="88"/>
      <c r="J45" s="39"/>
      <c r="K45" s="36" t="s">
        <v>99</v>
      </c>
      <c r="L45" s="64">
        <f>COUNTIF(F10:F41,"1 ср")</f>
        <v>4</v>
      </c>
    </row>
    <row r="46" spans="1:12" x14ac:dyDescent="0.2">
      <c r="A46" s="25" t="s">
        <v>102</v>
      </c>
      <c r="B46" s="5"/>
      <c r="C46" s="29"/>
      <c r="D46" s="5"/>
      <c r="E46" s="74"/>
      <c r="F46" s="65"/>
      <c r="G46" s="27" t="s">
        <v>27</v>
      </c>
      <c r="H46" s="101">
        <f>H47+H48+H49+H50</f>
        <v>18</v>
      </c>
      <c r="I46" s="88"/>
      <c r="J46" s="39"/>
      <c r="K46" s="36" t="s">
        <v>93</v>
      </c>
      <c r="L46" s="64">
        <f>COUNTIF(F10:F41,"2 ср")</f>
        <v>0</v>
      </c>
    </row>
    <row r="47" spans="1:12" x14ac:dyDescent="0.2">
      <c r="A47" s="25" t="s">
        <v>103</v>
      </c>
      <c r="B47" s="5"/>
      <c r="C47" s="29"/>
      <c r="D47" s="5"/>
      <c r="E47" s="74"/>
      <c r="F47" s="65"/>
      <c r="G47" s="27" t="s">
        <v>28</v>
      </c>
      <c r="H47" s="101">
        <f>COUNT(A23:A151)</f>
        <v>18</v>
      </c>
      <c r="I47" s="88"/>
      <c r="J47" s="39"/>
      <c r="K47" s="36" t="s">
        <v>92</v>
      </c>
      <c r="L47" s="64">
        <f>COUNTIF(F11:F42,"3 ср")</f>
        <v>0</v>
      </c>
    </row>
    <row r="48" spans="1:12" x14ac:dyDescent="0.2">
      <c r="A48" s="25"/>
      <c r="B48" s="5"/>
      <c r="C48" s="29"/>
      <c r="D48" s="5"/>
      <c r="E48" s="74"/>
      <c r="F48" s="65"/>
      <c r="G48" s="27" t="s">
        <v>53</v>
      </c>
      <c r="H48" s="101">
        <f>COUNTIF(A23:A150,"ЛИМ")</f>
        <v>0</v>
      </c>
      <c r="I48" s="88"/>
      <c r="J48" s="39"/>
      <c r="K48" s="36"/>
      <c r="L48" s="64"/>
    </row>
    <row r="49" spans="1:12" x14ac:dyDescent="0.2">
      <c r="A49" s="25"/>
      <c r="B49" s="5"/>
      <c r="C49" s="5"/>
      <c r="D49" s="5"/>
      <c r="E49" s="74"/>
      <c r="F49" s="65"/>
      <c r="G49" s="27" t="s">
        <v>29</v>
      </c>
      <c r="H49" s="101">
        <f>COUNTIF(A23:A150,"НФ")</f>
        <v>0</v>
      </c>
      <c r="I49" s="88"/>
      <c r="J49" s="39"/>
      <c r="K49" s="36"/>
      <c r="L49" s="64"/>
    </row>
    <row r="50" spans="1:12" x14ac:dyDescent="0.2">
      <c r="A50" s="25"/>
      <c r="B50" s="5"/>
      <c r="C50" s="5"/>
      <c r="D50" s="5"/>
      <c r="E50" s="74"/>
      <c r="F50" s="65"/>
      <c r="G50" s="27" t="s">
        <v>33</v>
      </c>
      <c r="H50" s="101">
        <f>COUNTIF(A23:A150,"ДСКВ")</f>
        <v>0</v>
      </c>
      <c r="I50" s="88"/>
      <c r="J50" s="39"/>
      <c r="K50" s="36"/>
      <c r="L50" s="28"/>
    </row>
    <row r="51" spans="1:12" x14ac:dyDescent="0.2">
      <c r="A51" s="25"/>
      <c r="B51" s="5"/>
      <c r="C51" s="5"/>
      <c r="D51" s="5"/>
      <c r="E51" s="75"/>
      <c r="F51" s="66"/>
      <c r="G51" s="27" t="s">
        <v>30</v>
      </c>
      <c r="H51" s="101">
        <f>COUNTIF(A23:A150,"НС")</f>
        <v>1</v>
      </c>
      <c r="I51" s="89"/>
      <c r="J51" s="40"/>
      <c r="K51" s="36"/>
      <c r="L51" s="28"/>
    </row>
    <row r="52" spans="1:12" ht="9.75" customHeight="1" x14ac:dyDescent="0.2">
      <c r="A52" s="25"/>
      <c r="B52" s="8"/>
      <c r="C52" s="8"/>
      <c r="D52" s="5"/>
      <c r="E52" s="46"/>
      <c r="L52" s="9"/>
    </row>
    <row r="53" spans="1:12" ht="15.75" x14ac:dyDescent="0.2">
      <c r="A53" s="164" t="s">
        <v>2</v>
      </c>
      <c r="B53" s="126"/>
      <c r="C53" s="126"/>
      <c r="D53" s="126"/>
      <c r="E53" s="126"/>
      <c r="F53" s="37"/>
      <c r="G53" s="126" t="s">
        <v>11</v>
      </c>
      <c r="H53" s="126"/>
      <c r="I53" s="126" t="s">
        <v>3</v>
      </c>
      <c r="J53" s="126"/>
      <c r="K53" s="126"/>
      <c r="L53" s="127"/>
    </row>
    <row r="54" spans="1:12" x14ac:dyDescent="0.2">
      <c r="A54" s="128"/>
      <c r="B54" s="116"/>
      <c r="C54" s="116"/>
      <c r="D54" s="116"/>
      <c r="E54" s="116"/>
      <c r="F54" s="129"/>
      <c r="G54" s="129"/>
      <c r="H54" s="129"/>
      <c r="I54" s="129"/>
      <c r="J54" s="129"/>
      <c r="K54" s="129"/>
      <c r="L54" s="130"/>
    </row>
    <row r="55" spans="1:12" x14ac:dyDescent="0.2">
      <c r="A55" s="102"/>
      <c r="D55" s="103"/>
      <c r="E55" s="76"/>
      <c r="F55" s="103"/>
      <c r="G55" s="103"/>
      <c r="I55" s="82"/>
      <c r="J55" s="103"/>
      <c r="K55" s="103"/>
      <c r="L55" s="104"/>
    </row>
    <row r="56" spans="1:12" x14ac:dyDescent="0.2">
      <c r="A56" s="102"/>
      <c r="D56" s="103"/>
      <c r="E56" s="76"/>
      <c r="F56" s="103"/>
      <c r="G56" s="103"/>
      <c r="I56" s="82"/>
      <c r="J56" s="103"/>
      <c r="K56" s="103"/>
      <c r="L56" s="104"/>
    </row>
    <row r="57" spans="1:12" x14ac:dyDescent="0.2">
      <c r="A57" s="102"/>
      <c r="D57" s="103"/>
      <c r="E57" s="76"/>
      <c r="F57" s="103"/>
      <c r="G57" s="103"/>
      <c r="I57" s="82"/>
      <c r="J57" s="103"/>
      <c r="K57" s="103"/>
      <c r="L57" s="104"/>
    </row>
    <row r="58" spans="1:12" x14ac:dyDescent="0.2">
      <c r="A58" s="102"/>
      <c r="D58" s="103"/>
      <c r="E58" s="76"/>
      <c r="F58" s="103"/>
      <c r="G58" s="103"/>
      <c r="I58" s="82"/>
      <c r="J58" s="103"/>
      <c r="K58" s="103"/>
      <c r="L58" s="104"/>
    </row>
    <row r="59" spans="1:12" x14ac:dyDescent="0.2">
      <c r="A59" s="128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50"/>
    </row>
    <row r="60" spans="1:12" x14ac:dyDescent="0.2">
      <c r="A60" s="128"/>
      <c r="B60" s="116"/>
      <c r="C60" s="116"/>
      <c r="D60" s="116"/>
      <c r="E60" s="116"/>
      <c r="F60" s="145"/>
      <c r="G60" s="145"/>
      <c r="H60" s="145"/>
      <c r="I60" s="145"/>
      <c r="J60" s="145"/>
      <c r="K60" s="145"/>
      <c r="L60" s="146"/>
    </row>
    <row r="61" spans="1:12" ht="16.5" thickBot="1" x14ac:dyDescent="0.25">
      <c r="A61" s="147"/>
      <c r="B61" s="148"/>
      <c r="C61" s="148"/>
      <c r="D61" s="148"/>
      <c r="E61" s="148"/>
      <c r="F61" s="68"/>
      <c r="G61" s="148" t="s">
        <v>61</v>
      </c>
      <c r="H61" s="148"/>
      <c r="I61" s="148" t="s">
        <v>83</v>
      </c>
      <c r="J61" s="148"/>
      <c r="K61" s="148"/>
      <c r="L61" s="149"/>
    </row>
    <row r="62" spans="1:12" ht="13.5" thickTop="1" x14ac:dyDescent="0.2"/>
    <row r="65" spans="1:20" x14ac:dyDescent="0.2">
      <c r="A65" s="69" t="s">
        <v>47</v>
      </c>
    </row>
    <row r="67" spans="1:20" ht="19.5" customHeight="1" x14ac:dyDescent="0.2">
      <c r="A67" s="49" t="s">
        <v>39</v>
      </c>
    </row>
    <row r="68" spans="1:20" ht="19.5" customHeight="1" x14ac:dyDescent="0.2">
      <c r="A68" s="49" t="s">
        <v>40</v>
      </c>
    </row>
    <row r="69" spans="1:20" ht="19.5" customHeight="1" x14ac:dyDescent="0.2">
      <c r="A69" s="49" t="s">
        <v>42</v>
      </c>
    </row>
    <row r="70" spans="1:20" s="77" customFormat="1" ht="19.5" customHeight="1" x14ac:dyDescent="0.2">
      <c r="A70" s="49" t="s">
        <v>41</v>
      </c>
      <c r="B70" s="103"/>
      <c r="C70" s="103"/>
      <c r="D70" s="49"/>
      <c r="F70" s="49"/>
      <c r="G70" s="49"/>
      <c r="H70" s="82"/>
      <c r="I70" s="90"/>
      <c r="J70" s="67"/>
      <c r="K70" s="49"/>
      <c r="L70" s="49"/>
      <c r="M70" s="49"/>
      <c r="N70" s="49"/>
      <c r="O70" s="49"/>
      <c r="P70" s="49"/>
      <c r="Q70" s="49"/>
      <c r="R70" s="49"/>
      <c r="S70" s="49"/>
      <c r="T70" s="49"/>
    </row>
    <row r="71" spans="1:20" s="77" customFormat="1" ht="19.5" customHeight="1" x14ac:dyDescent="0.2">
      <c r="A71" s="49" t="s">
        <v>52</v>
      </c>
      <c r="B71" s="103"/>
      <c r="C71" s="103"/>
      <c r="D71" s="49"/>
      <c r="F71" s="49"/>
      <c r="G71" s="49"/>
      <c r="H71" s="82"/>
      <c r="I71" s="90"/>
      <c r="J71" s="67"/>
      <c r="K71" s="49"/>
      <c r="L71" s="49"/>
      <c r="M71" s="49"/>
      <c r="N71" s="49"/>
      <c r="O71" s="49"/>
      <c r="P71" s="49"/>
      <c r="Q71" s="49"/>
      <c r="R71" s="49"/>
      <c r="S71" s="49"/>
      <c r="T71" s="49"/>
    </row>
    <row r="72" spans="1:20" s="77" customFormat="1" ht="19.5" customHeight="1" x14ac:dyDescent="0.2">
      <c r="A72" s="49" t="s">
        <v>43</v>
      </c>
      <c r="B72" s="103"/>
      <c r="C72" s="103"/>
      <c r="D72" s="49"/>
      <c r="F72" s="49"/>
      <c r="G72" s="49"/>
      <c r="H72" s="82"/>
      <c r="I72" s="90"/>
      <c r="J72" s="67"/>
      <c r="K72" s="49"/>
      <c r="L72" s="49"/>
      <c r="M72" s="49"/>
      <c r="N72" s="49"/>
      <c r="O72" s="49"/>
      <c r="P72" s="49"/>
      <c r="Q72" s="49"/>
      <c r="R72" s="49"/>
      <c r="S72" s="49"/>
      <c r="T72" s="49"/>
    </row>
    <row r="73" spans="1:20" s="77" customFormat="1" ht="19.5" customHeight="1" x14ac:dyDescent="0.2">
      <c r="A73" s="49" t="s">
        <v>44</v>
      </c>
      <c r="B73" s="103"/>
      <c r="C73" s="103"/>
      <c r="D73" s="49"/>
      <c r="F73" s="49"/>
      <c r="G73" s="49"/>
      <c r="H73" s="82"/>
      <c r="I73" s="90"/>
      <c r="J73" s="67"/>
      <c r="K73" s="49"/>
      <c r="L73" s="49"/>
      <c r="M73" s="49"/>
      <c r="N73" s="49"/>
      <c r="O73" s="49"/>
      <c r="P73" s="49"/>
      <c r="Q73" s="49"/>
      <c r="R73" s="49"/>
      <c r="S73" s="49"/>
      <c r="T73" s="49"/>
    </row>
    <row r="74" spans="1:20" s="77" customFormat="1" ht="19.5" customHeight="1" x14ac:dyDescent="0.2">
      <c r="A74" s="49" t="s">
        <v>45</v>
      </c>
      <c r="B74" s="103"/>
      <c r="C74" s="103"/>
      <c r="D74" s="49"/>
      <c r="F74" s="49"/>
      <c r="G74" s="49"/>
      <c r="H74" s="82"/>
      <c r="I74" s="90"/>
      <c r="J74" s="67"/>
      <c r="K74" s="49"/>
      <c r="L74" s="49"/>
      <c r="M74" s="49"/>
      <c r="N74" s="49"/>
      <c r="O74" s="49"/>
      <c r="P74" s="49"/>
      <c r="Q74" s="49"/>
      <c r="R74" s="49"/>
      <c r="S74" s="49"/>
      <c r="T74" s="49"/>
    </row>
    <row r="75" spans="1:20" s="77" customFormat="1" ht="19.5" customHeight="1" x14ac:dyDescent="0.2">
      <c r="A75" s="70" t="s">
        <v>37</v>
      </c>
      <c r="B75" s="103"/>
      <c r="C75" s="103"/>
      <c r="D75" s="49" t="s">
        <v>46</v>
      </c>
      <c r="F75" s="49"/>
      <c r="G75" s="49"/>
      <c r="H75" s="82"/>
      <c r="I75" s="90"/>
      <c r="J75" s="67"/>
      <c r="K75" s="49"/>
      <c r="L75" s="49"/>
      <c r="M75" s="49"/>
      <c r="N75" s="49"/>
      <c r="O75" s="49"/>
      <c r="P75" s="49"/>
      <c r="Q75" s="49"/>
      <c r="R75" s="49"/>
      <c r="S75" s="49"/>
      <c r="T75" s="49"/>
    </row>
    <row r="76" spans="1:20" s="77" customFormat="1" ht="19.5" customHeight="1" x14ac:dyDescent="0.2">
      <c r="A76" s="70" t="s">
        <v>38</v>
      </c>
      <c r="B76" s="103"/>
      <c r="C76" s="103"/>
      <c r="D76" s="49"/>
      <c r="F76" s="49"/>
      <c r="G76" s="49"/>
      <c r="H76" s="82"/>
      <c r="I76" s="90"/>
      <c r="J76" s="67"/>
      <c r="K76" s="49"/>
      <c r="L76" s="49"/>
      <c r="M76" s="49"/>
      <c r="N76" s="49"/>
      <c r="O76" s="49"/>
      <c r="P76" s="49"/>
      <c r="Q76" s="49"/>
      <c r="R76" s="49"/>
      <c r="S76" s="49"/>
      <c r="T76" s="49"/>
    </row>
    <row r="77" spans="1:20" s="77" customFormat="1" ht="19.5" customHeight="1" x14ac:dyDescent="0.2">
      <c r="A77" s="70" t="s">
        <v>48</v>
      </c>
      <c r="B77" s="103"/>
      <c r="C77" s="103"/>
      <c r="D77" s="49"/>
      <c r="F77" s="49"/>
      <c r="G77" s="49"/>
      <c r="H77" s="82"/>
      <c r="I77" s="90"/>
      <c r="J77" s="67"/>
      <c r="K77" s="49"/>
      <c r="L77" s="49"/>
      <c r="M77" s="49"/>
      <c r="N77" s="49"/>
      <c r="O77" s="49"/>
      <c r="P77" s="49"/>
      <c r="Q77" s="49"/>
      <c r="R77" s="49"/>
      <c r="S77" s="49"/>
      <c r="T77" s="49"/>
    </row>
    <row r="78" spans="1:20" s="77" customFormat="1" ht="19.5" customHeight="1" x14ac:dyDescent="0.2">
      <c r="A78" s="71" t="s">
        <v>32</v>
      </c>
      <c r="B78" s="103"/>
      <c r="C78" s="71" t="s">
        <v>54</v>
      </c>
      <c r="D78" s="49"/>
      <c r="F78" s="49"/>
      <c r="G78" s="49"/>
      <c r="H78" s="82"/>
      <c r="I78" s="90"/>
      <c r="J78" s="67"/>
      <c r="K78" s="49"/>
      <c r="L78" s="49"/>
      <c r="M78" s="49"/>
      <c r="N78" s="49"/>
      <c r="O78" s="49"/>
      <c r="P78" s="49"/>
      <c r="Q78" s="49"/>
      <c r="R78" s="49"/>
      <c r="S78" s="49"/>
      <c r="T78" s="49"/>
    </row>
    <row r="79" spans="1:20" s="77" customFormat="1" ht="19.5" customHeight="1" x14ac:dyDescent="0.2">
      <c r="A79" s="49" t="s">
        <v>49</v>
      </c>
      <c r="B79" s="103"/>
      <c r="C79" s="103"/>
      <c r="D79" s="49"/>
      <c r="F79" s="49"/>
      <c r="G79" s="49"/>
      <c r="H79" s="82"/>
      <c r="I79" s="90"/>
      <c r="J79" s="67"/>
      <c r="K79" s="49"/>
      <c r="L79" s="49"/>
      <c r="M79" s="49"/>
      <c r="N79" s="49"/>
      <c r="O79" s="49"/>
      <c r="P79" s="49"/>
      <c r="Q79" s="49"/>
      <c r="R79" s="49"/>
      <c r="S79" s="49"/>
      <c r="T79" s="49"/>
    </row>
  </sheetData>
  <sortState ref="B24:N32">
    <sortCondition ref="H24:H32"/>
  </sortState>
  <mergeCells count="40">
    <mergeCell ref="A59:E59"/>
    <mergeCell ref="F59:L59"/>
    <mergeCell ref="H21:H22"/>
    <mergeCell ref="I21:I22"/>
    <mergeCell ref="J21:J22"/>
    <mergeCell ref="K21:K22"/>
    <mergeCell ref="L21:L22"/>
    <mergeCell ref="A43:F43"/>
    <mergeCell ref="G43:L43"/>
    <mergeCell ref="A53:E53"/>
    <mergeCell ref="A60:E60"/>
    <mergeCell ref="F60:L60"/>
    <mergeCell ref="A61:E61"/>
    <mergeCell ref="G61:H61"/>
    <mergeCell ref="I61:L61"/>
    <mergeCell ref="G53:H53"/>
    <mergeCell ref="I53:L53"/>
    <mergeCell ref="A54:E54"/>
    <mergeCell ref="F54:L54"/>
    <mergeCell ref="A15:G15"/>
    <mergeCell ref="A21:A22"/>
    <mergeCell ref="B21:B22"/>
    <mergeCell ref="C21:C22"/>
    <mergeCell ref="D21:D22"/>
    <mergeCell ref="E21:E22"/>
    <mergeCell ref="F21:F22"/>
    <mergeCell ref="G21:G22"/>
    <mergeCell ref="H15:L15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58" fitToHeight="0" orientation="portrait" r:id="rId1"/>
  <headerFooter alignWithMargins="0"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Юниоры 17-18</vt:lpstr>
      <vt:lpstr>'Юниоры 17-18'!Заголовки_для_печати</vt:lpstr>
      <vt:lpstr>'Юниоры 17-18'!Область_печати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2021-05-11T01:45:20Z</cp:lastPrinted>
  <dcterms:created xsi:type="dcterms:W3CDTF">1996-10-08T23:32:33Z</dcterms:created>
  <dcterms:modified xsi:type="dcterms:W3CDTF">2021-05-31T12:19:07Z</dcterms:modified>
</cp:coreProperties>
</file>