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1" i="127" l="1"/>
  <c r="K33" i="127" l="1"/>
  <c r="K32" i="127"/>
  <c r="I41" i="127"/>
  <c r="E41" i="127"/>
  <c r="A41" i="127"/>
  <c r="H33" i="127"/>
  <c r="H32" i="127"/>
  <c r="H31" i="127"/>
  <c r="K30" i="127"/>
  <c r="K29" i="127"/>
  <c r="K28" i="127"/>
  <c r="K27" i="127"/>
</calcChain>
</file>

<file path=xl/sharedStrings.xml><?xml version="1.0" encoding="utf-8"?>
<sst xmlns="http://schemas.openxmlformats.org/spreadsheetml/2006/main" count="78" uniqueCount="74">
  <si>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</si>
  <si>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</si>
  <si>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</si>
  <si>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</si>
  <si>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</si>
  <si>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</si>
  <si>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</si>
  <si>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</si>
  <si>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</si>
  <si>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</si>
  <si>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</si>
  <si>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</si>
  <si>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</si>
  <si>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</si>
  <si>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</si>
  <si>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</si>
  <si>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</si>
  <si>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</si>
  <si>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</si>
  <si>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</si>
  <si>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</si>
  <si>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</si>
  <si>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</si>
  <si>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</si>
  <si>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</si>
  <si>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</si>
  <si>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</si>
  <si>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</si>
  <si>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</si>
  <si>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</si>
  <si>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</si>
  <si>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</si>
  <si>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</si>
  <si>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</si>
  <si>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</si>
  <si>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</si>
  <si>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</si>
  <si>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</si>
  <si>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</si>
  <si>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</si>
  <si>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</si>
  <si>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</si>
  <si>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</si>
  <si>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</si>
  <si>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</si>
  <si>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</si>
  <si>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</si>
  <si>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</si>
  <si>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</si>
  <si>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</si>
  <si>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</si>
  <si>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</si>
  <si>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</si>
  <si>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</si>
  <si>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</si>
  <si>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</si>
  <si>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</si>
  <si>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</si>
  <si>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</si>
  <si>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</si>
  <si>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</si>
  <si>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</si>
  <si>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</si>
  <si>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Девушки 15-16 лет</t>
  </si>
  <si>
    <t>ДАТА ПРОВЕДЕНИЯ: 22-23 августа 2025г.</t>
  </si>
  <si>
    <t>916</t>
  </si>
  <si>
    <t>10142775088</t>
  </si>
  <si>
    <t>Фадеева Кристина Владимировна</t>
  </si>
  <si>
    <t>10.12.2009</t>
  </si>
  <si>
    <t>Московская обл.</t>
  </si>
  <si>
    <t>284</t>
  </si>
  <si>
    <t>10132853608</t>
  </si>
  <si>
    <t>Коняева Кира Олеговна</t>
  </si>
  <si>
    <t>27.10.2010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</si>
</sst>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9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5" xfId="2" applyFont="1" applyFill="1" applyBorder="1" applyAlignment="1">
      <alignment horizontal="center" vertical="center"/>
    </xf>
    <xf numFmtId="0" fontId="16" fillId="2" borderId="34" xfId="2" applyFont="1" applyFill="1" applyBorder="1" applyAlignment="1">
      <alignment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6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left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36</xdr:row>
      <xdr:rowOff>144780</xdr:rowOff>
    </xdr:from>
    <xdr:to>
      <xdr:col>2</xdr:col>
      <xdr:colOff>914400</xdr:colOff>
      <xdr:row>40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396240</xdr:colOff>
      <xdr:row>35</xdr:row>
      <xdr:rowOff>38100</xdr:rowOff>
    </xdr:from>
    <xdr:to>
      <xdr:col>6</xdr:col>
      <xdr:colOff>938106</xdr:colOff>
      <xdr:row>39</xdr:row>
      <xdr:rowOff>55247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772668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36</xdr:row>
      <xdr:rowOff>76200</xdr:rowOff>
    </xdr:from>
    <xdr:to>
      <xdr:col>10</xdr:col>
      <xdr:colOff>852594</xdr:colOff>
      <xdr:row>39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1234440</xdr:colOff>
      <xdr:row>31</xdr:row>
      <xdr:rowOff>144780</xdr:rowOff>
    </xdr:from>
    <xdr:to>
      <xdr:col>4</xdr:col>
      <xdr:colOff>651510</xdr:colOff>
      <xdr:row>42</xdr:row>
      <xdr:rowOff>635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1360" y="710946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topLeftCell="A10" zoomScaleNormal="100" zoomScaleSheetLayoutView="100" workbookViewId="0">
      <selection activeCell="K32" sqref="K32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4" style="1" customWidth="1"/>
    <col min="5" max="5" width="11.6640625" style="13" customWidth="1"/>
    <col min="6" max="6" width="13.109375" style="1" customWidth="1"/>
    <col min="7" max="7" width="31.109375" style="1" customWidth="1"/>
    <col min="8" max="8" width="11.44140625" style="26" customWidth="1"/>
    <col min="9" max="9" width="11.66406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0" t="s">
        <v>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1" ht="21" x14ac:dyDescent="0.25">
      <c r="A3" s="90" t="s">
        <v>56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1" ht="21" x14ac:dyDescent="0.25">
      <c r="A4" s="90" t="s">
        <v>55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1" ht="21" x14ac:dyDescent="0.25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1" ht="28.8" x14ac:dyDescent="0.25">
      <c r="A6" s="91" t="s">
        <v>49</v>
      </c>
      <c r="B6" s="91"/>
      <c r="C6" s="91"/>
      <c r="D6" s="91"/>
      <c r="E6" s="91"/>
      <c r="F6" s="91"/>
      <c r="G6" s="91"/>
      <c r="H6" s="91"/>
      <c r="I6" s="91"/>
      <c r="J6" s="91"/>
      <c r="K6" s="91"/>
    </row>
    <row r="7" spans="1:11" ht="21" x14ac:dyDescent="0.25">
      <c r="A7" s="92" t="s">
        <v>11</v>
      </c>
      <c r="B7" s="92"/>
      <c r="C7" s="92"/>
      <c r="D7" s="92"/>
      <c r="E7" s="92"/>
      <c r="F7" s="92"/>
      <c r="G7" s="92"/>
      <c r="H7" s="92"/>
      <c r="I7" s="92"/>
      <c r="J7" s="92"/>
      <c r="K7" s="92"/>
    </row>
    <row r="8" spans="1:11" ht="21.6" thickBot="1" x14ac:dyDescent="0.3">
      <c r="A8" s="93" t="s">
        <v>24</v>
      </c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 ht="18.600000000000001" thickTop="1" x14ac:dyDescent="0.25">
      <c r="A9" s="94" t="s">
        <v>16</v>
      </c>
      <c r="B9" s="95"/>
      <c r="C9" s="95"/>
      <c r="D9" s="95"/>
      <c r="E9" s="95"/>
      <c r="F9" s="95"/>
      <c r="G9" s="95"/>
      <c r="H9" s="95"/>
      <c r="I9" s="95"/>
      <c r="J9" s="95"/>
      <c r="K9" s="96"/>
    </row>
    <row r="10" spans="1:11" ht="18" x14ac:dyDescent="0.25">
      <c r="A10" s="97" t="s">
        <v>45</v>
      </c>
      <c r="B10" s="98"/>
      <c r="C10" s="98"/>
      <c r="D10" s="98"/>
      <c r="E10" s="98"/>
      <c r="F10" s="98"/>
      <c r="G10" s="98"/>
      <c r="H10" s="98"/>
      <c r="I10" s="98"/>
      <c r="J10" s="98"/>
      <c r="K10" s="99"/>
    </row>
    <row r="11" spans="1:11" ht="18" x14ac:dyDescent="0.25">
      <c r="A11" s="97" t="s">
        <v>63</v>
      </c>
      <c r="B11" s="98"/>
      <c r="C11" s="98"/>
      <c r="D11" s="98"/>
      <c r="E11" s="98"/>
      <c r="F11" s="98"/>
      <c r="G11" s="98"/>
      <c r="H11" s="98"/>
      <c r="I11" s="98"/>
      <c r="J11" s="98"/>
      <c r="K11" s="99"/>
    </row>
    <row r="12" spans="1:11" ht="21" x14ac:dyDescent="0.25">
      <c r="A12" s="87" t="s">
        <v>24</v>
      </c>
      <c r="B12" s="88"/>
      <c r="C12" s="88"/>
      <c r="D12" s="88"/>
      <c r="E12" s="88"/>
      <c r="F12" s="88"/>
      <c r="G12" s="88"/>
      <c r="H12" s="88"/>
      <c r="I12" s="88"/>
      <c r="J12" s="88"/>
      <c r="K12" s="89"/>
    </row>
    <row r="13" spans="1:11" ht="15.6" x14ac:dyDescent="0.25">
      <c r="A13" s="100" t="s">
        <v>57</v>
      </c>
      <c r="B13" s="101"/>
      <c r="C13" s="101"/>
      <c r="D13" s="101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2" t="s">
        <v>64</v>
      </c>
      <c r="B14" s="103"/>
      <c r="C14" s="103"/>
      <c r="D14" s="103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4" t="s">
        <v>6</v>
      </c>
      <c r="B15" s="105"/>
      <c r="C15" s="105"/>
      <c r="D15" s="105"/>
      <c r="E15" s="105"/>
      <c r="F15" s="105"/>
      <c r="G15" s="106"/>
      <c r="H15" s="107" t="s">
        <v>0</v>
      </c>
      <c r="I15" s="108"/>
      <c r="J15" s="108"/>
      <c r="K15" s="109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2" t="s">
        <v>38</v>
      </c>
      <c r="I21" s="113"/>
      <c r="J21" s="79" t="s">
        <v>18</v>
      </c>
      <c r="K21" s="110" t="s">
        <v>9</v>
      </c>
    </row>
    <row r="22" spans="1:11" ht="13.95" customHeight="1" x14ac:dyDescent="0.25">
      <c r="A22" s="83"/>
      <c r="B22" s="80"/>
      <c r="C22" s="80"/>
      <c r="D22" s="80"/>
      <c r="E22" s="81"/>
      <c r="F22" s="80"/>
      <c r="G22" s="80"/>
      <c r="H22" s="126">
        <v>45891</v>
      </c>
      <c r="I22" s="126">
        <v>45892</v>
      </c>
      <c r="J22" s="84"/>
      <c r="K22" s="111"/>
    </row>
    <row r="23" spans="1:11" ht="15.6" x14ac:dyDescent="0.3">
      <c r="A23" s="127">
        <v>1</v>
      </c>
      <c r="B23" s="127" t="s">
        <v>65</v>
      </c>
      <c r="C23" s="128" t="s">
        <v>66</v>
      </c>
      <c r="D23" s="127" t="s">
        <v>67</v>
      </c>
      <c r="E23" s="128" t="s">
        <v>68</v>
      </c>
      <c r="F23" s="127" t="s">
        <v>46</v>
      </c>
      <c r="G23" s="127" t="s">
        <v>69</v>
      </c>
      <c r="H23" s="127">
        <v>1</v>
      </c>
      <c r="I23" s="127">
        <v>1</v>
      </c>
      <c r="J23" s="85"/>
      <c r="K23" s="86"/>
    </row>
    <row r="24" spans="1:11" ht="15.6" x14ac:dyDescent="0.3">
      <c r="A24" s="127">
        <v>2</v>
      </c>
      <c r="B24" s="127" t="s">
        <v>70</v>
      </c>
      <c r="C24" s="128" t="s">
        <v>71</v>
      </c>
      <c r="D24" s="127" t="s">
        <v>72</v>
      </c>
      <c r="E24" s="128" t="s">
        <v>73</v>
      </c>
      <c r="F24" s="127" t="s">
        <v>46</v>
      </c>
      <c r="G24" s="127" t="s">
        <v>69</v>
      </c>
      <c r="H24" s="127">
        <v>2</v>
      </c>
      <c r="I24" s="127">
        <v>2</v>
      </c>
      <c r="J24" s="85"/>
      <c r="K24" s="86"/>
    </row>
    <row r="25" spans="1:11" ht="16.2" thickBot="1" x14ac:dyDescent="0.3">
      <c r="A25" s="82"/>
      <c r="B25" s="82"/>
      <c r="C25" s="82"/>
      <c r="D25" s="82"/>
      <c r="E25" s="82"/>
      <c r="F25" s="82"/>
      <c r="G25" s="82"/>
      <c r="H25" s="21"/>
      <c r="I25" s="21"/>
      <c r="J25" s="22"/>
      <c r="K25" s="22"/>
    </row>
    <row r="26" spans="1:11" ht="15" thickTop="1" x14ac:dyDescent="0.25">
      <c r="A26" s="114" t="s">
        <v>3</v>
      </c>
      <c r="B26" s="115"/>
      <c r="C26" s="115"/>
      <c r="D26" s="115"/>
      <c r="E26" s="48"/>
      <c r="F26" s="48"/>
      <c r="G26" s="116" t="s">
        <v>25</v>
      </c>
      <c r="H26" s="116"/>
      <c r="I26" s="115"/>
      <c r="J26" s="116"/>
      <c r="K26" s="117"/>
    </row>
    <row r="27" spans="1:11" x14ac:dyDescent="0.25">
      <c r="A27" s="62" t="s">
        <v>33</v>
      </c>
      <c r="B27" s="19"/>
      <c r="C27" s="19"/>
      <c r="D27" s="63"/>
      <c r="E27" s="24"/>
      <c r="F27" s="60"/>
      <c r="G27" s="23" t="s">
        <v>21</v>
      </c>
      <c r="H27" s="56">
        <v>1</v>
      </c>
      <c r="I27" s="66"/>
      <c r="J27" s="40" t="s">
        <v>19</v>
      </c>
      <c r="K27" s="69">
        <f>COUNTIF(F23:F23,"ЗМС")</f>
        <v>0</v>
      </c>
    </row>
    <row r="28" spans="1:11" x14ac:dyDescent="0.25">
      <c r="A28" s="62" t="s">
        <v>34</v>
      </c>
      <c r="B28" s="19"/>
      <c r="C28" s="19"/>
      <c r="D28" s="63"/>
      <c r="E28" s="1"/>
      <c r="F28" s="61"/>
      <c r="G28" s="25" t="s">
        <v>43</v>
      </c>
      <c r="H28" s="55">
        <v>2</v>
      </c>
      <c r="I28" s="58"/>
      <c r="J28" s="40" t="s">
        <v>15</v>
      </c>
      <c r="K28" s="69">
        <f>COUNTIF(F23:F23,"МСМК")</f>
        <v>0</v>
      </c>
    </row>
    <row r="29" spans="1:11" x14ac:dyDescent="0.25">
      <c r="A29" s="62" t="s">
        <v>35</v>
      </c>
      <c r="B29" s="19"/>
      <c r="C29" s="19"/>
      <c r="D29" s="63"/>
      <c r="E29" s="1"/>
      <c r="F29" s="61"/>
      <c r="G29" s="25" t="s">
        <v>44</v>
      </c>
      <c r="H29" s="55">
        <v>2</v>
      </c>
      <c r="I29" s="58"/>
      <c r="J29" s="40" t="s">
        <v>17</v>
      </c>
      <c r="K29" s="69">
        <f>COUNTIF(F23:F23,"МС")</f>
        <v>0</v>
      </c>
    </row>
    <row r="30" spans="1:11" x14ac:dyDescent="0.25">
      <c r="A30" s="62" t="s">
        <v>36</v>
      </c>
      <c r="B30" s="19"/>
      <c r="C30" s="19"/>
      <c r="D30" s="63"/>
      <c r="E30" s="1"/>
      <c r="F30" s="61"/>
      <c r="G30" s="25" t="s">
        <v>39</v>
      </c>
      <c r="H30" s="56">
        <v>2</v>
      </c>
      <c r="I30" s="57"/>
      <c r="J30" s="40" t="s">
        <v>20</v>
      </c>
      <c r="K30" s="69">
        <f>COUNTIF(F23:F23,"КМС")</f>
        <v>0</v>
      </c>
    </row>
    <row r="31" spans="1:11" x14ac:dyDescent="0.25">
      <c r="A31" s="62"/>
      <c r="B31" s="19"/>
      <c r="C31" s="19"/>
      <c r="D31" s="63"/>
      <c r="E31" s="1"/>
      <c r="F31" s="61"/>
      <c r="G31" s="25" t="s">
        <v>40</v>
      </c>
      <c r="H31" s="56">
        <f>COUNTIF(A23:A23,"НФ")</f>
        <v>0</v>
      </c>
      <c r="I31" s="57"/>
      <c r="J31" s="75" t="s">
        <v>46</v>
      </c>
      <c r="K31" s="69">
        <f>COUNTIF(F23:F24,"1 сп.р.")</f>
        <v>2</v>
      </c>
    </row>
    <row r="32" spans="1:11" x14ac:dyDescent="0.25">
      <c r="A32" s="62"/>
      <c r="B32" s="19"/>
      <c r="C32" s="19"/>
      <c r="D32" s="63"/>
      <c r="E32" s="1"/>
      <c r="F32" s="61"/>
      <c r="G32" s="25" t="s">
        <v>41</v>
      </c>
      <c r="H32" s="41">
        <f>COUNTIF(A23:A23,"НС")</f>
        <v>0</v>
      </c>
      <c r="I32" s="59"/>
      <c r="J32" s="74" t="s">
        <v>48</v>
      </c>
      <c r="K32" s="69">
        <f>COUNTIF(F23:F23,"2 сп.р.")</f>
        <v>0</v>
      </c>
    </row>
    <row r="33" spans="1:11" x14ac:dyDescent="0.25">
      <c r="A33" s="62"/>
      <c r="B33" s="19"/>
      <c r="C33" s="19"/>
      <c r="D33" s="63"/>
      <c r="E33" s="27"/>
      <c r="F33" s="67"/>
      <c r="G33" s="25" t="s">
        <v>42</v>
      </c>
      <c r="H33" s="41">
        <f>COUNTIF(A23:A23,"ДСКВ")</f>
        <v>0</v>
      </c>
      <c r="I33" s="68"/>
      <c r="J33" s="73" t="s">
        <v>47</v>
      </c>
      <c r="K33" s="69">
        <f>COUNTIF(F23:F23,"3 сп.р.")</f>
        <v>0</v>
      </c>
    </row>
    <row r="34" spans="1:11" x14ac:dyDescent="0.25">
      <c r="A34" s="28"/>
      <c r="K34" s="29"/>
    </row>
    <row r="35" spans="1:11" ht="15.6" x14ac:dyDescent="0.25">
      <c r="A35" s="119" t="s">
        <v>2</v>
      </c>
      <c r="B35" s="120"/>
      <c r="C35" s="120"/>
      <c r="D35" s="120"/>
      <c r="E35" s="121" t="s">
        <v>7</v>
      </c>
      <c r="F35" s="121"/>
      <c r="G35" s="121"/>
      <c r="H35" s="121"/>
      <c r="I35" s="121" t="s">
        <v>37</v>
      </c>
      <c r="J35" s="121"/>
      <c r="K35" s="122"/>
    </row>
    <row r="36" spans="1:11" x14ac:dyDescent="0.25">
      <c r="A36" s="28"/>
      <c r="B36" s="1"/>
      <c r="C36" s="1"/>
      <c r="E36" s="1"/>
      <c r="F36" s="24"/>
      <c r="G36" s="24"/>
      <c r="H36" s="24"/>
      <c r="I36" s="24"/>
      <c r="J36" s="24"/>
      <c r="K36" s="33"/>
    </row>
    <row r="37" spans="1:11" x14ac:dyDescent="0.25">
      <c r="A37" s="30"/>
      <c r="D37" s="31"/>
      <c r="E37" s="64"/>
      <c r="F37" s="31"/>
      <c r="G37" s="31"/>
      <c r="H37" s="65"/>
      <c r="I37" s="65"/>
      <c r="J37" s="31"/>
      <c r="K37" s="32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ht="16.2" thickBot="1" x14ac:dyDescent="0.3">
      <c r="A41" s="123" t="str">
        <f>G18</f>
        <v>БУКОВА О.Ю.(IК, г. Пенза)</v>
      </c>
      <c r="B41" s="124"/>
      <c r="C41" s="124"/>
      <c r="D41" s="124"/>
      <c r="E41" s="124" t="str">
        <f>G17</f>
        <v>ДЫШАКОВ А.С. (ВК, г. Москва)</v>
      </c>
      <c r="F41" s="124"/>
      <c r="G41" s="124"/>
      <c r="H41" s="124"/>
      <c r="I41" s="124" t="str">
        <f>G19</f>
        <v>СМОЛЬНИКОВ А.В. (IК, г.Москва)</v>
      </c>
      <c r="J41" s="124"/>
      <c r="K41" s="125"/>
    </row>
    <row r="42" spans="1:11" ht="14.4" thickTop="1" x14ac:dyDescent="0.25"/>
    <row r="43" spans="1:11" ht="18" x14ac:dyDescent="0.25">
      <c r="A43" s="44"/>
      <c r="B43" s="45"/>
      <c r="C43" s="45"/>
      <c r="D43" s="44"/>
      <c r="E43" s="46"/>
      <c r="F43" s="44"/>
      <c r="G43" s="44"/>
      <c r="H43" s="47"/>
      <c r="I43" s="47"/>
      <c r="J43" s="44"/>
      <c r="K43" s="44"/>
    </row>
    <row r="44" spans="1:11" ht="21" x14ac:dyDescent="0.25">
      <c r="A44" s="42"/>
      <c r="B44" s="42"/>
      <c r="C44" s="43"/>
      <c r="D44" s="118"/>
      <c r="E44" s="118"/>
      <c r="F44" s="118"/>
      <c r="G44" s="118"/>
    </row>
    <row r="45" spans="1:11" ht="18" x14ac:dyDescent="0.25">
      <c r="D45" s="44"/>
    </row>
  </sheetData>
  <autoFilter ref="B21:I22">
    <filterColumn colId="6" showButton="0"/>
  </autoFilter>
  <mergeCells count="27">
    <mergeCell ref="A26:D26"/>
    <mergeCell ref="G26:K26"/>
    <mergeCell ref="D44:G44"/>
    <mergeCell ref="A35:D35"/>
    <mergeCell ref="E35:H35"/>
    <mergeCell ref="I35:K35"/>
    <mergeCell ref="A41:D41"/>
    <mergeCell ref="E41:H41"/>
    <mergeCell ref="I41:K41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2025-08-23T09:59:39Z</cp:lastPrinted>
  <dcterms:created xsi:type="dcterms:W3CDTF">1996-10-08T23:32:33Z</dcterms:created>
  <dcterms:modified xsi:type="dcterms:W3CDTF">2025-08-23T09:59:45Z</dcterms:modified>
</cp:coreProperties>
</file>