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47" i="127" l="1"/>
  <c r="K46" i="127"/>
  <c r="K45" i="127"/>
  <c r="I55" i="127" l="1"/>
  <c r="E55" i="127"/>
  <c r="A55" i="127"/>
  <c r="H47" i="127"/>
  <c r="H45" i="127"/>
  <c r="K44" i="127"/>
  <c r="K43" i="127"/>
  <c r="K42" i="127"/>
  <c r="K41" i="127"/>
</calcChain>
</file>

<file path=xl/sharedStrings.xml><?xml version="1.0" encoding="utf-8"?>
<sst xmlns="http://schemas.openxmlformats.org/spreadsheetml/2006/main" count="164" uniqueCount="134">
  <si>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</si>
  <si>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</si>
  <si>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</si>
  <si>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</si>
  <si>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</si>
  <si>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</si>
  <si>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</si>
  <si>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</si>
  <si>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</si>
  <si>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</si>
  <si>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</si>
  <si>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</si>
  <si>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</si>
  <si>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</si>
  <si>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</si>
  <si>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</si>
  <si>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</si>
  <si>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</si>
  <si>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</si>
  <si>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</si>
  <si>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</si>
  <si>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</si>
  <si>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</si>
  <si>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</si>
  <si>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</si>
  <si>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</si>
  <si>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</si>
  <si>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</si>
  <si>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</si>
  <si>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</si>
  <si>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</si>
  <si>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</si>
  <si>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</si>
  <si>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</si>
  <si>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</si>
  <si>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</si>
  <si>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</si>
  <si>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</si>
  <si>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</si>
  <si>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</si>
  <si>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</si>
  <si>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</si>
  <si>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</si>
  <si>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</si>
  <si>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</si>
  <si>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</si>
  <si>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</si>
  <si>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</si>
  <si>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</si>
  <si>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</si>
  <si>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</si>
  <si>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</si>
  <si>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</si>
  <si>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</si>
  <si>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</si>
  <si>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</si>
  <si>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</si>
  <si>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</si>
  <si>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</si>
  <si>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</si>
  <si>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</si>
  <si>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</si>
  <si>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</si>
  <si>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Юноши 13-14 лет</t>
  </si>
  <si>
    <t>ДАТА ПРОВЕДЕНИЯ: 23 августа 2025г.</t>
  </si>
  <si>
    <t>520</t>
  </si>
  <si>
    <t>10080215041</t>
  </si>
  <si>
    <t>Суворов Максим Андреевич</t>
  </si>
  <si>
    <t>24.12.2012</t>
  </si>
  <si>
    <t>1 сп.юн.р.</t>
  </si>
  <si>
    <t>Москва</t>
  </si>
  <si>
    <t>369</t>
  </si>
  <si>
    <t>10145018115</t>
  </si>
  <si>
    <t>Терешкин Матвей Андреевич</t>
  </si>
  <si>
    <t>31.03.2011</t>
  </si>
  <si>
    <t>Брянская обл.</t>
  </si>
  <si>
    <t>725</t>
  </si>
  <si>
    <t>10092735418</t>
  </si>
  <si>
    <t>Голубев Никита Сергеевич</t>
  </si>
  <si>
    <t>25.02.2012</t>
  </si>
  <si>
    <t>Удмуртская Республика</t>
  </si>
  <si>
    <t>105</t>
  </si>
  <si>
    <t>10097249655</t>
  </si>
  <si>
    <t>Ульянов Олег Игоревич</t>
  </si>
  <si>
    <t>11.10.2012</t>
  </si>
  <si>
    <t>Московская обл.</t>
  </si>
  <si>
    <t>537</t>
  </si>
  <si>
    <t>10095067862</t>
  </si>
  <si>
    <t>Федотов Тимур Максимович</t>
  </si>
  <si>
    <t>16.05.2012</t>
  </si>
  <si>
    <t>373</t>
  </si>
  <si>
    <t>10153618274</t>
  </si>
  <si>
    <t>Шарапов Тимур Собиржонович</t>
  </si>
  <si>
    <t>20.02.2011</t>
  </si>
  <si>
    <t>511</t>
  </si>
  <si>
    <t xml:space="preserve">	10080303553</t>
  </si>
  <si>
    <t>Колдаев Максим Уланович</t>
  </si>
  <si>
    <t>18.01.2011</t>
  </si>
  <si>
    <t>333</t>
  </si>
  <si>
    <t>10143125807</t>
  </si>
  <si>
    <t>Сергеев Глеб Сергеевич</t>
  </si>
  <si>
    <t>17.08.2012</t>
  </si>
  <si>
    <t>212</t>
  </si>
  <si>
    <t>10120959189</t>
  </si>
  <si>
    <t>Сорокин Вячеслав Дмитриевич</t>
  </si>
  <si>
    <t>10.01.2012</t>
  </si>
  <si>
    <t>367</t>
  </si>
  <si>
    <t>10134022440</t>
  </si>
  <si>
    <t>Артюхов Елисей Сергеевич</t>
  </si>
  <si>
    <t>332</t>
  </si>
  <si>
    <t>10143020925</t>
  </si>
  <si>
    <t>Дудин Матвей Александрович</t>
  </si>
  <si>
    <t>02.05.2012</t>
  </si>
  <si>
    <t>339</t>
  </si>
  <si>
    <t>10143218965</t>
  </si>
  <si>
    <t>Асташин Владислав Владимирович</t>
  </si>
  <si>
    <t>29.09.2011</t>
  </si>
  <si>
    <t>331</t>
  </si>
  <si>
    <t>10152689603</t>
  </si>
  <si>
    <t>Архипов Герман Романович</t>
  </si>
  <si>
    <t>14.07.2012</t>
  </si>
  <si>
    <t>590</t>
  </si>
  <si>
    <t>10152773970</t>
  </si>
  <si>
    <t>Фёдоров Иван Юрьевич</t>
  </si>
  <si>
    <t>14.05.2012</t>
  </si>
  <si>
    <t>515</t>
  </si>
  <si>
    <t>10116101607</t>
  </si>
  <si>
    <t>Ким Владислав Витальевич</t>
  </si>
  <si>
    <t>24.11.2011</t>
  </si>
  <si>
    <t>517</t>
  </si>
  <si>
    <t xml:space="preserve">	10093887896</t>
  </si>
  <si>
    <t>Белан Никита Сергеевич</t>
  </si>
  <si>
    <t>26.07.2011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</si>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</sst>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50</xdr:row>
      <xdr:rowOff>144780</xdr:rowOff>
    </xdr:from>
    <xdr:to>
      <xdr:col>2</xdr:col>
      <xdr:colOff>914400</xdr:colOff>
      <xdr:row>54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49</xdr:row>
      <xdr:rowOff>129540</xdr:rowOff>
    </xdr:from>
    <xdr:to>
      <xdr:col>6</xdr:col>
      <xdr:colOff>907626</xdr:colOff>
      <xdr:row>53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50</xdr:row>
      <xdr:rowOff>76200</xdr:rowOff>
    </xdr:from>
    <xdr:to>
      <xdr:col>10</xdr:col>
      <xdr:colOff>905934</xdr:colOff>
      <xdr:row>53</xdr:row>
      <xdr:rowOff>49952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1325880</xdr:colOff>
      <xdr:row>45</xdr:row>
      <xdr:rowOff>137160</xdr:rowOff>
    </xdr:from>
    <xdr:to>
      <xdr:col>4</xdr:col>
      <xdr:colOff>636270</xdr:colOff>
      <xdr:row>55</xdr:row>
      <xdr:rowOff>175895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52800" y="1007364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view="pageBreakPreview" topLeftCell="A22" zoomScaleNormal="100" zoomScaleSheetLayoutView="100" workbookViewId="0">
      <selection activeCell="K48" sqref="K48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5.5546875" style="1" customWidth="1"/>
    <col min="5" max="5" width="11.6640625" style="13" customWidth="1"/>
    <col min="6" max="6" width="13.109375" style="1" customWidth="1"/>
    <col min="7" max="7" width="31.109375" style="1" customWidth="1"/>
    <col min="8" max="8" width="7.5546875" style="26" customWidth="1"/>
    <col min="9" max="9" width="7.8867187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x14ac:dyDescent="0.25">
      <c r="A3" s="120" t="s">
        <v>56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ht="21" x14ac:dyDescent="0.25">
      <c r="A4" s="120" t="s">
        <v>55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2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28.8" x14ac:dyDescent="0.25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21" x14ac:dyDescent="0.25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8.600000000000001" thickTop="1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x14ac:dyDescent="0.25">
      <c r="A10" s="127" t="s">
        <v>45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8" x14ac:dyDescent="0.25">
      <c r="A11" s="127" t="s">
        <v>63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21" x14ac:dyDescent="0.25">
      <c r="A12" s="117" t="s">
        <v>24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.6" x14ac:dyDescent="0.25">
      <c r="A13" s="103" t="s">
        <v>57</v>
      </c>
      <c r="B13" s="104"/>
      <c r="C13" s="104"/>
      <c r="D13" s="104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5" t="s">
        <v>64</v>
      </c>
      <c r="B14" s="106"/>
      <c r="C14" s="106"/>
      <c r="D14" s="106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5" t="s">
        <v>38</v>
      </c>
      <c r="I21" s="116"/>
      <c r="J21" s="79" t="s">
        <v>18</v>
      </c>
      <c r="K21" s="113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4"/>
    </row>
    <row r="23" spans="1:11" ht="15.6" x14ac:dyDescent="0.3">
      <c r="A23" s="88">
        <v>1</v>
      </c>
      <c r="B23" s="88" t="s">
        <v>65</v>
      </c>
      <c r="C23" s="88" t="s">
        <v>66</v>
      </c>
      <c r="D23" s="88" t="s">
        <v>67</v>
      </c>
      <c r="E23" s="88" t="s">
        <v>68</v>
      </c>
      <c r="F23" s="88" t="s">
        <v>69</v>
      </c>
      <c r="G23" s="88" t="s">
        <v>70</v>
      </c>
      <c r="H23" s="88"/>
      <c r="I23" s="87"/>
      <c r="J23" s="89"/>
      <c r="K23" s="90"/>
    </row>
    <row r="24" spans="1:11" ht="15.6" x14ac:dyDescent="0.3">
      <c r="A24" s="88">
        <v>2</v>
      </c>
      <c r="B24" s="88" t="s">
        <v>71</v>
      </c>
      <c r="C24" s="88" t="s">
        <v>72</v>
      </c>
      <c r="D24" s="88" t="s">
        <v>73</v>
      </c>
      <c r="E24" s="88" t="s">
        <v>74</v>
      </c>
      <c r="F24" s="88" t="s">
        <v>46</v>
      </c>
      <c r="G24" s="88" t="s">
        <v>75</v>
      </c>
      <c r="H24" s="88"/>
      <c r="I24" s="87"/>
      <c r="J24" s="89"/>
      <c r="K24" s="90"/>
    </row>
    <row r="25" spans="1:11" ht="15.6" x14ac:dyDescent="0.3">
      <c r="A25" s="88">
        <v>3</v>
      </c>
      <c r="B25" s="88" t="s">
        <v>76</v>
      </c>
      <c r="C25" s="88" t="s">
        <v>77</v>
      </c>
      <c r="D25" s="88" t="s">
        <v>78</v>
      </c>
      <c r="E25" s="88" t="s">
        <v>79</v>
      </c>
      <c r="F25" s="88" t="s">
        <v>47</v>
      </c>
      <c r="G25" s="88" t="s">
        <v>80</v>
      </c>
      <c r="H25" s="88"/>
      <c r="I25" s="87"/>
      <c r="J25" s="89"/>
      <c r="K25" s="90"/>
    </row>
    <row r="26" spans="1:11" ht="15.6" x14ac:dyDescent="0.3">
      <c r="A26" s="88">
        <v>4</v>
      </c>
      <c r="B26" s="88" t="s">
        <v>81</v>
      </c>
      <c r="C26" s="88" t="s">
        <v>82</v>
      </c>
      <c r="D26" s="88" t="s">
        <v>83</v>
      </c>
      <c r="E26" s="88" t="s">
        <v>84</v>
      </c>
      <c r="F26" s="88" t="s">
        <v>48</v>
      </c>
      <c r="G26" s="88" t="s">
        <v>85</v>
      </c>
      <c r="H26" s="88"/>
      <c r="I26" s="87"/>
      <c r="J26" s="89"/>
      <c r="K26" s="90"/>
    </row>
    <row r="27" spans="1:11" ht="15.6" x14ac:dyDescent="0.3">
      <c r="A27" s="88">
        <v>5</v>
      </c>
      <c r="B27" s="88" t="s">
        <v>86</v>
      </c>
      <c r="C27" s="88" t="s">
        <v>87</v>
      </c>
      <c r="D27" s="88" t="s">
        <v>88</v>
      </c>
      <c r="E27" s="88" t="s">
        <v>89</v>
      </c>
      <c r="F27" s="88" t="s">
        <v>69</v>
      </c>
      <c r="G27" s="88" t="s">
        <v>70</v>
      </c>
      <c r="H27" s="88"/>
      <c r="I27" s="87"/>
      <c r="J27" s="89"/>
      <c r="K27" s="90"/>
    </row>
    <row r="28" spans="1:11" ht="15.6" x14ac:dyDescent="0.3">
      <c r="A28" s="88">
        <v>6</v>
      </c>
      <c r="B28" s="88" t="s">
        <v>90</v>
      </c>
      <c r="C28" s="88" t="s">
        <v>91</v>
      </c>
      <c r="D28" s="88" t="s">
        <v>92</v>
      </c>
      <c r="E28" s="88" t="s">
        <v>93</v>
      </c>
      <c r="F28" s="88" t="s">
        <v>48</v>
      </c>
      <c r="G28" s="88" t="s">
        <v>85</v>
      </c>
      <c r="H28" s="88"/>
      <c r="I28" s="87"/>
      <c r="J28" s="89"/>
      <c r="K28" s="90"/>
    </row>
    <row r="29" spans="1:11" ht="15.6" x14ac:dyDescent="0.3">
      <c r="A29" s="88">
        <v>7</v>
      </c>
      <c r="B29" s="88" t="s">
        <v>94</v>
      </c>
      <c r="C29" s="88" t="s">
        <v>95</v>
      </c>
      <c r="D29" s="88" t="s">
        <v>96</v>
      </c>
      <c r="E29" s="88" t="s">
        <v>97</v>
      </c>
      <c r="F29" s="88" t="s">
        <v>46</v>
      </c>
      <c r="G29" s="88" t="s">
        <v>70</v>
      </c>
      <c r="H29" s="88"/>
      <c r="I29" s="87"/>
      <c r="J29" s="89"/>
      <c r="K29" s="90"/>
    </row>
    <row r="30" spans="1:11" ht="15.6" x14ac:dyDescent="0.3">
      <c r="A30" s="88">
        <v>8</v>
      </c>
      <c r="B30" s="88" t="s">
        <v>98</v>
      </c>
      <c r="C30" s="88" t="s">
        <v>99</v>
      </c>
      <c r="D30" s="88" t="s">
        <v>100</v>
      </c>
      <c r="E30" s="88" t="s">
        <v>101</v>
      </c>
      <c r="F30" s="88" t="s">
        <v>47</v>
      </c>
      <c r="G30" s="88" t="s">
        <v>75</v>
      </c>
      <c r="H30" s="88"/>
      <c r="I30" s="87"/>
      <c r="J30" s="89"/>
      <c r="K30" s="90"/>
    </row>
    <row r="31" spans="1:11" ht="15.6" x14ac:dyDescent="0.3">
      <c r="A31" s="88">
        <v>9</v>
      </c>
      <c r="B31" s="88" t="s">
        <v>102</v>
      </c>
      <c r="C31" s="88" t="s">
        <v>103</v>
      </c>
      <c r="D31" s="88" t="s">
        <v>104</v>
      </c>
      <c r="E31" s="88" t="s">
        <v>105</v>
      </c>
      <c r="F31" s="88" t="s">
        <v>47</v>
      </c>
      <c r="G31" s="88" t="s">
        <v>85</v>
      </c>
      <c r="H31" s="88"/>
      <c r="I31" s="87"/>
      <c r="J31" s="89"/>
      <c r="K31" s="90"/>
    </row>
    <row r="32" spans="1:11" ht="15.6" x14ac:dyDescent="0.3">
      <c r="A32" s="88">
        <v>10</v>
      </c>
      <c r="B32" s="88" t="s">
        <v>106</v>
      </c>
      <c r="C32" s="88" t="s">
        <v>107</v>
      </c>
      <c r="D32" s="88" t="s">
        <v>108</v>
      </c>
      <c r="E32" s="88" t="s">
        <v>84</v>
      </c>
      <c r="F32" s="88" t="s">
        <v>47</v>
      </c>
      <c r="G32" s="88" t="s">
        <v>75</v>
      </c>
      <c r="H32" s="88"/>
      <c r="I32" s="87"/>
      <c r="J32" s="89"/>
      <c r="K32" s="90"/>
    </row>
    <row r="33" spans="1:11" ht="15.6" x14ac:dyDescent="0.3">
      <c r="A33" s="88">
        <v>11</v>
      </c>
      <c r="B33" s="88" t="s">
        <v>109</v>
      </c>
      <c r="C33" s="88" t="s">
        <v>110</v>
      </c>
      <c r="D33" s="88" t="s">
        <v>111</v>
      </c>
      <c r="E33" s="88" t="s">
        <v>112</v>
      </c>
      <c r="F33" s="88" t="s">
        <v>47</v>
      </c>
      <c r="G33" s="88" t="s">
        <v>75</v>
      </c>
      <c r="H33" s="88"/>
      <c r="I33" s="87"/>
      <c r="J33" s="89"/>
      <c r="K33" s="90"/>
    </row>
    <row r="34" spans="1:11" ht="15.6" x14ac:dyDescent="0.3">
      <c r="A34" s="88">
        <v>12</v>
      </c>
      <c r="B34" s="88" t="s">
        <v>113</v>
      </c>
      <c r="C34" s="88" t="s">
        <v>114</v>
      </c>
      <c r="D34" s="88" t="s">
        <v>115</v>
      </c>
      <c r="E34" s="88" t="s">
        <v>116</v>
      </c>
      <c r="F34" s="88" t="s">
        <v>47</v>
      </c>
      <c r="G34" s="88" t="s">
        <v>75</v>
      </c>
      <c r="H34" s="88"/>
      <c r="I34" s="87"/>
      <c r="J34" s="89"/>
      <c r="K34" s="90"/>
    </row>
    <row r="35" spans="1:11" ht="15.6" x14ac:dyDescent="0.3">
      <c r="A35" s="88">
        <v>13</v>
      </c>
      <c r="B35" s="88" t="s">
        <v>117</v>
      </c>
      <c r="C35" s="88" t="s">
        <v>118</v>
      </c>
      <c r="D35" s="88" t="s">
        <v>119</v>
      </c>
      <c r="E35" s="88" t="s">
        <v>120</v>
      </c>
      <c r="F35" s="88" t="s">
        <v>69</v>
      </c>
      <c r="G35" s="88" t="s">
        <v>75</v>
      </c>
      <c r="H35" s="88"/>
      <c r="I35" s="87"/>
      <c r="J35" s="89"/>
      <c r="K35" s="90"/>
    </row>
    <row r="36" spans="1:11" ht="15.6" x14ac:dyDescent="0.3">
      <c r="A36" s="88">
        <v>14</v>
      </c>
      <c r="B36" s="88" t="s">
        <v>121</v>
      </c>
      <c r="C36" s="88" t="s">
        <v>122</v>
      </c>
      <c r="D36" s="88" t="s">
        <v>123</v>
      </c>
      <c r="E36" s="88" t="s">
        <v>124</v>
      </c>
      <c r="F36" s="88" t="s">
        <v>69</v>
      </c>
      <c r="G36" s="88" t="s">
        <v>70</v>
      </c>
      <c r="H36" s="88"/>
      <c r="I36" s="87"/>
      <c r="J36" s="89"/>
      <c r="K36" s="90"/>
    </row>
    <row r="37" spans="1:11" ht="15.6" x14ac:dyDescent="0.3">
      <c r="A37" s="88" t="s">
        <v>133</v>
      </c>
      <c r="B37" s="88" t="s">
        <v>125</v>
      </c>
      <c r="C37" s="88" t="s">
        <v>126</v>
      </c>
      <c r="D37" s="88" t="s">
        <v>127</v>
      </c>
      <c r="E37" s="88" t="s">
        <v>128</v>
      </c>
      <c r="F37" s="88" t="s">
        <v>46</v>
      </c>
      <c r="G37" s="88" t="s">
        <v>70</v>
      </c>
      <c r="H37" s="88"/>
      <c r="I37" s="87"/>
      <c r="J37" s="89"/>
      <c r="K37" s="90"/>
    </row>
    <row r="38" spans="1:11" ht="15.6" x14ac:dyDescent="0.3">
      <c r="A38" s="88" t="s">
        <v>133</v>
      </c>
      <c r="B38" s="88" t="s">
        <v>129</v>
      </c>
      <c r="C38" s="88" t="s">
        <v>130</v>
      </c>
      <c r="D38" s="88" t="s">
        <v>131</v>
      </c>
      <c r="E38" s="88" t="s">
        <v>132</v>
      </c>
      <c r="F38" s="88" t="s">
        <v>48</v>
      </c>
      <c r="G38" s="88" t="s">
        <v>70</v>
      </c>
      <c r="H38" s="88"/>
      <c r="I38" s="87"/>
      <c r="J38" s="89"/>
      <c r="K38" s="90"/>
    </row>
    <row r="39" spans="1:11" ht="16.2" thickBot="1" x14ac:dyDescent="0.3">
      <c r="A39" s="83"/>
      <c r="B39" s="83"/>
      <c r="C39" s="83"/>
      <c r="D39" s="83"/>
      <c r="E39" s="83"/>
      <c r="F39" s="83"/>
      <c r="G39" s="83"/>
      <c r="H39" s="21"/>
      <c r="I39" s="21"/>
      <c r="J39" s="22"/>
      <c r="K39" s="22"/>
    </row>
    <row r="40" spans="1:11" ht="15" thickTop="1" x14ac:dyDescent="0.25">
      <c r="A40" s="91" t="s">
        <v>3</v>
      </c>
      <c r="B40" s="92"/>
      <c r="C40" s="92"/>
      <c r="D40" s="92"/>
      <c r="E40" s="48"/>
      <c r="F40" s="48"/>
      <c r="G40" s="93" t="s">
        <v>25</v>
      </c>
      <c r="H40" s="93"/>
      <c r="I40" s="92"/>
      <c r="J40" s="93"/>
      <c r="K40" s="94"/>
    </row>
    <row r="41" spans="1:11" x14ac:dyDescent="0.25">
      <c r="A41" s="62" t="s">
        <v>33</v>
      </c>
      <c r="B41" s="19"/>
      <c r="C41" s="19"/>
      <c r="D41" s="63"/>
      <c r="E41" s="24"/>
      <c r="F41" s="60"/>
      <c r="G41" s="23" t="s">
        <v>21</v>
      </c>
      <c r="H41" s="56">
        <v>4</v>
      </c>
      <c r="I41" s="66"/>
      <c r="J41" s="40" t="s">
        <v>19</v>
      </c>
      <c r="K41" s="69">
        <f>COUNTIF(F23:F23,"ЗМС")</f>
        <v>0</v>
      </c>
    </row>
    <row r="42" spans="1:11" x14ac:dyDescent="0.25">
      <c r="A42" s="62" t="s">
        <v>34</v>
      </c>
      <c r="B42" s="19"/>
      <c r="C42" s="19"/>
      <c r="D42" s="63"/>
      <c r="E42" s="1"/>
      <c r="F42" s="61"/>
      <c r="G42" s="25" t="s">
        <v>43</v>
      </c>
      <c r="H42" s="55">
        <v>16</v>
      </c>
      <c r="I42" s="58"/>
      <c r="J42" s="40" t="s">
        <v>15</v>
      </c>
      <c r="K42" s="69">
        <f>COUNTIF(F23:F23,"МСМК")</f>
        <v>0</v>
      </c>
    </row>
    <row r="43" spans="1:11" x14ac:dyDescent="0.25">
      <c r="A43" s="62" t="s">
        <v>35</v>
      </c>
      <c r="B43" s="19"/>
      <c r="C43" s="19"/>
      <c r="D43" s="63"/>
      <c r="E43" s="1"/>
      <c r="F43" s="61"/>
      <c r="G43" s="25" t="s">
        <v>44</v>
      </c>
      <c r="H43" s="55">
        <v>14</v>
      </c>
      <c r="I43" s="58"/>
      <c r="J43" s="40" t="s">
        <v>17</v>
      </c>
      <c r="K43" s="69">
        <f>COUNTIF(F23:F23,"МС")</f>
        <v>0</v>
      </c>
    </row>
    <row r="44" spans="1:11" x14ac:dyDescent="0.25">
      <c r="A44" s="62" t="s">
        <v>36</v>
      </c>
      <c r="B44" s="19"/>
      <c r="C44" s="19"/>
      <c r="D44" s="63"/>
      <c r="E44" s="1"/>
      <c r="F44" s="61"/>
      <c r="G44" s="25" t="s">
        <v>39</v>
      </c>
      <c r="H44" s="56">
        <v>14</v>
      </c>
      <c r="I44" s="57"/>
      <c r="J44" s="40" t="s">
        <v>20</v>
      </c>
      <c r="K44" s="69">
        <f>COUNTIF(F23:F23,"КМС")</f>
        <v>0</v>
      </c>
    </row>
    <row r="45" spans="1:11" x14ac:dyDescent="0.25">
      <c r="A45" s="62"/>
      <c r="B45" s="19"/>
      <c r="C45" s="19"/>
      <c r="D45" s="63"/>
      <c r="E45" s="1"/>
      <c r="F45" s="61"/>
      <c r="G45" s="25" t="s">
        <v>40</v>
      </c>
      <c r="H45" s="56">
        <f>COUNTIF(A23:A23,"НФ")</f>
        <v>0</v>
      </c>
      <c r="I45" s="57"/>
      <c r="J45" s="75" t="s">
        <v>46</v>
      </c>
      <c r="K45" s="69">
        <f>COUNTIF(F23:F38,"1 сп.р.")</f>
        <v>3</v>
      </c>
    </row>
    <row r="46" spans="1:11" x14ac:dyDescent="0.25">
      <c r="A46" s="62"/>
      <c r="B46" s="19"/>
      <c r="C46" s="19"/>
      <c r="D46" s="63"/>
      <c r="E46" s="1"/>
      <c r="F46" s="61"/>
      <c r="G46" s="25" t="s">
        <v>41</v>
      </c>
      <c r="H46" s="41">
        <v>2</v>
      </c>
      <c r="I46" s="59"/>
      <c r="J46" s="74" t="s">
        <v>48</v>
      </c>
      <c r="K46" s="69">
        <f>COUNTIF(F23:F38,"2 сп.р.")</f>
        <v>3</v>
      </c>
    </row>
    <row r="47" spans="1:11" x14ac:dyDescent="0.25">
      <c r="A47" s="62"/>
      <c r="B47" s="19"/>
      <c r="C47" s="19"/>
      <c r="D47" s="63"/>
      <c r="E47" s="27"/>
      <c r="F47" s="67"/>
      <c r="G47" s="25" t="s">
        <v>42</v>
      </c>
      <c r="H47" s="41">
        <f>COUNTIF(A23:A23,"ДСКВ")</f>
        <v>0</v>
      </c>
      <c r="I47" s="68"/>
      <c r="J47" s="73" t="s">
        <v>47</v>
      </c>
      <c r="K47" s="69">
        <f>COUNTIF(F23:F38,"3 сп.р.")</f>
        <v>6</v>
      </c>
    </row>
    <row r="48" spans="1:11" x14ac:dyDescent="0.25">
      <c r="A48" s="28"/>
      <c r="K48" s="29"/>
    </row>
    <row r="49" spans="1:11" ht="15.6" x14ac:dyDescent="0.25">
      <c r="A49" s="96" t="s">
        <v>2</v>
      </c>
      <c r="B49" s="97"/>
      <c r="C49" s="97"/>
      <c r="D49" s="97"/>
      <c r="E49" s="98" t="s">
        <v>7</v>
      </c>
      <c r="F49" s="98"/>
      <c r="G49" s="98"/>
      <c r="H49" s="98"/>
      <c r="I49" s="98" t="s">
        <v>37</v>
      </c>
      <c r="J49" s="98"/>
      <c r="K49" s="99"/>
    </row>
    <row r="50" spans="1:11" x14ac:dyDescent="0.25">
      <c r="A50" s="28"/>
      <c r="B50" s="1"/>
      <c r="C50" s="1"/>
      <c r="E50" s="1"/>
      <c r="F50" s="24"/>
      <c r="G50" s="24"/>
      <c r="H50" s="24"/>
      <c r="I50" s="24"/>
      <c r="J50" s="24"/>
      <c r="K50" s="33"/>
    </row>
    <row r="51" spans="1:11" x14ac:dyDescent="0.25">
      <c r="A51" s="30"/>
      <c r="D51" s="31"/>
      <c r="E51" s="64"/>
      <c r="F51" s="31"/>
      <c r="G51" s="31"/>
      <c r="H51" s="65"/>
      <c r="I51" s="65"/>
      <c r="J51" s="31"/>
      <c r="K51" s="32"/>
    </row>
    <row r="52" spans="1:11" x14ac:dyDescent="0.25">
      <c r="A52" s="30"/>
      <c r="D52" s="31"/>
      <c r="E52" s="64"/>
      <c r="F52" s="31"/>
      <c r="G52" s="31"/>
      <c r="H52" s="65"/>
      <c r="I52" s="65"/>
      <c r="J52" s="31"/>
      <c r="K52" s="32"/>
    </row>
    <row r="53" spans="1:11" x14ac:dyDescent="0.25">
      <c r="A53" s="30"/>
      <c r="D53" s="31"/>
      <c r="E53" s="64"/>
      <c r="F53" s="31"/>
      <c r="G53" s="31"/>
      <c r="H53" s="65"/>
      <c r="I53" s="65"/>
      <c r="J53" s="31"/>
      <c r="K53" s="32"/>
    </row>
    <row r="54" spans="1:11" x14ac:dyDescent="0.25">
      <c r="A54" s="30"/>
      <c r="D54" s="31"/>
      <c r="E54" s="64"/>
      <c r="F54" s="31"/>
      <c r="G54" s="31"/>
      <c r="H54" s="65"/>
      <c r="I54" s="65"/>
      <c r="J54" s="31"/>
      <c r="K54" s="32"/>
    </row>
    <row r="55" spans="1:11" ht="16.2" thickBot="1" x14ac:dyDescent="0.3">
      <c r="A55" s="100" t="str">
        <f>G18</f>
        <v>БУКОВА О.Ю.(IК, г. Пенза)</v>
      </c>
      <c r="B55" s="101"/>
      <c r="C55" s="101"/>
      <c r="D55" s="101"/>
      <c r="E55" s="101" t="str">
        <f>G17</f>
        <v>ДЫШАКОВ А.С. (ВК, г. Москва)</v>
      </c>
      <c r="F55" s="101"/>
      <c r="G55" s="101"/>
      <c r="H55" s="101"/>
      <c r="I55" s="101" t="str">
        <f>G19</f>
        <v>СМОЛЬНИКОВ А.В. (IК, г.Москва)</v>
      </c>
      <c r="J55" s="101"/>
      <c r="K55" s="102"/>
    </row>
    <row r="56" spans="1:11" ht="14.4" thickTop="1" x14ac:dyDescent="0.25"/>
    <row r="57" spans="1:11" ht="18" x14ac:dyDescent="0.25">
      <c r="A57" s="44"/>
      <c r="B57" s="45"/>
      <c r="C57" s="45"/>
      <c r="D57" s="44"/>
      <c r="E57" s="46"/>
      <c r="F57" s="44"/>
      <c r="G57" s="44"/>
      <c r="H57" s="47"/>
      <c r="I57" s="47"/>
      <c r="J57" s="44"/>
      <c r="K57" s="44"/>
    </row>
    <row r="58" spans="1:11" ht="21" x14ac:dyDescent="0.25">
      <c r="A58" s="42"/>
      <c r="B58" s="42"/>
      <c r="C58" s="43"/>
      <c r="D58" s="95"/>
      <c r="E58" s="95"/>
      <c r="F58" s="95"/>
      <c r="G58" s="95"/>
    </row>
    <row r="59" spans="1:11" ht="18" x14ac:dyDescent="0.25">
      <c r="D59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40:D40"/>
    <mergeCell ref="G40:K40"/>
    <mergeCell ref="D58:G58"/>
    <mergeCell ref="A49:D49"/>
    <mergeCell ref="E49:H49"/>
    <mergeCell ref="I49:K49"/>
    <mergeCell ref="A55:D55"/>
    <mergeCell ref="E55:H55"/>
    <mergeCell ref="I55:K55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2025-08-23T09:42:01Z</cp:lastPrinted>
  <dcterms:created xsi:type="dcterms:W3CDTF">1996-10-08T23:32:33Z</dcterms:created>
  <dcterms:modified xsi:type="dcterms:W3CDTF">2025-08-23T09:42:06Z</dcterms:modified>
</cp:coreProperties>
</file>