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трова 2024\ВС Петрова 2024\"/>
    </mc:Choice>
  </mc:AlternateContent>
  <xr:revisionPtr revIDLastSave="0" documentId="13_ncr:1_{F961E6DA-623A-422F-B2F3-1D68FEDBEDFE}" xr6:coauthVersionLast="47" xr6:coauthVersionMax="47" xr10:uidLastSave="{00000000-0000-0000-0000-000000000000}"/>
  <bookViews>
    <workbookView xWindow="-110" yWindow="-110" windowWidth="19420" windowHeight="10420" xr2:uid="{2595C0C0-D0DE-4A00-9F7D-DD8F29D316B9}"/>
  </bookViews>
  <sheets>
    <sheet name="190724 ИГ девушки 15-16 лет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  <c r="A93" i="1"/>
  <c r="J87" i="1"/>
  <c r="G87" i="1"/>
  <c r="D87" i="1"/>
  <c r="A87" i="1"/>
  <c r="H85" i="1"/>
  <c r="H79" i="1" s="1"/>
  <c r="H83" i="1"/>
  <c r="H81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H72" i="1"/>
  <c r="J72" i="1" s="1"/>
  <c r="G72" i="1"/>
  <c r="F72" i="1"/>
  <c r="E72" i="1"/>
  <c r="D72" i="1"/>
  <c r="C72" i="1"/>
  <c r="J71" i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J63" i="1" s="1"/>
  <c r="G63" i="1"/>
  <c r="F63" i="1"/>
  <c r="E63" i="1"/>
  <c r="D63" i="1"/>
  <c r="C63" i="1"/>
  <c r="H62" i="1"/>
  <c r="G62" i="1"/>
  <c r="F62" i="1"/>
  <c r="E62" i="1"/>
  <c r="D62" i="1"/>
  <c r="C62" i="1"/>
  <c r="H61" i="1"/>
  <c r="J61" i="1" s="1"/>
  <c r="G61" i="1"/>
  <c r="F61" i="1"/>
  <c r="E61" i="1"/>
  <c r="D61" i="1"/>
  <c r="C61" i="1"/>
  <c r="H60" i="1"/>
  <c r="J60" i="1" s="1"/>
  <c r="G60" i="1"/>
  <c r="F60" i="1"/>
  <c r="E60" i="1"/>
  <c r="D60" i="1"/>
  <c r="C60" i="1"/>
  <c r="H59" i="1"/>
  <c r="G59" i="1"/>
  <c r="F59" i="1"/>
  <c r="E59" i="1"/>
  <c r="D59" i="1"/>
  <c r="C59" i="1"/>
  <c r="H58" i="1"/>
  <c r="J58" i="1" s="1"/>
  <c r="G58" i="1"/>
  <c r="F58" i="1"/>
  <c r="E58" i="1"/>
  <c r="D58" i="1"/>
  <c r="C58" i="1"/>
  <c r="H57" i="1"/>
  <c r="J57" i="1" s="1"/>
  <c r="G57" i="1"/>
  <c r="F57" i="1"/>
  <c r="E57" i="1"/>
  <c r="D57" i="1"/>
  <c r="C57" i="1"/>
  <c r="H56" i="1"/>
  <c r="J56" i="1" s="1"/>
  <c r="G56" i="1"/>
  <c r="F56" i="1"/>
  <c r="E56" i="1"/>
  <c r="D56" i="1"/>
  <c r="C56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J51" i="1" s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J45" i="1" s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J39" i="1" s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J36" i="1" s="1"/>
  <c r="G36" i="1"/>
  <c r="F36" i="1"/>
  <c r="E36" i="1"/>
  <c r="D36" i="1"/>
  <c r="C36" i="1"/>
  <c r="H35" i="1"/>
  <c r="J35" i="1" s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J30" i="1" s="1"/>
  <c r="G30" i="1"/>
  <c r="F30" i="1"/>
  <c r="E30" i="1"/>
  <c r="D30" i="1"/>
  <c r="C30" i="1"/>
  <c r="H29" i="1"/>
  <c r="J29" i="1" s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J25" i="1" s="1"/>
  <c r="G25" i="1"/>
  <c r="F25" i="1"/>
  <c r="E25" i="1"/>
  <c r="D25" i="1"/>
  <c r="C25" i="1"/>
  <c r="H24" i="1"/>
  <c r="J24" i="1" s="1"/>
  <c r="G24" i="1"/>
  <c r="F24" i="1"/>
  <c r="E24" i="1"/>
  <c r="D24" i="1"/>
  <c r="C24" i="1"/>
  <c r="H23" i="1"/>
  <c r="J23" i="1" s="1"/>
  <c r="G23" i="1"/>
  <c r="F23" i="1"/>
  <c r="E23" i="1"/>
  <c r="D23" i="1"/>
  <c r="C23" i="1"/>
  <c r="I27" i="1" l="1"/>
  <c r="I41" i="1"/>
  <c r="I43" i="1"/>
  <c r="I47" i="1"/>
  <c r="I49" i="1"/>
  <c r="I53" i="1"/>
  <c r="I55" i="1"/>
  <c r="I26" i="1"/>
  <c r="I28" i="1"/>
  <c r="I32" i="1"/>
  <c r="I34" i="1"/>
  <c r="I38" i="1"/>
  <c r="I40" i="1"/>
  <c r="I44" i="1"/>
  <c r="I46" i="1"/>
  <c r="I62" i="1"/>
  <c r="I64" i="1"/>
  <c r="I66" i="1"/>
  <c r="I68" i="1"/>
  <c r="I70" i="1"/>
  <c r="J70" i="1"/>
  <c r="J55" i="1"/>
  <c r="I25" i="1"/>
  <c r="J40" i="1"/>
  <c r="I42" i="1"/>
  <c r="I59" i="1"/>
  <c r="I61" i="1"/>
  <c r="J43" i="1"/>
  <c r="J46" i="1"/>
  <c r="I48" i="1"/>
  <c r="I65" i="1"/>
  <c r="I67" i="1"/>
  <c r="J28" i="1"/>
  <c r="J34" i="1"/>
  <c r="I31" i="1"/>
  <c r="J31" i="1"/>
  <c r="I33" i="1"/>
  <c r="I50" i="1"/>
  <c r="I52" i="1"/>
  <c r="J67" i="1"/>
  <c r="I69" i="1"/>
  <c r="J64" i="1"/>
  <c r="L84" i="1"/>
  <c r="I37" i="1"/>
  <c r="J52" i="1"/>
  <c r="I54" i="1"/>
  <c r="I71" i="1"/>
  <c r="J49" i="1"/>
  <c r="L78" i="1"/>
  <c r="J37" i="1"/>
  <c r="I58" i="1"/>
  <c r="I57" i="1"/>
  <c r="I56" i="1"/>
  <c r="J32" i="1"/>
  <c r="J38" i="1"/>
  <c r="J41" i="1"/>
  <c r="J44" i="1"/>
  <c r="J47" i="1"/>
  <c r="J50" i="1"/>
  <c r="J53" i="1"/>
  <c r="J59" i="1"/>
  <c r="J62" i="1"/>
  <c r="J65" i="1"/>
  <c r="J68" i="1"/>
  <c r="I72" i="1"/>
  <c r="I24" i="1"/>
  <c r="I30" i="1"/>
  <c r="I36" i="1"/>
  <c r="I39" i="1"/>
  <c r="I45" i="1"/>
  <c r="I51" i="1"/>
  <c r="I63" i="1"/>
  <c r="L83" i="1"/>
  <c r="J27" i="1"/>
  <c r="J33" i="1"/>
  <c r="J42" i="1"/>
  <c r="J48" i="1"/>
  <c r="J54" i="1"/>
  <c r="J66" i="1"/>
  <c r="J69" i="1"/>
  <c r="I29" i="1"/>
  <c r="I35" i="1"/>
  <c r="J26" i="1"/>
  <c r="L79" i="1"/>
  <c r="L80" i="1"/>
  <c r="L81" i="1"/>
  <c r="L82" i="1"/>
  <c r="I60" i="1"/>
</calcChain>
</file>

<file path=xl/sharedStrings.xml><?xml version="1.0" encoding="utf-8"?>
<sst xmlns="http://schemas.openxmlformats.org/spreadsheetml/2006/main" count="74" uniqueCount="66">
  <si>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</si>
  <si>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</si>
  <si>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</si>
  <si>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</si>
  <si>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</si>
  <si>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ВСЕРОССИЙСКИЕ СОРЕВНОВАНИЯ</t>
  </si>
  <si>
    <t>по велосипедному спорту «Мемориал ЗТ СССР и РФ Петрова В.П.»</t>
  </si>
  <si>
    <t>ИТОГОВЫЙ ПРОТОКОЛ</t>
  </si>
  <si>
    <t xml:space="preserve">шоссе - индивидуальная гонка на время </t>
  </si>
  <si>
    <t>Девушки 15-16 лет</t>
  </si>
  <si>
    <t>МЕСТО ПРОВЕДЕНИЯ: г. Самара</t>
  </si>
  <si>
    <t xml:space="preserve">НАЧАЛО ГОНКИ: 10ч 00м </t>
  </si>
  <si>
    <t>№ ВРВС: 0080511611Я</t>
  </si>
  <si>
    <t>ДАТА ПРОВЕДЕНИЯ: 19 июля 2024 года</t>
  </si>
  <si>
    <t>ОКОНЧАНИЕ ГОНКИ: 13ч 00м</t>
  </si>
  <si>
    <t>№ ЕКП 2024: 2008630021024189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</si>
  <si>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</si>
  <si>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</si>
  <si>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</si>
  <si>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стадион "Солидарность Самара Арена"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</si>
  <si>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</si>
  <si>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</si>
  <si>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</si>
  <si>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</si>
  <si>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САФРОНОВА А.Е. (1 КАТ., г. САМАРА)</t>
  </si>
  <si>
    <t>СУММА ПОЛОЖИТЕЛЬНЫХ ПЕРЕПАДОВ ВЫСОТЫ НА ДИСТАНЦИИ (ТС)(м):</t>
  </si>
  <si>
    <t>СУДЬЯ НА ФИНИШЕ:</t>
  </si>
  <si>
    <t>КОНДРАШОВА А.Э. (1 КАТ, г. САМАРА)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</si>
  <si>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</si>
  <si>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</si>
  <si>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</si>
  <si>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</si>
  <si>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</si>
  <si>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</si>
  <si>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</si>
  <si>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</si>
  <si>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</si>
  <si>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</si>
  <si>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</si>
  <si>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</si>
  <si>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</si>
  <si>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</si>
  <si>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</si>
  <si>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ДСКВ</t>
  </si>
  <si>
    <t>ДСК п.1.2.043</t>
  </si>
  <si>
    <t>ПОГОДНЫЕ УСЛОВИЯ</t>
  </si>
  <si>
    <t>СТАТИСТИКА ГОНКИ</t>
  </si>
  <si>
    <t>Температура: +27+29</t>
  </si>
  <si>
    <t>Субъектов РФ</t>
  </si>
  <si>
    <t>ЗМС</t>
  </si>
  <si>
    <t>Влажность: 35%</t>
  </si>
  <si>
    <t>Заявлено</t>
  </si>
  <si>
    <t>МСМК</t>
  </si>
  <si>
    <t>Осадки: н. дождь</t>
  </si>
  <si>
    <t>Стартовало</t>
  </si>
  <si>
    <t>МС</t>
  </si>
  <si>
    <t>Ветер: 3,0 км/ч (св)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</si>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</sst>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yyyy"/>
    <numFmt numFmtId="166" formatCode="mm:ss.00"/>
  </numFmts>
  <fonts count="18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4" fontId="6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14" fontId="6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66" fontId="13" fillId="0" borderId="18" xfId="0" applyNumberFormat="1" applyFont="1" applyBorder="1" applyAlignment="1">
      <alignment horizontal="center"/>
    </xf>
    <xf numFmtId="166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6" fillId="0" borderId="0" xfId="2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4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49" fontId="17" fillId="0" borderId="20" xfId="0" applyNumberFormat="1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9" fontId="17" fillId="0" borderId="4" xfId="0" applyNumberFormat="1" applyFont="1" applyBorder="1" applyAlignment="1">
      <alignment horizontal="left" vertical="center"/>
    </xf>
    <xf numFmtId="49" fontId="17" fillId="0" borderId="20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2" fontId="17" fillId="0" borderId="20" xfId="0" applyNumberFormat="1" applyFont="1" applyBorder="1" applyAlignment="1">
      <alignment vertical="center"/>
    </xf>
    <xf numFmtId="14" fontId="17" fillId="0" borderId="21" xfId="0" applyNumberFormat="1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164" fontId="17" fillId="0" borderId="21" xfId="0" applyNumberFormat="1" applyFont="1" applyBorder="1" applyAlignment="1">
      <alignment vertical="center"/>
    </xf>
    <xf numFmtId="2" fontId="17" fillId="0" borderId="22" xfId="0" applyNumberFormat="1" applyFont="1" applyBorder="1" applyAlignment="1">
      <alignment vertical="center"/>
    </xf>
    <xf numFmtId="49" fontId="17" fillId="0" borderId="5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7" fillId="0" borderId="3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9" fillId="3" borderId="14" xfId="1" applyNumberFormat="1" applyFont="1" applyFill="1" applyBorder="1" applyAlignment="1">
      <alignment horizontal="center" vertical="center" wrapText="1"/>
    </xf>
    <xf numFmtId="164" fontId="9" fillId="3" borderId="16" xfId="1" applyNumberFormat="1" applyFont="1" applyFill="1" applyBorder="1" applyAlignment="1">
      <alignment horizontal="center" vertical="center" wrapText="1"/>
    </xf>
    <xf numFmtId="2" fontId="9" fillId="3" borderId="14" xfId="1" applyNumberFormat="1" applyFont="1" applyFill="1" applyBorder="1" applyAlignment="1">
      <alignment horizontal="center" vertical="center" wrapText="1"/>
    </xf>
    <xf numFmtId="2" fontId="9" fillId="3" borderId="16" xfId="1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4" fontId="9" fillId="3" borderId="14" xfId="1" applyNumberFormat="1" applyFont="1" applyFill="1" applyBorder="1" applyAlignment="1">
      <alignment horizontal="center" vertical="center" wrapText="1"/>
    </xf>
    <xf numFmtId="14" fontId="9" fillId="3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6ABDA32B-C5A1-4A95-B4C5-7F8C5D928EC3}"/>
    <cellStyle name="Обычный_Стартовый протокол Смирнов_20101106_Results" xfId="1" xr:uid="{6CE6E6E7-0819-43B2-9689-DFBF262C6535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114300</xdr:rowOff>
    </xdr:from>
    <xdr:to>
      <xdr:col>11</xdr:col>
      <xdr:colOff>1016000</xdr:colOff>
      <xdr:row>3</xdr:row>
      <xdr:rowOff>127000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DE3C72AE-9CD8-4BF0-AB5A-B9C1D6C108A6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0" y="114300"/>
          <a:ext cx="596900" cy="622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177800</xdr:colOff>
      <xdr:row>0</xdr:row>
      <xdr:rowOff>171450</xdr:rowOff>
    </xdr:from>
    <xdr:to>
      <xdr:col>11</xdr:col>
      <xdr:colOff>609600</xdr:colOff>
      <xdr:row>3</xdr:row>
      <xdr:rowOff>88900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E6EE473B-39FB-43E6-A4B7-5F0F9D5D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71450"/>
          <a:ext cx="96520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127000</xdr:rowOff>
    </xdr:from>
    <xdr:to>
      <xdr:col>2</xdr:col>
      <xdr:colOff>31750</xdr:colOff>
      <xdr:row>3</xdr:row>
      <xdr:rowOff>114300</xdr:rowOff>
    </xdr:to>
    <xdr:pic>
      <xdr:nvPicPr>
        <xdr:cNvPr id="4" name="Рисунок 7" descr="https://upload.wikimedia.org/wikipedia/commons/8/8f/Minsport_Emblem.png">
          <a:extLst>
            <a:ext uri="{FF2B5EF4-FFF2-40B4-BE49-F238E27FC236}">
              <a16:creationId xmlns:a16="http://schemas.microsoft.com/office/drawing/2014/main" id="{3F48DE1B-D459-449D-9527-175197301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27000"/>
          <a:ext cx="6223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190500</xdr:rowOff>
    </xdr:from>
    <xdr:to>
      <xdr:col>3</xdr:col>
      <xdr:colOff>152400</xdr:colOff>
      <xdr:row>3</xdr:row>
      <xdr:rowOff>114300</xdr:rowOff>
    </xdr:to>
    <xdr:pic>
      <xdr:nvPicPr>
        <xdr:cNvPr id="5" name="Рисунок 8" descr="Файл:Логотип ФВСР.svg">
          <a:extLst>
            <a:ext uri="{FF2B5EF4-FFF2-40B4-BE49-F238E27FC236}">
              <a16:creationId xmlns:a16="http://schemas.microsoft.com/office/drawing/2014/main" id="{5D4CA74B-251F-4FC7-BB4D-0F348F7E0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19050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87</xdr:row>
      <xdr:rowOff>0</xdr:rowOff>
    </xdr:from>
    <xdr:to>
      <xdr:col>4</xdr:col>
      <xdr:colOff>360680</xdr:colOff>
      <xdr:row>92</xdr:row>
      <xdr:rowOff>40005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B041C97-4CDC-4635-9E96-A465F09FE989}"/>
            </a:ext>
          </a:extLst>
        </xdr:cNvPr>
        <xdr:cNvPicPr/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4065250"/>
          <a:ext cx="944880" cy="86550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1231900</xdr:colOff>
      <xdr:row>87</xdr:row>
      <xdr:rowOff>101600</xdr:rowOff>
    </xdr:from>
    <xdr:to>
      <xdr:col>7</xdr:col>
      <xdr:colOff>269875</xdr:colOff>
      <xdr:row>93</xdr:row>
      <xdr:rowOff>57150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D99A36CF-C9E7-4631-BC63-E3AB4D61D3C5}"/>
            </a:ext>
          </a:extLst>
        </xdr:cNvPr>
        <xdr:cNvPicPr/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14166850"/>
          <a:ext cx="5429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247650</xdr:colOff>
      <xdr:row>86</xdr:row>
      <xdr:rowOff>133350</xdr:rowOff>
    </xdr:from>
    <xdr:to>
      <xdr:col>11</xdr:col>
      <xdr:colOff>581025</xdr:colOff>
      <xdr:row>92</xdr:row>
      <xdr:rowOff>66675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87C50F5-ADD2-4AF7-8DB5-E623CB81CEDA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14033500"/>
          <a:ext cx="86677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7;%20&#1055;&#1045;&#1058;&#1056;&#1054;&#1042;&#1040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724 ИГ юноши 15-16 лет"/>
      <sheetName val="190724 ИГ девушки 15-16 лет"/>
      <sheetName val="стартовый 19.07.2024"/>
      <sheetName val="21.07.2024 ГК"/>
      <sheetName val="200724 ГГ юноши 15-16 лет"/>
      <sheetName val="200724 ГГ девушки 15-16 лет"/>
      <sheetName val="Сп-к уч-ов юноши"/>
      <sheetName val="Сп-к уч-ов девушки"/>
      <sheetName val="base"/>
    </sheetNames>
    <sheetDataSet>
      <sheetData sheetId="0"/>
      <sheetData sheetId="1"/>
      <sheetData sheetId="2">
        <row r="16">
          <cell r="J16">
            <v>1.075833333333337E-2</v>
          </cell>
        </row>
        <row r="17">
          <cell r="J17">
            <v>1.0828587962962974E-2</v>
          </cell>
        </row>
        <row r="18">
          <cell r="J18">
            <v>1.0870717592592623E-2</v>
          </cell>
        </row>
        <row r="19">
          <cell r="J19">
            <v>1.0953587962963019E-2</v>
          </cell>
        </row>
        <row r="20">
          <cell r="J20">
            <v>1.1112500000000056E-2</v>
          </cell>
        </row>
        <row r="21">
          <cell r="J21">
            <v>1.1157754629629722E-2</v>
          </cell>
        </row>
        <row r="22">
          <cell r="J22">
            <v>1.126736111111116E-2</v>
          </cell>
        </row>
        <row r="23">
          <cell r="J23">
            <v>1.1581250000000008E-2</v>
          </cell>
        </row>
        <row r="24">
          <cell r="J24">
            <v>1.1678356481481487E-2</v>
          </cell>
        </row>
        <row r="25">
          <cell r="J25">
            <v>1.1731481481481537E-2</v>
          </cell>
        </row>
        <row r="26">
          <cell r="J26">
            <v>1.1799884259259262E-2</v>
          </cell>
        </row>
        <row r="27">
          <cell r="J27">
            <v>1.1905902777777821E-2</v>
          </cell>
        </row>
        <row r="28">
          <cell r="J28">
            <v>1.1958912037037042E-2</v>
          </cell>
        </row>
        <row r="29">
          <cell r="J29">
            <v>1.2052199074074156E-2</v>
          </cell>
        </row>
        <row r="30">
          <cell r="J30">
            <v>1.2096180555555558E-2</v>
          </cell>
        </row>
        <row r="31">
          <cell r="J31">
            <v>1.2155208333333358E-2</v>
          </cell>
        </row>
        <row r="32">
          <cell r="J32">
            <v>1.2213425925925926E-2</v>
          </cell>
        </row>
        <row r="33">
          <cell r="J33">
            <v>1.2215856481481525E-2</v>
          </cell>
        </row>
        <row r="34">
          <cell r="J34">
            <v>1.22423611111112E-2</v>
          </cell>
        </row>
        <row r="35">
          <cell r="J35">
            <v>1.228402777777779E-2</v>
          </cell>
        </row>
        <row r="36">
          <cell r="J36">
            <v>1.2329050925925993E-2</v>
          </cell>
        </row>
        <row r="37">
          <cell r="J37">
            <v>1.2524768518518529E-2</v>
          </cell>
        </row>
        <row r="38">
          <cell r="J38">
            <v>1.2580208333333421E-2</v>
          </cell>
        </row>
        <row r="39">
          <cell r="J39">
            <v>1.2663541666666674E-2</v>
          </cell>
        </row>
        <row r="40">
          <cell r="J40">
            <v>1.2719675925925943E-2</v>
          </cell>
        </row>
        <row r="41">
          <cell r="J41">
            <v>1.2811111111111141E-2</v>
          </cell>
        </row>
        <row r="42">
          <cell r="J42">
            <v>1.2922800925925994E-2</v>
          </cell>
        </row>
        <row r="43">
          <cell r="J43">
            <v>1.2925694444444448E-2</v>
          </cell>
        </row>
        <row r="44">
          <cell r="J44">
            <v>1.2952430555555578E-2</v>
          </cell>
        </row>
        <row r="45">
          <cell r="J45">
            <v>1.3109722222222224E-2</v>
          </cell>
        </row>
        <row r="46">
          <cell r="J46">
            <v>1.3149768518518522E-2</v>
          </cell>
        </row>
        <row r="47">
          <cell r="J47">
            <v>1.3167245370370444E-2</v>
          </cell>
        </row>
        <row r="48">
          <cell r="J48">
            <v>1.317685185185186E-2</v>
          </cell>
        </row>
        <row r="49">
          <cell r="J49">
            <v>1.3198611111111114E-2</v>
          </cell>
        </row>
        <row r="50">
          <cell r="J50">
            <v>1.328796296296296E-2</v>
          </cell>
        </row>
        <row r="51">
          <cell r="J51">
            <v>1.3293402777777777E-2</v>
          </cell>
        </row>
        <row r="52">
          <cell r="J52">
            <v>1.3300925925925935E-2</v>
          </cell>
        </row>
        <row r="53">
          <cell r="J53">
            <v>1.3315509259259263E-2</v>
          </cell>
        </row>
        <row r="54">
          <cell r="J54">
            <v>1.3385416666666719E-2</v>
          </cell>
        </row>
        <row r="55">
          <cell r="J55">
            <v>1.3429166666666669E-2</v>
          </cell>
        </row>
        <row r="56">
          <cell r="J56">
            <v>1.3471759259259346E-2</v>
          </cell>
        </row>
        <row r="57">
          <cell r="J57">
            <v>1.3481134259259328E-2</v>
          </cell>
        </row>
        <row r="58">
          <cell r="J58">
            <v>1.3487847222222231E-2</v>
          </cell>
        </row>
        <row r="59">
          <cell r="J59">
            <v>1.3488541666666687E-2</v>
          </cell>
        </row>
        <row r="60">
          <cell r="J60">
            <v>1.3497106481481551E-2</v>
          </cell>
        </row>
        <row r="61">
          <cell r="J61">
            <v>1.3530902777777819E-2</v>
          </cell>
        </row>
        <row r="62">
          <cell r="J62">
            <v>1.3610879629629709E-2</v>
          </cell>
        </row>
        <row r="63">
          <cell r="J63">
            <v>1.3631828703703781E-2</v>
          </cell>
        </row>
        <row r="64">
          <cell r="J64">
            <v>1.4488888888888891E-2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A1">
            <v>13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14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114</v>
          </cell>
          <cell r="B3">
            <v>10139118794</v>
          </cell>
          <cell r="C3" t="str">
            <v>БЕДНАЯ Диана</v>
          </cell>
          <cell r="D3">
            <v>40037</v>
          </cell>
          <cell r="E3" t="str">
            <v>КМС</v>
          </cell>
          <cell r="F3" t="str">
            <v>Донецкая Народная Республика</v>
          </cell>
        </row>
        <row r="4">
          <cell r="A4">
            <v>116</v>
          </cell>
          <cell r="B4">
            <v>10126133023</v>
          </cell>
          <cell r="C4" t="str">
            <v>СВИРЩУК Анастасия</v>
          </cell>
          <cell r="D4" t="str">
            <v>30.08.2008</v>
          </cell>
          <cell r="E4" t="str">
            <v>КМС</v>
          </cell>
          <cell r="F4" t="str">
            <v>Донецкая Народная Республика</v>
          </cell>
        </row>
        <row r="5">
          <cell r="A5">
            <v>17</v>
          </cell>
          <cell r="B5">
            <v>10141774675</v>
          </cell>
          <cell r="C5" t="str">
            <v>АНДРЕЙЧЕНКО Марина</v>
          </cell>
          <cell r="D5" t="str">
            <v>07.052009</v>
          </cell>
          <cell r="E5" t="str">
            <v>1 СР</v>
          </cell>
          <cell r="F5" t="str">
            <v>Забайкальский край</v>
          </cell>
        </row>
        <row r="6">
          <cell r="A6">
            <v>18</v>
          </cell>
          <cell r="B6">
            <v>10141650696</v>
          </cell>
          <cell r="C6" t="str">
            <v>ГУСЕВА Варвара</v>
          </cell>
          <cell r="D6">
            <v>39627</v>
          </cell>
          <cell r="E6" t="str">
            <v>1 СР</v>
          </cell>
          <cell r="F6" t="str">
            <v>Забайкальский край</v>
          </cell>
        </row>
        <row r="7">
          <cell r="A7">
            <v>19</v>
          </cell>
          <cell r="B7">
            <v>10141982123</v>
          </cell>
          <cell r="C7" t="str">
            <v>КАРАНДАЕВА Анастасия</v>
          </cell>
          <cell r="D7">
            <v>40343</v>
          </cell>
          <cell r="E7" t="str">
            <v>1 СР</v>
          </cell>
          <cell r="F7" t="str">
            <v>Забайкальский край</v>
          </cell>
        </row>
        <row r="8">
          <cell r="A8">
            <v>20</v>
          </cell>
          <cell r="B8">
            <v>10120652624</v>
          </cell>
          <cell r="C8" t="str">
            <v>МАЛЬЦЕВА Анастасия</v>
          </cell>
          <cell r="D8">
            <v>39674</v>
          </cell>
          <cell r="E8" t="str">
            <v>КМС</v>
          </cell>
          <cell r="F8" t="str">
            <v>Забайкальский край</v>
          </cell>
        </row>
        <row r="9">
          <cell r="A9">
            <v>21</v>
          </cell>
          <cell r="B9">
            <v>10141993028</v>
          </cell>
          <cell r="C9" t="str">
            <v>САРАНЧИНА Дарья</v>
          </cell>
          <cell r="D9">
            <v>39928</v>
          </cell>
          <cell r="E9" t="str">
            <v>КМС</v>
          </cell>
          <cell r="F9" t="str">
            <v>Забайкальский край</v>
          </cell>
        </row>
        <row r="10">
          <cell r="A10">
            <v>1</v>
          </cell>
          <cell r="B10">
            <v>10153904830</v>
          </cell>
          <cell r="C10" t="str">
            <v>КОВАЛЬЧУК Галина</v>
          </cell>
          <cell r="D10">
            <v>40392</v>
          </cell>
          <cell r="E10" t="str">
            <v>2 СР</v>
          </cell>
          <cell r="F10" t="str">
            <v>Краснодарский край</v>
          </cell>
        </row>
        <row r="11">
          <cell r="A11">
            <v>2</v>
          </cell>
          <cell r="B11">
            <v>10144602429</v>
          </cell>
          <cell r="C11" t="str">
            <v>ЛЫСКО Нина</v>
          </cell>
          <cell r="D11">
            <v>39839</v>
          </cell>
          <cell r="E11" t="str">
            <v>2 СР</v>
          </cell>
          <cell r="F11" t="str">
            <v>Краснодарский край</v>
          </cell>
        </row>
        <row r="12">
          <cell r="A12">
            <v>3</v>
          </cell>
          <cell r="B12">
            <v>10137381484</v>
          </cell>
          <cell r="C12" t="str">
            <v>КУРИЛКОВА Анна</v>
          </cell>
          <cell r="D12">
            <v>40500</v>
          </cell>
          <cell r="E12" t="str">
            <v>2 СР</v>
          </cell>
          <cell r="F12" t="str">
            <v>Краснодарский край</v>
          </cell>
        </row>
        <row r="13">
          <cell r="A13">
            <v>4</v>
          </cell>
          <cell r="B13">
            <v>10148875378</v>
          </cell>
          <cell r="C13" t="str">
            <v>ТЕРЗИЯН Анжелика</v>
          </cell>
          <cell r="D13">
            <v>39998</v>
          </cell>
          <cell r="E13" t="str">
            <v>1 СР</v>
          </cell>
          <cell r="F13" t="str">
            <v>Краснодарский край</v>
          </cell>
        </row>
        <row r="14">
          <cell r="A14">
            <v>5</v>
          </cell>
          <cell r="B14">
            <v>10144602227</v>
          </cell>
          <cell r="C14" t="str">
            <v>САВЧЕНКО Елизавета</v>
          </cell>
          <cell r="D14">
            <v>39823</v>
          </cell>
          <cell r="E14" t="str">
            <v>2 СР</v>
          </cell>
          <cell r="F14" t="str">
            <v>Краснодарский край</v>
          </cell>
        </row>
        <row r="15">
          <cell r="A15">
            <v>104</v>
          </cell>
          <cell r="B15">
            <v>10148954796</v>
          </cell>
          <cell r="C15" t="str">
            <v>БАЕВА Виктория</v>
          </cell>
          <cell r="D15">
            <v>40234</v>
          </cell>
          <cell r="E15" t="str">
            <v>КМС</v>
          </cell>
          <cell r="F15" t="str">
            <v>Ленинградская область</v>
          </cell>
        </row>
        <row r="16">
          <cell r="A16">
            <v>82</v>
          </cell>
          <cell r="B16">
            <v>10130128817</v>
          </cell>
          <cell r="C16" t="str">
            <v>АЛЯКРИНСКАЯ София</v>
          </cell>
          <cell r="D16" t="str">
            <v>15.10.2009</v>
          </cell>
          <cell r="E16" t="str">
            <v>КМС</v>
          </cell>
          <cell r="F16" t="str">
            <v>Москва</v>
          </cell>
        </row>
        <row r="17">
          <cell r="A17">
            <v>83</v>
          </cell>
          <cell r="B17">
            <v>10116260544</v>
          </cell>
          <cell r="C17" t="str">
            <v>БАЖЕНОВА Кристина</v>
          </cell>
          <cell r="D17" t="str">
            <v>19.03.2008</v>
          </cell>
          <cell r="E17" t="str">
            <v>КМС</v>
          </cell>
          <cell r="F17" t="str">
            <v>Москва</v>
          </cell>
        </row>
        <row r="18">
          <cell r="A18">
            <v>84</v>
          </cell>
          <cell r="B18">
            <v>10130164280</v>
          </cell>
          <cell r="C18" t="str">
            <v>БОСАРГИНА Дарья</v>
          </cell>
          <cell r="D18" t="str">
            <v>14.02.2008</v>
          </cell>
          <cell r="E18" t="str">
            <v>КМС</v>
          </cell>
          <cell r="F18" t="str">
            <v>Москва</v>
          </cell>
        </row>
        <row r="19">
          <cell r="A19">
            <v>106</v>
          </cell>
          <cell r="B19">
            <v>10141405065</v>
          </cell>
          <cell r="C19" t="str">
            <v>ДЬЯЧКОВА Анастасия</v>
          </cell>
          <cell r="D19">
            <v>39724</v>
          </cell>
          <cell r="E19" t="str">
            <v>1 СР</v>
          </cell>
          <cell r="F19" t="str">
            <v>Московская область</v>
          </cell>
        </row>
        <row r="20">
          <cell r="A20">
            <v>105</v>
          </cell>
          <cell r="B20">
            <v>10151383032</v>
          </cell>
          <cell r="C20" t="str">
            <v>СМАГИНА Варвара</v>
          </cell>
          <cell r="D20">
            <v>39773</v>
          </cell>
          <cell r="E20" t="str">
            <v>2 СР</v>
          </cell>
          <cell r="F20" t="str">
            <v>Московская область</v>
          </cell>
        </row>
        <row r="21">
          <cell r="A21">
            <v>88</v>
          </cell>
          <cell r="B21">
            <v>10129111832</v>
          </cell>
          <cell r="C21" t="str">
            <v>ВЕРИЖНИКОВА Ульяна</v>
          </cell>
          <cell r="D21">
            <v>39838</v>
          </cell>
          <cell r="E21" t="str">
            <v>1 СР</v>
          </cell>
          <cell r="F21" t="str">
            <v>Республика Башкортостан</v>
          </cell>
        </row>
        <row r="22">
          <cell r="A22">
            <v>15</v>
          </cell>
          <cell r="B22">
            <v>10144139556</v>
          </cell>
          <cell r="C22" t="str">
            <v>БАЙКИНА Екатерина</v>
          </cell>
          <cell r="D22">
            <v>40018</v>
          </cell>
          <cell r="E22" t="str">
            <v>2 СР</v>
          </cell>
          <cell r="F22" t="str">
            <v>Самарская область</v>
          </cell>
        </row>
        <row r="23">
          <cell r="A23">
            <v>16</v>
          </cell>
          <cell r="B23">
            <v>10144069737</v>
          </cell>
          <cell r="C23" t="str">
            <v>ЧЕРЕВАНЬ Елизавета</v>
          </cell>
          <cell r="D23">
            <v>40170</v>
          </cell>
          <cell r="E23" t="str">
            <v>1 СР</v>
          </cell>
          <cell r="F23" t="str">
            <v>Самарская область</v>
          </cell>
        </row>
        <row r="24">
          <cell r="A24">
            <v>27</v>
          </cell>
          <cell r="B24">
            <v>10141013732</v>
          </cell>
          <cell r="C24" t="str">
            <v>КИРИЛЛОВА Ника</v>
          </cell>
          <cell r="D24">
            <v>39992</v>
          </cell>
          <cell r="E24" t="str">
            <v>1 СР</v>
          </cell>
          <cell r="F24" t="str">
            <v>Самарская область</v>
          </cell>
        </row>
        <row r="25">
          <cell r="A25">
            <v>31</v>
          </cell>
          <cell r="B25">
            <v>10128099392</v>
          </cell>
          <cell r="C25" t="str">
            <v>ЛУКИНА Ангелина</v>
          </cell>
          <cell r="D25">
            <v>39776</v>
          </cell>
          <cell r="E25" t="str">
            <v>КМС</v>
          </cell>
          <cell r="F25" t="str">
            <v>Самарская область</v>
          </cell>
        </row>
        <row r="26">
          <cell r="A26">
            <v>33</v>
          </cell>
          <cell r="B26">
            <v>10128099901</v>
          </cell>
          <cell r="C26" t="str">
            <v>ПИРОГОВА Анастасия</v>
          </cell>
          <cell r="D26">
            <v>40058</v>
          </cell>
          <cell r="E26" t="str">
            <v>1 СР</v>
          </cell>
          <cell r="F26" t="str">
            <v>Самарская область</v>
          </cell>
        </row>
        <row r="27">
          <cell r="A27">
            <v>34</v>
          </cell>
          <cell r="B27">
            <v>10143966572</v>
          </cell>
          <cell r="C27" t="str">
            <v>ПОЛИКУТИНА Дарья</v>
          </cell>
          <cell r="D27">
            <v>40137</v>
          </cell>
          <cell r="E27" t="str">
            <v>1 СР</v>
          </cell>
          <cell r="F27" t="str">
            <v>Самарская область</v>
          </cell>
        </row>
        <row r="28">
          <cell r="A28">
            <v>36</v>
          </cell>
          <cell r="B28">
            <v>10131547138</v>
          </cell>
          <cell r="C28" t="str">
            <v>ПРОНИНА Анастасия</v>
          </cell>
          <cell r="D28">
            <v>39814</v>
          </cell>
          <cell r="E28" t="str">
            <v>1 СР</v>
          </cell>
          <cell r="F28" t="str">
            <v>Самарская область</v>
          </cell>
        </row>
        <row r="29">
          <cell r="A29">
            <v>42</v>
          </cell>
          <cell r="B29">
            <v>10143689316</v>
          </cell>
          <cell r="C29" t="str">
            <v>ЧУГУРОВА Арина</v>
          </cell>
          <cell r="D29">
            <v>40024</v>
          </cell>
          <cell r="E29" t="str">
            <v>1 СР</v>
          </cell>
          <cell r="F29" t="str">
            <v>Самарская область</v>
          </cell>
        </row>
        <row r="30">
          <cell r="A30">
            <v>60</v>
          </cell>
          <cell r="B30">
            <v>10124975083</v>
          </cell>
          <cell r="C30" t="str">
            <v>НОВОЛОДСКАЯ Ангелина</v>
          </cell>
          <cell r="D30">
            <v>40017</v>
          </cell>
          <cell r="E30" t="str">
            <v>КМС</v>
          </cell>
          <cell r="F30" t="str">
            <v>Санкт-Петербург</v>
          </cell>
        </row>
        <row r="31">
          <cell r="A31">
            <v>61</v>
          </cell>
          <cell r="B31">
            <v>10137268320</v>
          </cell>
          <cell r="C31" t="str">
            <v>ГРИБОВА Марина</v>
          </cell>
          <cell r="D31" t="str">
            <v>10.02.2008</v>
          </cell>
          <cell r="E31" t="str">
            <v>КМС</v>
          </cell>
          <cell r="F31" t="str">
            <v>Санкт-Петербург</v>
          </cell>
        </row>
        <row r="32">
          <cell r="A32">
            <v>62</v>
          </cell>
          <cell r="B32">
            <v>10127774848</v>
          </cell>
          <cell r="C32" t="str">
            <v>ДЕМЕНКОВА Анастасия</v>
          </cell>
          <cell r="D32" t="str">
            <v>03.06.2009</v>
          </cell>
          <cell r="E32" t="str">
            <v>КМС</v>
          </cell>
          <cell r="F32" t="str">
            <v>Санкт-Петербург</v>
          </cell>
        </row>
        <row r="33">
          <cell r="A33">
            <v>63</v>
          </cell>
          <cell r="B33">
            <v>10127617931</v>
          </cell>
          <cell r="C33" t="str">
            <v>ВАСЮКОВА Валерия</v>
          </cell>
          <cell r="D33" t="str">
            <v>01.01.2009</v>
          </cell>
          <cell r="E33" t="str">
            <v>КМС</v>
          </cell>
          <cell r="F33" t="str">
            <v>Санкт-Петербург</v>
          </cell>
        </row>
        <row r="34">
          <cell r="A34">
            <v>64</v>
          </cell>
          <cell r="B34">
            <v>10137270845</v>
          </cell>
          <cell r="C34" t="str">
            <v>СОЛОМАТИНА Олеся</v>
          </cell>
          <cell r="D34" t="str">
            <v>31.01.2009</v>
          </cell>
          <cell r="E34" t="str">
            <v>КМС</v>
          </cell>
          <cell r="F34" t="str">
            <v>Санкт-Петербург</v>
          </cell>
        </row>
        <row r="35">
          <cell r="A35">
            <v>65</v>
          </cell>
          <cell r="B35">
            <v>10137271047</v>
          </cell>
          <cell r="C35" t="str">
            <v>КОСТИНА Ольга</v>
          </cell>
          <cell r="D35" t="str">
            <v>24.07.2009</v>
          </cell>
          <cell r="E35" t="str">
            <v>КМС</v>
          </cell>
          <cell r="F35" t="str">
            <v>Санкт-Петербург</v>
          </cell>
        </row>
        <row r="36">
          <cell r="A36">
            <v>66</v>
          </cell>
          <cell r="B36">
            <v>10144647693</v>
          </cell>
          <cell r="C36" t="str">
            <v>КОРОЛЕВА София</v>
          </cell>
          <cell r="D36" t="str">
            <v>26.05.2010</v>
          </cell>
          <cell r="E36" t="str">
            <v>КМС</v>
          </cell>
          <cell r="F36" t="str">
            <v>Санкт-Петербург</v>
          </cell>
        </row>
        <row r="37">
          <cell r="A37">
            <v>67</v>
          </cell>
          <cell r="B37">
            <v>10144646178</v>
          </cell>
          <cell r="C37" t="str">
            <v>РЕППО Эрика</v>
          </cell>
          <cell r="D37" t="str">
            <v>27.04.2010</v>
          </cell>
          <cell r="E37" t="str">
            <v>КМС</v>
          </cell>
          <cell r="F37" t="str">
            <v>Санкт-Петербург</v>
          </cell>
        </row>
        <row r="38">
          <cell r="A38">
            <v>68</v>
          </cell>
          <cell r="B38">
            <v>10141780436</v>
          </cell>
          <cell r="C38" t="str">
            <v>ГОЛЫБИНА Валентина</v>
          </cell>
          <cell r="D38" t="str">
            <v>12.10.2010</v>
          </cell>
          <cell r="E38" t="str">
            <v>КМС</v>
          </cell>
          <cell r="F38" t="str">
            <v>Санкт-Петербург</v>
          </cell>
        </row>
        <row r="39">
          <cell r="A39">
            <v>94</v>
          </cell>
          <cell r="B39">
            <v>10144160168</v>
          </cell>
          <cell r="C39" t="str">
            <v xml:space="preserve">ДЮКАРЕВА Виктория </v>
          </cell>
          <cell r="D39">
            <v>40135</v>
          </cell>
          <cell r="E39" t="str">
            <v>КМС</v>
          </cell>
          <cell r="F39" t="str">
            <v>Саратовская область</v>
          </cell>
        </row>
        <row r="40">
          <cell r="A40">
            <v>142</v>
          </cell>
          <cell r="B40">
            <v>10114018430</v>
          </cell>
          <cell r="C40" t="str">
            <v>ПЕТРОВА Анна</v>
          </cell>
          <cell r="D40">
            <v>39587</v>
          </cell>
          <cell r="E40" t="str">
            <v>КМС</v>
          </cell>
          <cell r="F40" t="str">
            <v>Свердловская область</v>
          </cell>
        </row>
        <row r="41">
          <cell r="A41">
            <v>127</v>
          </cell>
          <cell r="B41">
            <v>10112255656</v>
          </cell>
          <cell r="C41" t="str">
            <v>ГАРАЙШИНА Виктория</v>
          </cell>
          <cell r="D41">
            <v>39471</v>
          </cell>
          <cell r="E41" t="str">
            <v>1 СР</v>
          </cell>
          <cell r="F41" t="str">
            <v>Свердловская область</v>
          </cell>
        </row>
        <row r="42">
          <cell r="A42">
            <v>128</v>
          </cell>
          <cell r="B42">
            <v>10112813509</v>
          </cell>
          <cell r="C42" t="str">
            <v>ГРИГОРЬЕВА Алена</v>
          </cell>
          <cell r="D42">
            <v>39726</v>
          </cell>
          <cell r="E42" t="str">
            <v>1 СР</v>
          </cell>
          <cell r="F42" t="str">
            <v>Свердловская область</v>
          </cell>
        </row>
        <row r="43">
          <cell r="A43">
            <v>130</v>
          </cell>
          <cell r="B43">
            <v>10137252556</v>
          </cell>
          <cell r="C43" t="str">
            <v>ФЕОФАНОВА Мария</v>
          </cell>
          <cell r="D43">
            <v>40341</v>
          </cell>
          <cell r="E43" t="str">
            <v>2 СР</v>
          </cell>
          <cell r="F43" t="str">
            <v>Свердловская область</v>
          </cell>
        </row>
        <row r="44">
          <cell r="A44">
            <v>129</v>
          </cell>
          <cell r="B44">
            <v>10124223739</v>
          </cell>
          <cell r="C44" t="str">
            <v>КРАВЦОВА Анастасия</v>
          </cell>
          <cell r="D44">
            <v>39916</v>
          </cell>
          <cell r="E44" t="str">
            <v>1 СР</v>
          </cell>
          <cell r="F44" t="str">
            <v>Свердловская область</v>
          </cell>
        </row>
        <row r="45">
          <cell r="A45">
            <v>143</v>
          </cell>
          <cell r="B45">
            <v>10124350748</v>
          </cell>
          <cell r="C45" t="str">
            <v>ПИСКУНОВА Дарья</v>
          </cell>
          <cell r="D45">
            <v>39965</v>
          </cell>
          <cell r="E45" t="str">
            <v>1 СР</v>
          </cell>
          <cell r="F45" t="str">
            <v>Свердловская область</v>
          </cell>
        </row>
        <row r="46">
          <cell r="A46">
            <v>144</v>
          </cell>
          <cell r="B46">
            <v>10124351859</v>
          </cell>
          <cell r="C46" t="str">
            <v>ПИСКУНОВА Софья</v>
          </cell>
          <cell r="D46">
            <v>39965</v>
          </cell>
          <cell r="E46" t="str">
            <v>1 СР</v>
          </cell>
          <cell r="F46" t="str">
            <v>Свердловская область</v>
          </cell>
        </row>
        <row r="47">
          <cell r="A47">
            <v>123</v>
          </cell>
          <cell r="B47">
            <v>10113967901</v>
          </cell>
          <cell r="C47" t="str">
            <v>МЕЗИНА Ксения</v>
          </cell>
          <cell r="D47">
            <v>39602</v>
          </cell>
          <cell r="E47" t="str">
            <v>1 СР</v>
          </cell>
          <cell r="F47" t="str">
            <v>Свердловская область</v>
          </cell>
        </row>
        <row r="48">
          <cell r="A48">
            <v>69</v>
          </cell>
          <cell r="B48">
            <v>10139998767</v>
          </cell>
          <cell r="C48" t="str">
            <v>ЧЕРКАСОВА Серафима</v>
          </cell>
          <cell r="D48" t="str">
            <v>03.02.2009</v>
          </cell>
          <cell r="E48" t="str">
            <v>КМС</v>
          </cell>
          <cell r="F48" t="str">
            <v>Тверская область</v>
          </cell>
        </row>
        <row r="49">
          <cell r="A49">
            <v>70</v>
          </cell>
          <cell r="B49">
            <v>10137550125</v>
          </cell>
          <cell r="C49" t="str">
            <v>ШИПИЛОВА Дарья</v>
          </cell>
          <cell r="D49" t="str">
            <v>23.02.2008</v>
          </cell>
          <cell r="E49" t="str">
            <v>КМС</v>
          </cell>
          <cell r="F49" t="str">
            <v>Тверская область</v>
          </cell>
        </row>
        <row r="50">
          <cell r="A50">
            <v>145</v>
          </cell>
          <cell r="B50">
            <v>10141778517</v>
          </cell>
          <cell r="C50" t="str">
            <v>ГОЛЫБИНА Ирина</v>
          </cell>
          <cell r="D50">
            <v>40065</v>
          </cell>
          <cell r="E50" t="str">
            <v>КМС</v>
          </cell>
          <cell r="F50" t="str">
            <v>Тюменская область</v>
          </cell>
        </row>
        <row r="51">
          <cell r="A51">
            <v>146</v>
          </cell>
          <cell r="B51">
            <v>10142058807</v>
          </cell>
          <cell r="C51" t="str">
            <v>ПОЛЯКОВА Ульяна</v>
          </cell>
          <cell r="D51">
            <v>40353</v>
          </cell>
          <cell r="E51" t="str">
            <v>КМС</v>
          </cell>
          <cell r="F51" t="str">
            <v>Тюменская область</v>
          </cell>
        </row>
        <row r="52">
          <cell r="A52">
            <v>159</v>
          </cell>
          <cell r="B52">
            <v>10125249313</v>
          </cell>
          <cell r="C52" t="str">
            <v>БОНДАРЕВА Екатерина</v>
          </cell>
          <cell r="D52" t="str">
            <v>18.06.2009</v>
          </cell>
          <cell r="E52" t="str">
            <v>КМС</v>
          </cell>
          <cell r="F52" t="str">
            <v>Удмуртская Республика</v>
          </cell>
        </row>
        <row r="53">
          <cell r="A53">
            <v>160</v>
          </cell>
          <cell r="B53">
            <v>10127851034</v>
          </cell>
          <cell r="C53" t="str">
            <v>НОВАКОВА Анна</v>
          </cell>
          <cell r="D53">
            <v>40036</v>
          </cell>
          <cell r="E53" t="str">
            <v>1 СР</v>
          </cell>
          <cell r="F53" t="str">
            <v>Удмуртская Республика</v>
          </cell>
        </row>
        <row r="55">
          <cell r="A55">
            <v>6</v>
          </cell>
          <cell r="B55">
            <v>10143804201</v>
          </cell>
          <cell r="C55" t="str">
            <v>ДЫБЛЕНКО Артем</v>
          </cell>
          <cell r="D55" t="str">
            <v>19.01.2009</v>
          </cell>
          <cell r="E55" t="str">
            <v>1 СР</v>
          </cell>
          <cell r="F55" t="str">
            <v>Воронежская область</v>
          </cell>
        </row>
        <row r="56">
          <cell r="A56">
            <v>7</v>
          </cell>
          <cell r="B56">
            <v>10143843001</v>
          </cell>
          <cell r="C56" t="str">
            <v>АГАПОВ Максим</v>
          </cell>
          <cell r="D56" t="str">
            <v>30.01.2009</v>
          </cell>
          <cell r="E56" t="str">
            <v>КМС</v>
          </cell>
          <cell r="F56" t="str">
            <v>Воронежская область</v>
          </cell>
        </row>
        <row r="57">
          <cell r="A57">
            <v>9</v>
          </cell>
          <cell r="B57">
            <v>10143841886</v>
          </cell>
          <cell r="C57" t="str">
            <v>КОЛЕСНИКОВ Иван</v>
          </cell>
          <cell r="D57" t="str">
            <v>10.04.2008</v>
          </cell>
          <cell r="E57" t="str">
            <v>КМС</v>
          </cell>
          <cell r="F57" t="str">
            <v>Воронежская область</v>
          </cell>
        </row>
        <row r="58">
          <cell r="A58">
            <v>10</v>
          </cell>
          <cell r="B58">
            <v>10143842391</v>
          </cell>
          <cell r="C58" t="str">
            <v>ТЫМЧУК Денис</v>
          </cell>
          <cell r="D58" t="str">
            <v>28.07.2009</v>
          </cell>
          <cell r="E58" t="str">
            <v>1 СР</v>
          </cell>
          <cell r="F58" t="str">
            <v>Воронежская область</v>
          </cell>
        </row>
        <row r="59">
          <cell r="A59">
            <v>11</v>
          </cell>
          <cell r="B59">
            <v>10144140364</v>
          </cell>
          <cell r="C59" t="str">
            <v>ДОЛЖЕНКО Кирилл</v>
          </cell>
          <cell r="D59" t="str">
            <v>02.09.2008</v>
          </cell>
          <cell r="E59" t="str">
            <v>КМС</v>
          </cell>
          <cell r="F59" t="str">
            <v>Воронежская область</v>
          </cell>
        </row>
        <row r="60">
          <cell r="A60">
            <v>12</v>
          </cell>
          <cell r="B60">
            <v>10143841381</v>
          </cell>
          <cell r="C60" t="str">
            <v>КУЛЬНЕВ Константин</v>
          </cell>
          <cell r="D60" t="str">
            <v>23.07.2009</v>
          </cell>
          <cell r="E60" t="str">
            <v>2 СР</v>
          </cell>
          <cell r="F60" t="str">
            <v>Воронежская область</v>
          </cell>
        </row>
        <row r="61">
          <cell r="A61">
            <v>113</v>
          </cell>
          <cell r="B61">
            <v>10139302892</v>
          </cell>
          <cell r="C61" t="str">
            <v>ЖАРКОВ Валентин</v>
          </cell>
          <cell r="D61" t="str">
            <v>29.10.2008</v>
          </cell>
          <cell r="E61" t="str">
            <v>1 СР</v>
          </cell>
          <cell r="F61" t="str">
            <v>Донецкая Народная Республика</v>
          </cell>
        </row>
        <row r="62">
          <cell r="A62">
            <v>111</v>
          </cell>
          <cell r="B62">
            <v>10138219021</v>
          </cell>
          <cell r="C62" t="str">
            <v>ШАРИКОВ Вадим</v>
          </cell>
          <cell r="D62" t="str">
            <v>19.02.2009</v>
          </cell>
          <cell r="E62" t="str">
            <v>1 СР</v>
          </cell>
          <cell r="F62" t="str">
            <v>Донецкая Народная Республика</v>
          </cell>
        </row>
        <row r="63">
          <cell r="A63">
            <v>99</v>
          </cell>
          <cell r="B63">
            <v>10116100900</v>
          </cell>
          <cell r="C63" t="str">
            <v>СТЕПАНОВ Тарас</v>
          </cell>
          <cell r="D63">
            <v>39611</v>
          </cell>
          <cell r="E63" t="str">
            <v>КМС</v>
          </cell>
          <cell r="F63" t="str">
            <v>Ленинградская область</v>
          </cell>
        </row>
        <row r="64">
          <cell r="A64">
            <v>100</v>
          </cell>
          <cell r="B64">
            <v>10123564341</v>
          </cell>
          <cell r="C64" t="str">
            <v>КЕЗЕРЕВ Николай</v>
          </cell>
          <cell r="D64">
            <v>39672</v>
          </cell>
          <cell r="E64" t="str">
            <v>КМС</v>
          </cell>
          <cell r="F64" t="str">
            <v>Ленинградская область</v>
          </cell>
        </row>
        <row r="65">
          <cell r="A65">
            <v>101</v>
          </cell>
          <cell r="B65">
            <v>10116030370</v>
          </cell>
          <cell r="C65" t="str">
            <v>ЛОМОВ Кирилл</v>
          </cell>
          <cell r="D65">
            <v>39894</v>
          </cell>
          <cell r="E65" t="str">
            <v>КМС</v>
          </cell>
          <cell r="F65" t="str">
            <v>Ленинградская область</v>
          </cell>
        </row>
        <row r="66">
          <cell r="A66">
            <v>102</v>
          </cell>
          <cell r="B66">
            <v>10133605154</v>
          </cell>
          <cell r="C66" t="str">
            <v>МИНАЕВ Иван</v>
          </cell>
          <cell r="D66">
            <v>39864</v>
          </cell>
          <cell r="E66" t="str">
            <v>2 СР</v>
          </cell>
          <cell r="F66" t="str">
            <v>Ленинградская область</v>
          </cell>
        </row>
        <row r="67">
          <cell r="A67">
            <v>103</v>
          </cell>
          <cell r="B67">
            <v>10142164190</v>
          </cell>
          <cell r="C67" t="str">
            <v>КОЖУХОВ Арсений</v>
          </cell>
          <cell r="D67">
            <v>40247</v>
          </cell>
          <cell r="E67" t="str">
            <v>2 СР</v>
          </cell>
          <cell r="F67" t="str">
            <v>Ленинградская область</v>
          </cell>
        </row>
        <row r="68">
          <cell r="A68">
            <v>76</v>
          </cell>
          <cell r="B68">
            <v>10139175378</v>
          </cell>
          <cell r="C68" t="str">
            <v>ГАММЕРШМИДТ Антон</v>
          </cell>
          <cell r="D68" t="str">
            <v>06.03.2009</v>
          </cell>
          <cell r="E68" t="str">
            <v>1 СР</v>
          </cell>
          <cell r="F68" t="str">
            <v>Москва</v>
          </cell>
        </row>
        <row r="69">
          <cell r="A69">
            <v>77</v>
          </cell>
          <cell r="B69">
            <v>10129902885</v>
          </cell>
          <cell r="C69" t="str">
            <v>БОРТНИК Степан</v>
          </cell>
          <cell r="D69" t="str">
            <v>27.10.2009</v>
          </cell>
          <cell r="E69" t="str">
            <v>КМС</v>
          </cell>
          <cell r="F69" t="str">
            <v>Москва</v>
          </cell>
        </row>
        <row r="70">
          <cell r="A70">
            <v>78</v>
          </cell>
          <cell r="B70">
            <v>10113107135</v>
          </cell>
          <cell r="C70" t="str">
            <v>КУСКОВ Давид</v>
          </cell>
          <cell r="D70" t="str">
            <v>05.02.2008</v>
          </cell>
          <cell r="E70" t="str">
            <v>КМС</v>
          </cell>
          <cell r="F70" t="str">
            <v>Москва</v>
          </cell>
        </row>
        <row r="71">
          <cell r="A71">
            <v>79</v>
          </cell>
          <cell r="B71">
            <v>10131865420</v>
          </cell>
          <cell r="C71" t="str">
            <v>ЛУКЬЯНСКОВ Макар</v>
          </cell>
          <cell r="D71" t="str">
            <v>18.10.2008</v>
          </cell>
          <cell r="E71" t="str">
            <v>КМС</v>
          </cell>
          <cell r="F71" t="str">
            <v>Москва</v>
          </cell>
        </row>
        <row r="72">
          <cell r="A72">
            <v>80</v>
          </cell>
          <cell r="B72">
            <v>10132054972</v>
          </cell>
          <cell r="C72" t="str">
            <v>НИКИТИН Степан</v>
          </cell>
          <cell r="D72" t="str">
            <v>11.02.2008</v>
          </cell>
          <cell r="E72" t="str">
            <v>КМС</v>
          </cell>
          <cell r="F72" t="str">
            <v>Москва</v>
          </cell>
        </row>
        <row r="73">
          <cell r="A73">
            <v>81</v>
          </cell>
          <cell r="B73">
            <v>10129837817</v>
          </cell>
          <cell r="C73" t="str">
            <v>СИТДИКОВ Амир</v>
          </cell>
          <cell r="D73" t="str">
            <v>14.02.2009</v>
          </cell>
          <cell r="E73" t="str">
            <v>КМС</v>
          </cell>
          <cell r="F73" t="str">
            <v>Москва</v>
          </cell>
        </row>
        <row r="74">
          <cell r="A74">
            <v>85</v>
          </cell>
          <cell r="B74">
            <v>10149151830</v>
          </cell>
          <cell r="C74" t="str">
            <v>МЕФЕДОВ Виталий</v>
          </cell>
          <cell r="D74">
            <v>39923</v>
          </cell>
          <cell r="E74" t="str">
            <v>1 СР</v>
          </cell>
          <cell r="F74" t="str">
            <v>Москва</v>
          </cell>
        </row>
        <row r="75">
          <cell r="A75">
            <v>86</v>
          </cell>
          <cell r="B75">
            <v>10149532352</v>
          </cell>
          <cell r="C75" t="str">
            <v>СОРОКИН Сергей</v>
          </cell>
          <cell r="D75">
            <v>39920</v>
          </cell>
          <cell r="E75" t="str">
            <v>1 СР</v>
          </cell>
          <cell r="F75" t="str">
            <v>Москва</v>
          </cell>
        </row>
        <row r="76">
          <cell r="A76">
            <v>107</v>
          </cell>
          <cell r="B76">
            <v>10128264494</v>
          </cell>
          <cell r="C76" t="str">
            <v>МИХАЙЛОВСКИЙ Владимир</v>
          </cell>
          <cell r="D76">
            <v>39568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108</v>
          </cell>
          <cell r="B77">
            <v>10130345853</v>
          </cell>
          <cell r="C77" t="str">
            <v xml:space="preserve">НИКИШИН Тимофей </v>
          </cell>
          <cell r="D77">
            <v>39742</v>
          </cell>
          <cell r="E77" t="str">
            <v>1 СР</v>
          </cell>
          <cell r="F77" t="str">
            <v>Московская область</v>
          </cell>
        </row>
        <row r="78">
          <cell r="A78">
            <v>109</v>
          </cell>
          <cell r="B78">
            <v>10141781951</v>
          </cell>
          <cell r="C78" t="str">
            <v>ПЛИТАРАК Андрей</v>
          </cell>
          <cell r="D78">
            <v>39869</v>
          </cell>
          <cell r="E78" t="str">
            <v>2 СР</v>
          </cell>
          <cell r="F78" t="str">
            <v>Московская область</v>
          </cell>
        </row>
        <row r="79">
          <cell r="A79">
            <v>110</v>
          </cell>
          <cell r="B79">
            <v>10116152531</v>
          </cell>
          <cell r="C79" t="str">
            <v>ГРИГОРЬЕВ Михаил</v>
          </cell>
          <cell r="D79">
            <v>40100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93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90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91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92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87</v>
          </cell>
          <cell r="B84">
            <v>10153550576</v>
          </cell>
          <cell r="C84" t="str">
            <v>ШОЛОХОВ Илья</v>
          </cell>
          <cell r="D84">
            <v>40284</v>
          </cell>
          <cell r="E84" t="str">
            <v>2 СР</v>
          </cell>
          <cell r="F84" t="str">
            <v>Республика Башкортостан</v>
          </cell>
        </row>
        <row r="85">
          <cell r="A85">
            <v>22</v>
          </cell>
          <cell r="B85">
            <v>10125968022</v>
          </cell>
          <cell r="C85" t="str">
            <v>БАТЮКОВ Степан</v>
          </cell>
          <cell r="D85">
            <v>40032</v>
          </cell>
          <cell r="E85" t="str">
            <v>1 СР</v>
          </cell>
          <cell r="F85" t="str">
            <v>Самарская область</v>
          </cell>
        </row>
        <row r="86">
          <cell r="A86">
            <v>23</v>
          </cell>
          <cell r="B86">
            <v>10143967380</v>
          </cell>
          <cell r="C86" t="str">
            <v>БЛЮДИН Даниил</v>
          </cell>
          <cell r="D86">
            <v>40004</v>
          </cell>
          <cell r="E86" t="str">
            <v>1 СР</v>
          </cell>
          <cell r="F86" t="str">
            <v>Самарская область</v>
          </cell>
        </row>
        <row r="87">
          <cell r="A87">
            <v>24</v>
          </cell>
          <cell r="B87">
            <v>10140760623</v>
          </cell>
          <cell r="C87" t="str">
            <v>ДОРКИН Егор</v>
          </cell>
          <cell r="D87">
            <v>39575</v>
          </cell>
          <cell r="E87" t="str">
            <v>1 СР</v>
          </cell>
          <cell r="F87" t="str">
            <v>Самарская область</v>
          </cell>
        </row>
        <row r="88">
          <cell r="A88">
            <v>25</v>
          </cell>
          <cell r="B88">
            <v>10137956818</v>
          </cell>
          <cell r="C88" t="str">
            <v>ЕПИШОВ Илья</v>
          </cell>
          <cell r="D88">
            <v>39662</v>
          </cell>
          <cell r="E88" t="str">
            <v>КМС</v>
          </cell>
          <cell r="F88" t="str">
            <v>Самарская область</v>
          </cell>
        </row>
        <row r="89">
          <cell r="A89">
            <v>26</v>
          </cell>
          <cell r="B89">
            <v>10126761095</v>
          </cell>
          <cell r="C89" t="str">
            <v>ЕФИМОВ Владимир</v>
          </cell>
          <cell r="D89">
            <v>39662</v>
          </cell>
          <cell r="E89" t="str">
            <v>КМС</v>
          </cell>
          <cell r="F89" t="str">
            <v>Самарская область</v>
          </cell>
        </row>
        <row r="90">
          <cell r="A90">
            <v>28</v>
          </cell>
          <cell r="B90">
            <v>10138543060</v>
          </cell>
          <cell r="C90" t="str">
            <v>КОЛМЫКОВ Вадим</v>
          </cell>
          <cell r="D90">
            <v>39672</v>
          </cell>
          <cell r="E90" t="str">
            <v>КМС</v>
          </cell>
          <cell r="F90" t="str">
            <v>Самарская область</v>
          </cell>
        </row>
        <row r="91">
          <cell r="A91">
            <v>29</v>
          </cell>
          <cell r="B91">
            <v>10143658903</v>
          </cell>
          <cell r="C91" t="str">
            <v>КУЗНЕЦОВ Илья</v>
          </cell>
          <cell r="D91">
            <v>39821</v>
          </cell>
          <cell r="E91" t="str">
            <v>2 СР</v>
          </cell>
          <cell r="F91" t="str">
            <v>Самарская область</v>
          </cell>
        </row>
        <row r="92">
          <cell r="A92">
            <v>30</v>
          </cell>
          <cell r="B92">
            <v>10144517452</v>
          </cell>
          <cell r="C92" t="str">
            <v>КУЗНЕЦОВ Даниил</v>
          </cell>
          <cell r="D92">
            <v>40006</v>
          </cell>
          <cell r="E92" t="str">
            <v>1 СР</v>
          </cell>
          <cell r="F92" t="str">
            <v>Самарская область</v>
          </cell>
        </row>
        <row r="93">
          <cell r="A93">
            <v>32</v>
          </cell>
          <cell r="B93">
            <v>10132009607</v>
          </cell>
          <cell r="C93" t="str">
            <v>МИТЬКОВ Дмитрий</v>
          </cell>
          <cell r="D93">
            <v>39777</v>
          </cell>
          <cell r="E93" t="str">
            <v>КМС</v>
          </cell>
          <cell r="F93" t="str">
            <v>Самарская область</v>
          </cell>
        </row>
        <row r="94">
          <cell r="A94">
            <v>35</v>
          </cell>
          <cell r="B94">
            <v>10131866127</v>
          </cell>
          <cell r="C94" t="str">
            <v>ПОРЫСЕВ Егор</v>
          </cell>
          <cell r="D94">
            <v>39937</v>
          </cell>
          <cell r="E94" t="str">
            <v>1 СР</v>
          </cell>
          <cell r="F94" t="str">
            <v>Самарская область</v>
          </cell>
        </row>
        <row r="95">
          <cell r="A95">
            <v>37</v>
          </cell>
          <cell r="B95">
            <v>10142840160</v>
          </cell>
          <cell r="C95" t="str">
            <v>РОГОВ Иван</v>
          </cell>
          <cell r="D95">
            <v>39512</v>
          </cell>
          <cell r="E95" t="str">
            <v>1 СР</v>
          </cell>
          <cell r="F95" t="str">
            <v>Самарская область</v>
          </cell>
        </row>
        <row r="96">
          <cell r="A96">
            <v>38</v>
          </cell>
          <cell r="B96">
            <v>10131955043</v>
          </cell>
          <cell r="C96" t="str">
            <v>СУБЕЕВ Марат</v>
          </cell>
          <cell r="D96">
            <v>39985</v>
          </cell>
          <cell r="E96" t="str">
            <v>1 СР</v>
          </cell>
          <cell r="F96" t="str">
            <v>Самарская область</v>
          </cell>
        </row>
        <row r="97">
          <cell r="A97">
            <v>39</v>
          </cell>
          <cell r="B97">
            <v>10132009506</v>
          </cell>
          <cell r="C97" t="str">
            <v>ФИЛАТОВ Егор</v>
          </cell>
          <cell r="D97">
            <v>39963</v>
          </cell>
          <cell r="E97" t="str">
            <v>1 СР</v>
          </cell>
          <cell r="F97" t="str">
            <v>Самарская область</v>
          </cell>
        </row>
        <row r="98">
          <cell r="A98">
            <v>40</v>
          </cell>
          <cell r="B98">
            <v>10150388578</v>
          </cell>
          <cell r="C98" t="str">
            <v>ШВЕДОВ Арсений</v>
          </cell>
          <cell r="D98">
            <v>39891</v>
          </cell>
          <cell r="E98" t="str">
            <v>2 СР</v>
          </cell>
          <cell r="F98" t="str">
            <v>Самарская область</v>
          </cell>
        </row>
        <row r="99">
          <cell r="A99">
            <v>41</v>
          </cell>
          <cell r="B99">
            <v>10140874700</v>
          </cell>
          <cell r="C99" t="str">
            <v>ЦУПРИК Владислав</v>
          </cell>
          <cell r="D99">
            <v>39890</v>
          </cell>
          <cell r="E99" t="str">
            <v>1 СР</v>
          </cell>
          <cell r="F99" t="str">
            <v>Самарская область</v>
          </cell>
        </row>
        <row r="100">
          <cell r="A100">
            <v>43</v>
          </cell>
          <cell r="B100">
            <v>10143689619</v>
          </cell>
          <cell r="C100" t="str">
            <v>ЧУГУРОВ Платон</v>
          </cell>
          <cell r="D100">
            <v>40024</v>
          </cell>
          <cell r="E100" t="str">
            <v>1 СР</v>
          </cell>
          <cell r="F100" t="str">
            <v>Самарская область</v>
          </cell>
        </row>
        <row r="101">
          <cell r="A101">
            <v>45</v>
          </cell>
          <cell r="B101">
            <v>10128097069</v>
          </cell>
          <cell r="C101" t="str">
            <v>ПОТАПОВ Тимофей</v>
          </cell>
          <cell r="D101">
            <v>39498</v>
          </cell>
          <cell r="E101" t="str">
            <v>1 СР</v>
          </cell>
          <cell r="F101" t="str">
            <v>Самарская область</v>
          </cell>
        </row>
        <row r="102">
          <cell r="A102">
            <v>98</v>
          </cell>
          <cell r="B102">
            <v>10139406663</v>
          </cell>
          <cell r="C102" t="str">
            <v>ФЕТИСОВ Арсений</v>
          </cell>
          <cell r="D102">
            <v>40027</v>
          </cell>
          <cell r="E102" t="str">
            <v>2 СР</v>
          </cell>
          <cell r="F102" t="str">
            <v>Самарская область</v>
          </cell>
        </row>
        <row r="103">
          <cell r="A103">
            <v>73</v>
          </cell>
          <cell r="B103">
            <v>10153186626</v>
          </cell>
          <cell r="C103" t="str">
            <v>ПАНЧУК Александр</v>
          </cell>
          <cell r="D103">
            <v>39706</v>
          </cell>
          <cell r="E103" t="str">
            <v>2 СР</v>
          </cell>
          <cell r="F103" t="str">
            <v>Самарская область</v>
          </cell>
        </row>
        <row r="104">
          <cell r="A104">
            <v>74</v>
          </cell>
          <cell r="B104">
            <v>10153188343</v>
          </cell>
          <cell r="C104" t="str">
            <v>РОГАНОВ Анатолий</v>
          </cell>
          <cell r="D104">
            <v>39686</v>
          </cell>
          <cell r="E104" t="str">
            <v>2 СР</v>
          </cell>
          <cell r="F104" t="str">
            <v>Самарская область</v>
          </cell>
        </row>
        <row r="105">
          <cell r="A105">
            <v>44</v>
          </cell>
          <cell r="B105">
            <v>10143739331</v>
          </cell>
          <cell r="C105" t="str">
            <v>АНДРЕЕВ Матвей</v>
          </cell>
          <cell r="D105" t="str">
            <v>13.02.2009</v>
          </cell>
          <cell r="E105" t="str">
            <v>2 СР</v>
          </cell>
          <cell r="F105" t="str">
            <v>Самарская область</v>
          </cell>
        </row>
        <row r="106">
          <cell r="A106">
            <v>46</v>
          </cell>
          <cell r="B106">
            <v>10137271653</v>
          </cell>
          <cell r="C106" t="str">
            <v>ЯКОВЛЕВ Матвей</v>
          </cell>
          <cell r="D106" t="str">
            <v>22.01.2008</v>
          </cell>
          <cell r="E106" t="str">
            <v>КМС</v>
          </cell>
          <cell r="F106" t="str">
            <v>Санкт-Петербург</v>
          </cell>
        </row>
        <row r="107">
          <cell r="A107">
            <v>47</v>
          </cell>
          <cell r="B107">
            <v>10137307322</v>
          </cell>
          <cell r="C107" t="str">
            <v>СВИЛОВСКИЙ Данил</v>
          </cell>
          <cell r="D107" t="str">
            <v>18.03.2008</v>
          </cell>
          <cell r="E107" t="str">
            <v>КМС</v>
          </cell>
          <cell r="F107" t="str">
            <v>Санкт-Петербург</v>
          </cell>
        </row>
        <row r="108">
          <cell r="A108">
            <v>48</v>
          </cell>
          <cell r="B108">
            <v>10125311856</v>
          </cell>
          <cell r="C108" t="str">
            <v>СВИЛОВСКИЙ Денис</v>
          </cell>
          <cell r="D108" t="str">
            <v>18.03.2008</v>
          </cell>
          <cell r="E108" t="str">
            <v>КМС</v>
          </cell>
          <cell r="F108" t="str">
            <v>Санкт-Петербург</v>
          </cell>
        </row>
        <row r="109">
          <cell r="A109">
            <v>49</v>
          </cell>
          <cell r="B109">
            <v>10125311654</v>
          </cell>
          <cell r="C109" t="str">
            <v>НОВОЛОДСКИЙ Ростислав</v>
          </cell>
          <cell r="D109" t="str">
            <v>18.05.2008</v>
          </cell>
          <cell r="E109" t="str">
            <v>КМС</v>
          </cell>
          <cell r="F109" t="str">
            <v>Санкт-Петербург</v>
          </cell>
        </row>
        <row r="110">
          <cell r="A110">
            <v>50</v>
          </cell>
          <cell r="B110">
            <v>10115493638</v>
          </cell>
          <cell r="C110" t="str">
            <v>БЛОХИН Кирилл</v>
          </cell>
          <cell r="D110" t="str">
            <v>09.06.2008</v>
          </cell>
          <cell r="E110" t="str">
            <v>КМС</v>
          </cell>
          <cell r="F110" t="str">
            <v>Санкт-Петербург</v>
          </cell>
        </row>
        <row r="111">
          <cell r="A111">
            <v>51</v>
          </cell>
          <cell r="B111">
            <v>10125311957</v>
          </cell>
          <cell r="C111" t="str">
            <v>ВЕШНЯКОВ Даниил</v>
          </cell>
          <cell r="D111" t="str">
            <v>20.03.2008</v>
          </cell>
          <cell r="E111" t="str">
            <v>КМС</v>
          </cell>
          <cell r="F111" t="str">
            <v>Санкт-Петербург</v>
          </cell>
        </row>
        <row r="112">
          <cell r="A112">
            <v>52</v>
          </cell>
          <cell r="B112">
            <v>10137272259</v>
          </cell>
          <cell r="C112" t="str">
            <v>СКОРНЯКОВ Борис</v>
          </cell>
          <cell r="D112" t="str">
            <v>23.05.2009</v>
          </cell>
          <cell r="E112" t="str">
            <v>КМС</v>
          </cell>
          <cell r="F112" t="str">
            <v>Санкт-Петербург</v>
          </cell>
        </row>
        <row r="113">
          <cell r="A113">
            <v>53</v>
          </cell>
          <cell r="B113">
            <v>10137306716</v>
          </cell>
          <cell r="C113" t="str">
            <v>КЛИШОВ Николай</v>
          </cell>
          <cell r="D113" t="str">
            <v>22.05.2009</v>
          </cell>
          <cell r="E113" t="str">
            <v>КМС</v>
          </cell>
          <cell r="F113" t="str">
            <v>Санкт-Петербург</v>
          </cell>
        </row>
        <row r="114">
          <cell r="A114">
            <v>54</v>
          </cell>
          <cell r="B114">
            <v>10137306312</v>
          </cell>
          <cell r="C114" t="str">
            <v>СМИРНОВ Андрей</v>
          </cell>
          <cell r="D114" t="str">
            <v>10.06.2009</v>
          </cell>
          <cell r="E114" t="str">
            <v>КМС</v>
          </cell>
          <cell r="F114" t="str">
            <v>Санкт-Петербург</v>
          </cell>
        </row>
        <row r="115">
          <cell r="A115">
            <v>55</v>
          </cell>
          <cell r="B115">
            <v>10144862915</v>
          </cell>
          <cell r="C115" t="str">
            <v>ЯЦЫНА Артем</v>
          </cell>
          <cell r="D115" t="str">
            <v>09.11.2009</v>
          </cell>
          <cell r="E115" t="str">
            <v>КМС</v>
          </cell>
          <cell r="F115" t="str">
            <v>Санкт-Петербург</v>
          </cell>
        </row>
        <row r="116">
          <cell r="A116">
            <v>56</v>
          </cell>
          <cell r="B116">
            <v>10141468319</v>
          </cell>
          <cell r="C116" t="str">
            <v>КЛЮЕВ Артем</v>
          </cell>
          <cell r="D116" t="str">
            <v>14.04.2009</v>
          </cell>
          <cell r="E116" t="str">
            <v>КМС</v>
          </cell>
          <cell r="F116" t="str">
            <v>Санкт-Петербург</v>
          </cell>
        </row>
        <row r="117">
          <cell r="A117">
            <v>57</v>
          </cell>
          <cell r="B117">
            <v>10148051686</v>
          </cell>
          <cell r="C117" t="str">
            <v>ЗЫРЯНОВ Кирилл</v>
          </cell>
          <cell r="D117">
            <v>40324</v>
          </cell>
          <cell r="E117" t="str">
            <v>КМС</v>
          </cell>
          <cell r="F117" t="str">
            <v>Санкт-Петербург</v>
          </cell>
        </row>
        <row r="118">
          <cell r="A118">
            <v>58</v>
          </cell>
          <cell r="B118">
            <v>10132607771</v>
          </cell>
          <cell r="C118" t="str">
            <v>КОНСТАНТИНОВ Феликс</v>
          </cell>
          <cell r="D118" t="str">
            <v>18.03.2010</v>
          </cell>
          <cell r="E118" t="str">
            <v>КМС</v>
          </cell>
          <cell r="F118" t="str">
            <v>Санкт-Петербург</v>
          </cell>
        </row>
        <row r="119">
          <cell r="A119">
            <v>59</v>
          </cell>
          <cell r="B119">
            <v>10142293324</v>
          </cell>
          <cell r="C119" t="str">
            <v>ПЕТУХОВ Максим</v>
          </cell>
          <cell r="D119">
            <v>40387</v>
          </cell>
          <cell r="E119" t="str">
            <v>КМС</v>
          </cell>
          <cell r="F119" t="str">
            <v>Санкт-Петербург</v>
          </cell>
        </row>
        <row r="120">
          <cell r="A120">
            <v>95</v>
          </cell>
          <cell r="B120">
            <v>10138014109</v>
          </cell>
          <cell r="C120" t="str">
            <v xml:space="preserve">ЗОЛОТЕНКО Ярослав </v>
          </cell>
          <cell r="D120">
            <v>40073</v>
          </cell>
          <cell r="E120" t="str">
            <v>2 СР</v>
          </cell>
          <cell r="F120" t="str">
            <v>Саратовская область</v>
          </cell>
        </row>
        <row r="121">
          <cell r="A121">
            <v>96</v>
          </cell>
          <cell r="B121">
            <v>10133681643</v>
          </cell>
          <cell r="C121" t="str">
            <v xml:space="preserve">КИРЖАНОВ Максим </v>
          </cell>
          <cell r="D121">
            <v>39932</v>
          </cell>
          <cell r="E121" t="str">
            <v>1 СР</v>
          </cell>
          <cell r="F121" t="str">
            <v>Саратовская область</v>
          </cell>
        </row>
        <row r="122">
          <cell r="A122">
            <v>97</v>
          </cell>
          <cell r="B122">
            <v>10133604447</v>
          </cell>
          <cell r="C122" t="str">
            <v xml:space="preserve">ПРОКОФЬЕВ Даниэль </v>
          </cell>
          <cell r="D122">
            <v>40084</v>
          </cell>
          <cell r="E122" t="str">
            <v>2 СР</v>
          </cell>
          <cell r="F122" t="str">
            <v>Саратовская область</v>
          </cell>
        </row>
        <row r="123">
          <cell r="A123">
            <v>137</v>
          </cell>
          <cell r="B123">
            <v>10125322263</v>
          </cell>
          <cell r="C123" t="str">
            <v>БЕЛОУСОВ Артем</v>
          </cell>
          <cell r="D123">
            <v>40037</v>
          </cell>
          <cell r="E123" t="str">
            <v>2 СР</v>
          </cell>
          <cell r="F123" t="str">
            <v>Свердловская область</v>
          </cell>
        </row>
        <row r="124">
          <cell r="A124">
            <v>126</v>
          </cell>
          <cell r="B124">
            <v>10113383078</v>
          </cell>
          <cell r="C124" t="str">
            <v>ИВАНАЕВ Максим</v>
          </cell>
          <cell r="D124" t="str">
            <v>03.01.2008</v>
          </cell>
          <cell r="E124" t="str">
            <v>1 СР</v>
          </cell>
          <cell r="F124" t="str">
            <v>Свердловская область</v>
          </cell>
        </row>
        <row r="125">
          <cell r="A125">
            <v>136</v>
          </cell>
          <cell r="B125">
            <v>10114328123</v>
          </cell>
          <cell r="C125" t="str">
            <v>ДАВЫДОВ Артем</v>
          </cell>
          <cell r="D125">
            <v>40067</v>
          </cell>
          <cell r="E125" t="str">
            <v>2 СР</v>
          </cell>
          <cell r="F125" t="str">
            <v>Свердловская область</v>
          </cell>
        </row>
        <row r="126">
          <cell r="A126">
            <v>140</v>
          </cell>
          <cell r="B126">
            <v>10125244663</v>
          </cell>
          <cell r="C126" t="str">
            <v>ЛЕЩЕНКОВ Александр</v>
          </cell>
          <cell r="D126">
            <v>40040</v>
          </cell>
          <cell r="E126" t="str">
            <v>2 СР</v>
          </cell>
          <cell r="F126" t="str">
            <v>Свердловская область</v>
          </cell>
        </row>
        <row r="127">
          <cell r="A127">
            <v>138</v>
          </cell>
          <cell r="B127">
            <v>10125423408</v>
          </cell>
          <cell r="C127" t="str">
            <v>БЕЛОУСОВ Арсений</v>
          </cell>
          <cell r="D127">
            <v>40037</v>
          </cell>
          <cell r="E127" t="str">
            <v>2 СР</v>
          </cell>
          <cell r="F127" t="str">
            <v>Свердловская область</v>
          </cell>
        </row>
        <row r="128">
          <cell r="A128">
            <v>134</v>
          </cell>
          <cell r="B128">
            <v>10125253252</v>
          </cell>
          <cell r="C128" t="str">
            <v>КИСЕЛЕВ Кирилл</v>
          </cell>
          <cell r="D128">
            <v>39972</v>
          </cell>
          <cell r="E128" t="str">
            <v>2 СР</v>
          </cell>
          <cell r="F128" t="str">
            <v>Свердловская область</v>
          </cell>
        </row>
        <row r="129">
          <cell r="A129">
            <v>133</v>
          </cell>
          <cell r="B129">
            <v>10114158977</v>
          </cell>
          <cell r="C129" t="str">
            <v>ШТЕЙНЛЕ Мирослав</v>
          </cell>
          <cell r="D129">
            <v>40114</v>
          </cell>
          <cell r="E129" t="str">
            <v>1 СР</v>
          </cell>
          <cell r="F129" t="str">
            <v>Свердловская область</v>
          </cell>
        </row>
        <row r="130">
          <cell r="A130">
            <v>141</v>
          </cell>
          <cell r="B130">
            <v>101141711</v>
          </cell>
          <cell r="C130" t="str">
            <v>КОЗЫРЕВ Даниил</v>
          </cell>
          <cell r="D130">
            <v>39534</v>
          </cell>
          <cell r="E130" t="str">
            <v>2 СР</v>
          </cell>
          <cell r="F130" t="str">
            <v>Свердловская область</v>
          </cell>
        </row>
        <row r="131">
          <cell r="A131">
            <v>131</v>
          </cell>
          <cell r="B131">
            <v>10115154037</v>
          </cell>
          <cell r="C131" t="str">
            <v>ЯКОВЛЕВ Аристарх</v>
          </cell>
          <cell r="D131">
            <v>39616</v>
          </cell>
          <cell r="E131" t="str">
            <v>1 СР</v>
          </cell>
          <cell r="F131" t="str">
            <v>Свердловская область</v>
          </cell>
        </row>
        <row r="132">
          <cell r="A132">
            <v>132</v>
          </cell>
          <cell r="B132">
            <v>10114020551</v>
          </cell>
          <cell r="C132" t="str">
            <v>ШКИРМОНТОВ Артем</v>
          </cell>
          <cell r="D132">
            <v>39965</v>
          </cell>
          <cell r="E132" t="str">
            <v>2 СР</v>
          </cell>
          <cell r="F132" t="str">
            <v>Свердловская область</v>
          </cell>
        </row>
        <row r="133">
          <cell r="A133">
            <v>135</v>
          </cell>
          <cell r="B133">
            <v>10114021662</v>
          </cell>
          <cell r="C133" t="str">
            <v>РЕЗЕПИН Иван</v>
          </cell>
          <cell r="D133">
            <v>39927</v>
          </cell>
          <cell r="E133" t="str">
            <v>2 СР</v>
          </cell>
          <cell r="F133" t="str">
            <v>Свердловская область</v>
          </cell>
        </row>
        <row r="134">
          <cell r="A134">
            <v>118</v>
          </cell>
          <cell r="B134">
            <v>10124554347</v>
          </cell>
          <cell r="C134" t="str">
            <v>ИСКАНДАРОВ Данил</v>
          </cell>
          <cell r="D134">
            <v>39643</v>
          </cell>
          <cell r="E134" t="str">
            <v>2 СР</v>
          </cell>
          <cell r="F134" t="str">
            <v>Свердловская область</v>
          </cell>
        </row>
        <row r="135">
          <cell r="A135">
            <v>117</v>
          </cell>
          <cell r="B135">
            <v>10124492410</v>
          </cell>
          <cell r="C135" t="str">
            <v>КУДРИНСКИХ Дмитрий</v>
          </cell>
          <cell r="D135" t="str">
            <v>14.07.2008</v>
          </cell>
          <cell r="E135" t="str">
            <v>КМС</v>
          </cell>
          <cell r="F135" t="str">
            <v>Свердловская область</v>
          </cell>
        </row>
        <row r="136">
          <cell r="A136">
            <v>121</v>
          </cell>
          <cell r="B136">
            <v>10124492814</v>
          </cell>
          <cell r="C136" t="str">
            <v>БУСЛАЕВ Андрей</v>
          </cell>
          <cell r="D136" t="str">
            <v>08.01.2009</v>
          </cell>
          <cell r="E136" t="str">
            <v>2 СР</v>
          </cell>
          <cell r="F136" t="str">
            <v>Свердловская область</v>
          </cell>
        </row>
        <row r="137">
          <cell r="A137">
            <v>122</v>
          </cell>
          <cell r="B137">
            <v>10125790792</v>
          </cell>
          <cell r="C137" t="str">
            <v>ЖАДГЕРОВ Денис</v>
          </cell>
          <cell r="D137" t="str">
            <v>11.09.2009</v>
          </cell>
          <cell r="E137" t="str">
            <v>2 СР</v>
          </cell>
          <cell r="F137" t="str">
            <v>Свердловская область</v>
          </cell>
        </row>
        <row r="138">
          <cell r="A138">
            <v>120</v>
          </cell>
          <cell r="B138">
            <v>10116980869</v>
          </cell>
          <cell r="C138" t="str">
            <v>ЗАГУДАЕВ Матвей</v>
          </cell>
          <cell r="D138" t="str">
            <v>02.10.2008</v>
          </cell>
          <cell r="E138" t="str">
            <v>1 СР</v>
          </cell>
          <cell r="F138" t="str">
            <v>Свердловская область</v>
          </cell>
        </row>
        <row r="139">
          <cell r="A139">
            <v>119</v>
          </cell>
          <cell r="B139">
            <v>10124554549</v>
          </cell>
          <cell r="C139" t="str">
            <v>АБРАМОВ Сергей</v>
          </cell>
          <cell r="D139" t="str">
            <v>21.08.2008</v>
          </cell>
          <cell r="E139" t="str">
            <v>1 СР</v>
          </cell>
          <cell r="F139" t="str">
            <v>Свердловская область</v>
          </cell>
        </row>
        <row r="140">
          <cell r="A140">
            <v>124</v>
          </cell>
          <cell r="B140">
            <v>10113385102</v>
          </cell>
          <cell r="C140" t="str">
            <v>ЦВЕТЦИХ Кирилл</v>
          </cell>
          <cell r="D140" t="str">
            <v>18.04.2008</v>
          </cell>
          <cell r="E140" t="str">
            <v>1 СР</v>
          </cell>
          <cell r="F140" t="str">
            <v>Свердловская область</v>
          </cell>
        </row>
        <row r="141">
          <cell r="A141">
            <v>125</v>
          </cell>
          <cell r="B141">
            <v>10140759108</v>
          </cell>
          <cell r="C141" t="str">
            <v>КОЛЧИН Аркадий</v>
          </cell>
          <cell r="D141">
            <v>40225</v>
          </cell>
          <cell r="E141" t="str">
            <v>2 СР</v>
          </cell>
          <cell r="F141" t="str">
            <v>Свердловская область</v>
          </cell>
        </row>
        <row r="142">
          <cell r="A142">
            <v>71</v>
          </cell>
          <cell r="B142">
            <v>10140726570</v>
          </cell>
          <cell r="C142" t="str">
            <v>САЗОНОВ Ярослав</v>
          </cell>
          <cell r="D142" t="str">
            <v>16.01.2008</v>
          </cell>
          <cell r="E142" t="str">
            <v>2 СР</v>
          </cell>
          <cell r="F142" t="str">
            <v>Тверская область</v>
          </cell>
        </row>
        <row r="143">
          <cell r="A143">
            <v>72</v>
          </cell>
          <cell r="B143">
            <v>10142217744</v>
          </cell>
          <cell r="C143" t="str">
            <v>БОЙКОВ Даниил</v>
          </cell>
          <cell r="D143" t="str">
            <v>05.03.2009</v>
          </cell>
          <cell r="E143" t="str">
            <v>2 СР</v>
          </cell>
          <cell r="F143" t="str">
            <v>Тверская область</v>
          </cell>
        </row>
        <row r="144">
          <cell r="A144">
            <v>147</v>
          </cell>
          <cell r="B144">
            <v>10120791959</v>
          </cell>
          <cell r="C144" t="str">
            <v>КАЙГОРОДЦЕВ Марк</v>
          </cell>
          <cell r="D144">
            <v>39562</v>
          </cell>
          <cell r="E144" t="str">
            <v>2 СР</v>
          </cell>
          <cell r="F144" t="str">
            <v>Тюменская область</v>
          </cell>
        </row>
        <row r="145">
          <cell r="A145">
            <v>148</v>
          </cell>
          <cell r="B145">
            <v>10117503659</v>
          </cell>
          <cell r="C145" t="str">
            <v>СУХАРЕВ Герман</v>
          </cell>
          <cell r="D145">
            <v>39669</v>
          </cell>
          <cell r="E145" t="str">
            <v>2 СР</v>
          </cell>
          <cell r="F145" t="str">
            <v>Тюменская область</v>
          </cell>
        </row>
        <row r="146">
          <cell r="A146">
            <v>150</v>
          </cell>
          <cell r="B146">
            <v>10117698063</v>
          </cell>
          <cell r="C146" t="str">
            <v>УТЮГОВ Владислав</v>
          </cell>
          <cell r="D146">
            <v>39765</v>
          </cell>
          <cell r="E146" t="str">
            <v>1 СР</v>
          </cell>
          <cell r="F146" t="str">
            <v>Тюменская область</v>
          </cell>
        </row>
        <row r="147">
          <cell r="A147">
            <v>151</v>
          </cell>
          <cell r="B147">
            <v>10144951629</v>
          </cell>
          <cell r="C147" t="str">
            <v>ДЕМЕНОК Владислав</v>
          </cell>
          <cell r="D147">
            <v>39884</v>
          </cell>
          <cell r="E147" t="str">
            <v>КМС</v>
          </cell>
          <cell r="F147" t="str">
            <v>Тюменская область</v>
          </cell>
        </row>
        <row r="148">
          <cell r="A148">
            <v>152</v>
          </cell>
          <cell r="B148">
            <v>10131169949</v>
          </cell>
          <cell r="C148" t="str">
            <v>ПАСИЧНИК Андрей</v>
          </cell>
          <cell r="D148">
            <v>39983</v>
          </cell>
          <cell r="E148" t="str">
            <v>2 СР</v>
          </cell>
          <cell r="F148" t="str">
            <v>Тюменская область</v>
          </cell>
        </row>
        <row r="149">
          <cell r="A149">
            <v>149</v>
          </cell>
          <cell r="B149">
            <v>10113341652</v>
          </cell>
          <cell r="C149" t="str">
            <v>МИХАЙЛОВ Даниил</v>
          </cell>
          <cell r="D149">
            <v>39801</v>
          </cell>
          <cell r="E149" t="str">
            <v>КМС</v>
          </cell>
          <cell r="F149" t="str">
            <v>Тюменская область</v>
          </cell>
        </row>
        <row r="150">
          <cell r="A150">
            <v>153</v>
          </cell>
          <cell r="B150">
            <v>10130305740</v>
          </cell>
          <cell r="C150" t="str">
            <v>БАРДАКОВ Тимофей</v>
          </cell>
          <cell r="D150" t="str">
            <v>30.11.2009</v>
          </cell>
          <cell r="E150" t="str">
            <v>2 СР</v>
          </cell>
          <cell r="F150" t="str">
            <v>Удмуртская Республика</v>
          </cell>
        </row>
        <row r="151">
          <cell r="A151">
            <v>154</v>
          </cell>
          <cell r="B151">
            <v>10146011151</v>
          </cell>
          <cell r="C151" t="str">
            <v>ГАРАЧЕВ Павел</v>
          </cell>
          <cell r="D151">
            <v>39679</v>
          </cell>
          <cell r="E151" t="str">
            <v>2 СР</v>
          </cell>
          <cell r="F151" t="str">
            <v>Удмуртская Республика</v>
          </cell>
        </row>
        <row r="152">
          <cell r="A152">
            <v>155</v>
          </cell>
          <cell r="B152">
            <v>10119381520</v>
          </cell>
          <cell r="C152" t="str">
            <v>ДЕМЕНТЬЕВ Сергей</v>
          </cell>
          <cell r="D152">
            <v>39799</v>
          </cell>
          <cell r="E152" t="str">
            <v>2 СР</v>
          </cell>
          <cell r="F152" t="str">
            <v>Удмуртская Республика</v>
          </cell>
        </row>
        <row r="153">
          <cell r="A153">
            <v>156</v>
          </cell>
          <cell r="B153">
            <v>10119333727</v>
          </cell>
          <cell r="C153" t="str">
            <v>МАЛЬКОВ Максим</v>
          </cell>
          <cell r="D153">
            <v>39479</v>
          </cell>
          <cell r="E153" t="str">
            <v>1 СР</v>
          </cell>
          <cell r="F153" t="str">
            <v>Удмуртская Республика</v>
          </cell>
        </row>
        <row r="154">
          <cell r="A154">
            <v>157</v>
          </cell>
          <cell r="B154">
            <v>10144140667</v>
          </cell>
          <cell r="C154" t="str">
            <v>ПОЛУДЕНКО Арсений</v>
          </cell>
          <cell r="D154">
            <v>39960</v>
          </cell>
          <cell r="E154" t="str">
            <v>1 СР</v>
          </cell>
          <cell r="F154" t="str">
            <v>Удмуртская Республика</v>
          </cell>
        </row>
        <row r="155">
          <cell r="A155">
            <v>161</v>
          </cell>
          <cell r="B155">
            <v>10115495456</v>
          </cell>
          <cell r="C155" t="str">
            <v>ТУГБАЕВ Максим</v>
          </cell>
          <cell r="D155">
            <v>39555</v>
          </cell>
          <cell r="E155" t="str">
            <v>1 СР</v>
          </cell>
          <cell r="F155" t="str">
            <v>Удмуртская Республика</v>
          </cell>
        </row>
        <row r="156">
          <cell r="A156">
            <v>162</v>
          </cell>
          <cell r="B156">
            <v>10154812788</v>
          </cell>
          <cell r="C156" t="str">
            <v>ДУНЦОВ Артем</v>
          </cell>
          <cell r="D156">
            <v>39969</v>
          </cell>
          <cell r="E156" t="str">
            <v>2 СР</v>
          </cell>
          <cell r="F156" t="str">
            <v>Самарская область</v>
          </cell>
        </row>
        <row r="157">
          <cell r="A157">
            <v>208</v>
          </cell>
          <cell r="B157">
            <v>10150882470</v>
          </cell>
          <cell r="C157" t="str">
            <v>ХАРЛАМОВА Софья</v>
          </cell>
          <cell r="D157">
            <v>40071</v>
          </cell>
          <cell r="E157" t="str">
            <v>2 СР</v>
          </cell>
          <cell r="F157" t="str">
            <v>Самарская область</v>
          </cell>
        </row>
        <row r="158">
          <cell r="A158" t="str">
            <v>вк</v>
          </cell>
          <cell r="B158">
            <v>10096561157</v>
          </cell>
          <cell r="C158" t="str">
            <v>РЫБИНА Светлана</v>
          </cell>
          <cell r="D158">
            <v>38946</v>
          </cell>
          <cell r="F158" t="str">
            <v>Москва</v>
          </cell>
        </row>
        <row r="159">
          <cell r="A159" t="str">
            <v>вк</v>
          </cell>
          <cell r="B159">
            <v>10120565122</v>
          </cell>
          <cell r="C159" t="str">
            <v>ТОЛСТИКОВА Екатерина</v>
          </cell>
          <cell r="D159">
            <v>38778</v>
          </cell>
          <cell r="F159" t="str">
            <v>Москва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87AB2-E00F-4061-A81F-CC304F30009F}">
  <sheetPr>
    <pageSetUpPr fitToPage="1"/>
  </sheetPr>
  <dimension ref="A1:U94"/>
  <sheetViews>
    <sheetView tabSelected="1" zoomScaleNormal="100" workbookViewId="0">
      <selection activeCell="J93" sqref="A1:L93"/>
    </sheetView>
  </sheetViews>
  <sheetFormatPr defaultColWidth="9.1796875" defaultRowHeight="13" x14ac:dyDescent="0.25"/>
  <cols>
    <col min="1" max="1" width="5.453125" style="5" customWidth="1"/>
    <col min="2" max="2" width="7" style="83" customWidth="1"/>
    <col min="3" max="3" width="12.54296875" style="83" customWidth="1"/>
    <col min="4" max="4" width="21.54296875" style="5" customWidth="1"/>
    <col min="5" max="5" width="11.54296875" style="6" customWidth="1"/>
    <col min="6" max="6" width="7.54296875" style="5" customWidth="1"/>
    <col min="7" max="7" width="21.54296875" style="5" customWidth="1"/>
    <col min="8" max="8" width="11.453125" style="86" customWidth="1"/>
    <col min="9" max="9" width="10.81640625" style="8" customWidth="1"/>
    <col min="10" max="10" width="9.1796875" style="9" customWidth="1"/>
    <col min="11" max="11" width="7.6328125" style="5" customWidth="1"/>
    <col min="12" max="12" width="18.54296875" style="5" customWidth="1"/>
    <col min="13" max="256" width="9.1796875" style="5"/>
    <col min="257" max="257" width="5.453125" style="5" customWidth="1"/>
    <col min="258" max="258" width="7" style="5" customWidth="1"/>
    <col min="259" max="259" width="12.54296875" style="5" customWidth="1"/>
    <col min="260" max="260" width="21.54296875" style="5" customWidth="1"/>
    <col min="261" max="261" width="11.54296875" style="5" customWidth="1"/>
    <col min="262" max="262" width="7.54296875" style="5" customWidth="1"/>
    <col min="263" max="263" width="21.54296875" style="5" customWidth="1"/>
    <col min="264" max="264" width="12.453125" style="5" customWidth="1"/>
    <col min="265" max="265" width="12.1796875" style="5" customWidth="1"/>
    <col min="266" max="266" width="10.81640625" style="5" customWidth="1"/>
    <col min="267" max="267" width="13.54296875" style="5" customWidth="1"/>
    <col min="268" max="268" width="18.54296875" style="5" customWidth="1"/>
    <col min="269" max="512" width="9.1796875" style="5"/>
    <col min="513" max="513" width="5.453125" style="5" customWidth="1"/>
    <col min="514" max="514" width="7" style="5" customWidth="1"/>
    <col min="515" max="515" width="12.54296875" style="5" customWidth="1"/>
    <col min="516" max="516" width="21.54296875" style="5" customWidth="1"/>
    <col min="517" max="517" width="11.54296875" style="5" customWidth="1"/>
    <col min="518" max="518" width="7.54296875" style="5" customWidth="1"/>
    <col min="519" max="519" width="21.54296875" style="5" customWidth="1"/>
    <col min="520" max="520" width="12.453125" style="5" customWidth="1"/>
    <col min="521" max="521" width="12.1796875" style="5" customWidth="1"/>
    <col min="522" max="522" width="10.81640625" style="5" customWidth="1"/>
    <col min="523" max="523" width="13.54296875" style="5" customWidth="1"/>
    <col min="524" max="524" width="18.54296875" style="5" customWidth="1"/>
    <col min="525" max="768" width="9.1796875" style="5"/>
    <col min="769" max="769" width="5.453125" style="5" customWidth="1"/>
    <col min="770" max="770" width="7" style="5" customWidth="1"/>
    <col min="771" max="771" width="12.54296875" style="5" customWidth="1"/>
    <col min="772" max="772" width="21.54296875" style="5" customWidth="1"/>
    <col min="773" max="773" width="11.54296875" style="5" customWidth="1"/>
    <col min="774" max="774" width="7.54296875" style="5" customWidth="1"/>
    <col min="775" max="775" width="21.54296875" style="5" customWidth="1"/>
    <col min="776" max="776" width="12.453125" style="5" customWidth="1"/>
    <col min="777" max="777" width="12.1796875" style="5" customWidth="1"/>
    <col min="778" max="778" width="10.81640625" style="5" customWidth="1"/>
    <col min="779" max="779" width="13.54296875" style="5" customWidth="1"/>
    <col min="780" max="780" width="18.54296875" style="5" customWidth="1"/>
    <col min="781" max="1024" width="9.1796875" style="5"/>
    <col min="1025" max="1025" width="5.453125" style="5" customWidth="1"/>
    <col min="1026" max="1026" width="7" style="5" customWidth="1"/>
    <col min="1027" max="1027" width="12.54296875" style="5" customWidth="1"/>
    <col min="1028" max="1028" width="21.54296875" style="5" customWidth="1"/>
    <col min="1029" max="1029" width="11.54296875" style="5" customWidth="1"/>
    <col min="1030" max="1030" width="7.54296875" style="5" customWidth="1"/>
    <col min="1031" max="1031" width="21.54296875" style="5" customWidth="1"/>
    <col min="1032" max="1032" width="12.453125" style="5" customWidth="1"/>
    <col min="1033" max="1033" width="12.1796875" style="5" customWidth="1"/>
    <col min="1034" max="1034" width="10.81640625" style="5" customWidth="1"/>
    <col min="1035" max="1035" width="13.54296875" style="5" customWidth="1"/>
    <col min="1036" max="1036" width="18.54296875" style="5" customWidth="1"/>
    <col min="1037" max="1280" width="9.1796875" style="5"/>
    <col min="1281" max="1281" width="5.453125" style="5" customWidth="1"/>
    <col min="1282" max="1282" width="7" style="5" customWidth="1"/>
    <col min="1283" max="1283" width="12.54296875" style="5" customWidth="1"/>
    <col min="1284" max="1284" width="21.54296875" style="5" customWidth="1"/>
    <col min="1285" max="1285" width="11.54296875" style="5" customWidth="1"/>
    <col min="1286" max="1286" width="7.54296875" style="5" customWidth="1"/>
    <col min="1287" max="1287" width="21.54296875" style="5" customWidth="1"/>
    <col min="1288" max="1288" width="12.453125" style="5" customWidth="1"/>
    <col min="1289" max="1289" width="12.1796875" style="5" customWidth="1"/>
    <col min="1290" max="1290" width="10.81640625" style="5" customWidth="1"/>
    <col min="1291" max="1291" width="13.54296875" style="5" customWidth="1"/>
    <col min="1292" max="1292" width="18.54296875" style="5" customWidth="1"/>
    <col min="1293" max="1536" width="9.1796875" style="5"/>
    <col min="1537" max="1537" width="5.453125" style="5" customWidth="1"/>
    <col min="1538" max="1538" width="7" style="5" customWidth="1"/>
    <col min="1539" max="1539" width="12.54296875" style="5" customWidth="1"/>
    <col min="1540" max="1540" width="21.54296875" style="5" customWidth="1"/>
    <col min="1541" max="1541" width="11.54296875" style="5" customWidth="1"/>
    <col min="1542" max="1542" width="7.54296875" style="5" customWidth="1"/>
    <col min="1543" max="1543" width="21.54296875" style="5" customWidth="1"/>
    <col min="1544" max="1544" width="12.453125" style="5" customWidth="1"/>
    <col min="1545" max="1545" width="12.1796875" style="5" customWidth="1"/>
    <col min="1546" max="1546" width="10.81640625" style="5" customWidth="1"/>
    <col min="1547" max="1547" width="13.54296875" style="5" customWidth="1"/>
    <col min="1548" max="1548" width="18.54296875" style="5" customWidth="1"/>
    <col min="1549" max="1792" width="9.1796875" style="5"/>
    <col min="1793" max="1793" width="5.453125" style="5" customWidth="1"/>
    <col min="1794" max="1794" width="7" style="5" customWidth="1"/>
    <col min="1795" max="1795" width="12.54296875" style="5" customWidth="1"/>
    <col min="1796" max="1796" width="21.54296875" style="5" customWidth="1"/>
    <col min="1797" max="1797" width="11.54296875" style="5" customWidth="1"/>
    <col min="1798" max="1798" width="7.54296875" style="5" customWidth="1"/>
    <col min="1799" max="1799" width="21.54296875" style="5" customWidth="1"/>
    <col min="1800" max="1800" width="12.453125" style="5" customWidth="1"/>
    <col min="1801" max="1801" width="12.1796875" style="5" customWidth="1"/>
    <col min="1802" max="1802" width="10.81640625" style="5" customWidth="1"/>
    <col min="1803" max="1803" width="13.54296875" style="5" customWidth="1"/>
    <col min="1804" max="1804" width="18.54296875" style="5" customWidth="1"/>
    <col min="1805" max="2048" width="9.1796875" style="5"/>
    <col min="2049" max="2049" width="5.453125" style="5" customWidth="1"/>
    <col min="2050" max="2050" width="7" style="5" customWidth="1"/>
    <col min="2051" max="2051" width="12.54296875" style="5" customWidth="1"/>
    <col min="2052" max="2052" width="21.54296875" style="5" customWidth="1"/>
    <col min="2053" max="2053" width="11.54296875" style="5" customWidth="1"/>
    <col min="2054" max="2054" width="7.54296875" style="5" customWidth="1"/>
    <col min="2055" max="2055" width="21.54296875" style="5" customWidth="1"/>
    <col min="2056" max="2056" width="12.453125" style="5" customWidth="1"/>
    <col min="2057" max="2057" width="12.1796875" style="5" customWidth="1"/>
    <col min="2058" max="2058" width="10.81640625" style="5" customWidth="1"/>
    <col min="2059" max="2059" width="13.54296875" style="5" customWidth="1"/>
    <col min="2060" max="2060" width="18.54296875" style="5" customWidth="1"/>
    <col min="2061" max="2304" width="9.1796875" style="5"/>
    <col min="2305" max="2305" width="5.453125" style="5" customWidth="1"/>
    <col min="2306" max="2306" width="7" style="5" customWidth="1"/>
    <col min="2307" max="2307" width="12.54296875" style="5" customWidth="1"/>
    <col min="2308" max="2308" width="21.54296875" style="5" customWidth="1"/>
    <col min="2309" max="2309" width="11.54296875" style="5" customWidth="1"/>
    <col min="2310" max="2310" width="7.54296875" style="5" customWidth="1"/>
    <col min="2311" max="2311" width="21.54296875" style="5" customWidth="1"/>
    <col min="2312" max="2312" width="12.453125" style="5" customWidth="1"/>
    <col min="2313" max="2313" width="12.1796875" style="5" customWidth="1"/>
    <col min="2314" max="2314" width="10.81640625" style="5" customWidth="1"/>
    <col min="2315" max="2315" width="13.54296875" style="5" customWidth="1"/>
    <col min="2316" max="2316" width="18.54296875" style="5" customWidth="1"/>
    <col min="2317" max="2560" width="9.1796875" style="5"/>
    <col min="2561" max="2561" width="5.453125" style="5" customWidth="1"/>
    <col min="2562" max="2562" width="7" style="5" customWidth="1"/>
    <col min="2563" max="2563" width="12.54296875" style="5" customWidth="1"/>
    <col min="2564" max="2564" width="21.54296875" style="5" customWidth="1"/>
    <col min="2565" max="2565" width="11.54296875" style="5" customWidth="1"/>
    <col min="2566" max="2566" width="7.54296875" style="5" customWidth="1"/>
    <col min="2567" max="2567" width="21.54296875" style="5" customWidth="1"/>
    <col min="2568" max="2568" width="12.453125" style="5" customWidth="1"/>
    <col min="2569" max="2569" width="12.1796875" style="5" customWidth="1"/>
    <col min="2570" max="2570" width="10.81640625" style="5" customWidth="1"/>
    <col min="2571" max="2571" width="13.54296875" style="5" customWidth="1"/>
    <col min="2572" max="2572" width="18.54296875" style="5" customWidth="1"/>
    <col min="2573" max="2816" width="9.1796875" style="5"/>
    <col min="2817" max="2817" width="5.453125" style="5" customWidth="1"/>
    <col min="2818" max="2818" width="7" style="5" customWidth="1"/>
    <col min="2819" max="2819" width="12.54296875" style="5" customWidth="1"/>
    <col min="2820" max="2820" width="21.54296875" style="5" customWidth="1"/>
    <col min="2821" max="2821" width="11.54296875" style="5" customWidth="1"/>
    <col min="2822" max="2822" width="7.54296875" style="5" customWidth="1"/>
    <col min="2823" max="2823" width="21.54296875" style="5" customWidth="1"/>
    <col min="2824" max="2824" width="12.453125" style="5" customWidth="1"/>
    <col min="2825" max="2825" width="12.1796875" style="5" customWidth="1"/>
    <col min="2826" max="2826" width="10.81640625" style="5" customWidth="1"/>
    <col min="2827" max="2827" width="13.54296875" style="5" customWidth="1"/>
    <col min="2828" max="2828" width="18.54296875" style="5" customWidth="1"/>
    <col min="2829" max="3072" width="9.1796875" style="5"/>
    <col min="3073" max="3073" width="5.453125" style="5" customWidth="1"/>
    <col min="3074" max="3074" width="7" style="5" customWidth="1"/>
    <col min="3075" max="3075" width="12.54296875" style="5" customWidth="1"/>
    <col min="3076" max="3076" width="21.54296875" style="5" customWidth="1"/>
    <col min="3077" max="3077" width="11.54296875" style="5" customWidth="1"/>
    <col min="3078" max="3078" width="7.54296875" style="5" customWidth="1"/>
    <col min="3079" max="3079" width="21.54296875" style="5" customWidth="1"/>
    <col min="3080" max="3080" width="12.453125" style="5" customWidth="1"/>
    <col min="3081" max="3081" width="12.1796875" style="5" customWidth="1"/>
    <col min="3082" max="3082" width="10.81640625" style="5" customWidth="1"/>
    <col min="3083" max="3083" width="13.54296875" style="5" customWidth="1"/>
    <col min="3084" max="3084" width="18.54296875" style="5" customWidth="1"/>
    <col min="3085" max="3328" width="9.1796875" style="5"/>
    <col min="3329" max="3329" width="5.453125" style="5" customWidth="1"/>
    <col min="3330" max="3330" width="7" style="5" customWidth="1"/>
    <col min="3331" max="3331" width="12.54296875" style="5" customWidth="1"/>
    <col min="3332" max="3332" width="21.54296875" style="5" customWidth="1"/>
    <col min="3333" max="3333" width="11.54296875" style="5" customWidth="1"/>
    <col min="3334" max="3334" width="7.54296875" style="5" customWidth="1"/>
    <col min="3335" max="3335" width="21.54296875" style="5" customWidth="1"/>
    <col min="3336" max="3336" width="12.453125" style="5" customWidth="1"/>
    <col min="3337" max="3337" width="12.1796875" style="5" customWidth="1"/>
    <col min="3338" max="3338" width="10.81640625" style="5" customWidth="1"/>
    <col min="3339" max="3339" width="13.54296875" style="5" customWidth="1"/>
    <col min="3340" max="3340" width="18.54296875" style="5" customWidth="1"/>
    <col min="3341" max="3584" width="9.1796875" style="5"/>
    <col min="3585" max="3585" width="5.453125" style="5" customWidth="1"/>
    <col min="3586" max="3586" width="7" style="5" customWidth="1"/>
    <col min="3587" max="3587" width="12.54296875" style="5" customWidth="1"/>
    <col min="3588" max="3588" width="21.54296875" style="5" customWidth="1"/>
    <col min="3589" max="3589" width="11.54296875" style="5" customWidth="1"/>
    <col min="3590" max="3590" width="7.54296875" style="5" customWidth="1"/>
    <col min="3591" max="3591" width="21.54296875" style="5" customWidth="1"/>
    <col min="3592" max="3592" width="12.453125" style="5" customWidth="1"/>
    <col min="3593" max="3593" width="12.1796875" style="5" customWidth="1"/>
    <col min="3594" max="3594" width="10.81640625" style="5" customWidth="1"/>
    <col min="3595" max="3595" width="13.54296875" style="5" customWidth="1"/>
    <col min="3596" max="3596" width="18.54296875" style="5" customWidth="1"/>
    <col min="3597" max="3840" width="9.1796875" style="5"/>
    <col min="3841" max="3841" width="5.453125" style="5" customWidth="1"/>
    <col min="3842" max="3842" width="7" style="5" customWidth="1"/>
    <col min="3843" max="3843" width="12.54296875" style="5" customWidth="1"/>
    <col min="3844" max="3844" width="21.54296875" style="5" customWidth="1"/>
    <col min="3845" max="3845" width="11.54296875" style="5" customWidth="1"/>
    <col min="3846" max="3846" width="7.54296875" style="5" customWidth="1"/>
    <col min="3847" max="3847" width="21.54296875" style="5" customWidth="1"/>
    <col min="3848" max="3848" width="12.453125" style="5" customWidth="1"/>
    <col min="3849" max="3849" width="12.1796875" style="5" customWidth="1"/>
    <col min="3850" max="3850" width="10.81640625" style="5" customWidth="1"/>
    <col min="3851" max="3851" width="13.54296875" style="5" customWidth="1"/>
    <col min="3852" max="3852" width="18.54296875" style="5" customWidth="1"/>
    <col min="3853" max="4096" width="9.1796875" style="5"/>
    <col min="4097" max="4097" width="5.453125" style="5" customWidth="1"/>
    <col min="4098" max="4098" width="7" style="5" customWidth="1"/>
    <col min="4099" max="4099" width="12.54296875" style="5" customWidth="1"/>
    <col min="4100" max="4100" width="21.54296875" style="5" customWidth="1"/>
    <col min="4101" max="4101" width="11.54296875" style="5" customWidth="1"/>
    <col min="4102" max="4102" width="7.54296875" style="5" customWidth="1"/>
    <col min="4103" max="4103" width="21.54296875" style="5" customWidth="1"/>
    <col min="4104" max="4104" width="12.453125" style="5" customWidth="1"/>
    <col min="4105" max="4105" width="12.1796875" style="5" customWidth="1"/>
    <col min="4106" max="4106" width="10.81640625" style="5" customWidth="1"/>
    <col min="4107" max="4107" width="13.54296875" style="5" customWidth="1"/>
    <col min="4108" max="4108" width="18.54296875" style="5" customWidth="1"/>
    <col min="4109" max="4352" width="9.1796875" style="5"/>
    <col min="4353" max="4353" width="5.453125" style="5" customWidth="1"/>
    <col min="4354" max="4354" width="7" style="5" customWidth="1"/>
    <col min="4355" max="4355" width="12.54296875" style="5" customWidth="1"/>
    <col min="4356" max="4356" width="21.54296875" style="5" customWidth="1"/>
    <col min="4357" max="4357" width="11.54296875" style="5" customWidth="1"/>
    <col min="4358" max="4358" width="7.54296875" style="5" customWidth="1"/>
    <col min="4359" max="4359" width="21.54296875" style="5" customWidth="1"/>
    <col min="4360" max="4360" width="12.453125" style="5" customWidth="1"/>
    <col min="4361" max="4361" width="12.1796875" style="5" customWidth="1"/>
    <col min="4362" max="4362" width="10.81640625" style="5" customWidth="1"/>
    <col min="4363" max="4363" width="13.54296875" style="5" customWidth="1"/>
    <col min="4364" max="4364" width="18.54296875" style="5" customWidth="1"/>
    <col min="4365" max="4608" width="9.1796875" style="5"/>
    <col min="4609" max="4609" width="5.453125" style="5" customWidth="1"/>
    <col min="4610" max="4610" width="7" style="5" customWidth="1"/>
    <col min="4611" max="4611" width="12.54296875" style="5" customWidth="1"/>
    <col min="4612" max="4612" width="21.54296875" style="5" customWidth="1"/>
    <col min="4613" max="4613" width="11.54296875" style="5" customWidth="1"/>
    <col min="4614" max="4614" width="7.54296875" style="5" customWidth="1"/>
    <col min="4615" max="4615" width="21.54296875" style="5" customWidth="1"/>
    <col min="4616" max="4616" width="12.453125" style="5" customWidth="1"/>
    <col min="4617" max="4617" width="12.1796875" style="5" customWidth="1"/>
    <col min="4618" max="4618" width="10.81640625" style="5" customWidth="1"/>
    <col min="4619" max="4619" width="13.54296875" style="5" customWidth="1"/>
    <col min="4620" max="4620" width="18.54296875" style="5" customWidth="1"/>
    <col min="4621" max="4864" width="9.1796875" style="5"/>
    <col min="4865" max="4865" width="5.453125" style="5" customWidth="1"/>
    <col min="4866" max="4866" width="7" style="5" customWidth="1"/>
    <col min="4867" max="4867" width="12.54296875" style="5" customWidth="1"/>
    <col min="4868" max="4868" width="21.54296875" style="5" customWidth="1"/>
    <col min="4869" max="4869" width="11.54296875" style="5" customWidth="1"/>
    <col min="4870" max="4870" width="7.54296875" style="5" customWidth="1"/>
    <col min="4871" max="4871" width="21.54296875" style="5" customWidth="1"/>
    <col min="4872" max="4872" width="12.453125" style="5" customWidth="1"/>
    <col min="4873" max="4873" width="12.1796875" style="5" customWidth="1"/>
    <col min="4874" max="4874" width="10.81640625" style="5" customWidth="1"/>
    <col min="4875" max="4875" width="13.54296875" style="5" customWidth="1"/>
    <col min="4876" max="4876" width="18.54296875" style="5" customWidth="1"/>
    <col min="4877" max="5120" width="9.1796875" style="5"/>
    <col min="5121" max="5121" width="5.453125" style="5" customWidth="1"/>
    <col min="5122" max="5122" width="7" style="5" customWidth="1"/>
    <col min="5123" max="5123" width="12.54296875" style="5" customWidth="1"/>
    <col min="5124" max="5124" width="21.54296875" style="5" customWidth="1"/>
    <col min="5125" max="5125" width="11.54296875" style="5" customWidth="1"/>
    <col min="5126" max="5126" width="7.54296875" style="5" customWidth="1"/>
    <col min="5127" max="5127" width="21.54296875" style="5" customWidth="1"/>
    <col min="5128" max="5128" width="12.453125" style="5" customWidth="1"/>
    <col min="5129" max="5129" width="12.1796875" style="5" customWidth="1"/>
    <col min="5130" max="5130" width="10.81640625" style="5" customWidth="1"/>
    <col min="5131" max="5131" width="13.54296875" style="5" customWidth="1"/>
    <col min="5132" max="5132" width="18.54296875" style="5" customWidth="1"/>
    <col min="5133" max="5376" width="9.1796875" style="5"/>
    <col min="5377" max="5377" width="5.453125" style="5" customWidth="1"/>
    <col min="5378" max="5378" width="7" style="5" customWidth="1"/>
    <col min="5379" max="5379" width="12.54296875" style="5" customWidth="1"/>
    <col min="5380" max="5380" width="21.54296875" style="5" customWidth="1"/>
    <col min="5381" max="5381" width="11.54296875" style="5" customWidth="1"/>
    <col min="5382" max="5382" width="7.54296875" style="5" customWidth="1"/>
    <col min="5383" max="5383" width="21.54296875" style="5" customWidth="1"/>
    <col min="5384" max="5384" width="12.453125" style="5" customWidth="1"/>
    <col min="5385" max="5385" width="12.1796875" style="5" customWidth="1"/>
    <col min="5386" max="5386" width="10.81640625" style="5" customWidth="1"/>
    <col min="5387" max="5387" width="13.54296875" style="5" customWidth="1"/>
    <col min="5388" max="5388" width="18.54296875" style="5" customWidth="1"/>
    <col min="5389" max="5632" width="9.1796875" style="5"/>
    <col min="5633" max="5633" width="5.453125" style="5" customWidth="1"/>
    <col min="5634" max="5634" width="7" style="5" customWidth="1"/>
    <col min="5635" max="5635" width="12.54296875" style="5" customWidth="1"/>
    <col min="5636" max="5636" width="21.54296875" style="5" customWidth="1"/>
    <col min="5637" max="5637" width="11.54296875" style="5" customWidth="1"/>
    <col min="5638" max="5638" width="7.54296875" style="5" customWidth="1"/>
    <col min="5639" max="5639" width="21.54296875" style="5" customWidth="1"/>
    <col min="5640" max="5640" width="12.453125" style="5" customWidth="1"/>
    <col min="5641" max="5641" width="12.1796875" style="5" customWidth="1"/>
    <col min="5642" max="5642" width="10.81640625" style="5" customWidth="1"/>
    <col min="5643" max="5643" width="13.54296875" style="5" customWidth="1"/>
    <col min="5644" max="5644" width="18.54296875" style="5" customWidth="1"/>
    <col min="5645" max="5888" width="9.1796875" style="5"/>
    <col min="5889" max="5889" width="5.453125" style="5" customWidth="1"/>
    <col min="5890" max="5890" width="7" style="5" customWidth="1"/>
    <col min="5891" max="5891" width="12.54296875" style="5" customWidth="1"/>
    <col min="5892" max="5892" width="21.54296875" style="5" customWidth="1"/>
    <col min="5893" max="5893" width="11.54296875" style="5" customWidth="1"/>
    <col min="5894" max="5894" width="7.54296875" style="5" customWidth="1"/>
    <col min="5895" max="5895" width="21.54296875" style="5" customWidth="1"/>
    <col min="5896" max="5896" width="12.453125" style="5" customWidth="1"/>
    <col min="5897" max="5897" width="12.1796875" style="5" customWidth="1"/>
    <col min="5898" max="5898" width="10.81640625" style="5" customWidth="1"/>
    <col min="5899" max="5899" width="13.54296875" style="5" customWidth="1"/>
    <col min="5900" max="5900" width="18.54296875" style="5" customWidth="1"/>
    <col min="5901" max="6144" width="9.1796875" style="5"/>
    <col min="6145" max="6145" width="5.453125" style="5" customWidth="1"/>
    <col min="6146" max="6146" width="7" style="5" customWidth="1"/>
    <col min="6147" max="6147" width="12.54296875" style="5" customWidth="1"/>
    <col min="6148" max="6148" width="21.54296875" style="5" customWidth="1"/>
    <col min="6149" max="6149" width="11.54296875" style="5" customWidth="1"/>
    <col min="6150" max="6150" width="7.54296875" style="5" customWidth="1"/>
    <col min="6151" max="6151" width="21.54296875" style="5" customWidth="1"/>
    <col min="6152" max="6152" width="12.453125" style="5" customWidth="1"/>
    <col min="6153" max="6153" width="12.1796875" style="5" customWidth="1"/>
    <col min="6154" max="6154" width="10.81640625" style="5" customWidth="1"/>
    <col min="6155" max="6155" width="13.54296875" style="5" customWidth="1"/>
    <col min="6156" max="6156" width="18.54296875" style="5" customWidth="1"/>
    <col min="6157" max="6400" width="9.1796875" style="5"/>
    <col min="6401" max="6401" width="5.453125" style="5" customWidth="1"/>
    <col min="6402" max="6402" width="7" style="5" customWidth="1"/>
    <col min="6403" max="6403" width="12.54296875" style="5" customWidth="1"/>
    <col min="6404" max="6404" width="21.54296875" style="5" customWidth="1"/>
    <col min="6405" max="6405" width="11.54296875" style="5" customWidth="1"/>
    <col min="6406" max="6406" width="7.54296875" style="5" customWidth="1"/>
    <col min="6407" max="6407" width="21.54296875" style="5" customWidth="1"/>
    <col min="6408" max="6408" width="12.453125" style="5" customWidth="1"/>
    <col min="6409" max="6409" width="12.1796875" style="5" customWidth="1"/>
    <col min="6410" max="6410" width="10.81640625" style="5" customWidth="1"/>
    <col min="6411" max="6411" width="13.54296875" style="5" customWidth="1"/>
    <col min="6412" max="6412" width="18.54296875" style="5" customWidth="1"/>
    <col min="6413" max="6656" width="9.1796875" style="5"/>
    <col min="6657" max="6657" width="5.453125" style="5" customWidth="1"/>
    <col min="6658" max="6658" width="7" style="5" customWidth="1"/>
    <col min="6659" max="6659" width="12.54296875" style="5" customWidth="1"/>
    <col min="6660" max="6660" width="21.54296875" style="5" customWidth="1"/>
    <col min="6661" max="6661" width="11.54296875" style="5" customWidth="1"/>
    <col min="6662" max="6662" width="7.54296875" style="5" customWidth="1"/>
    <col min="6663" max="6663" width="21.54296875" style="5" customWidth="1"/>
    <col min="6664" max="6664" width="12.453125" style="5" customWidth="1"/>
    <col min="6665" max="6665" width="12.1796875" style="5" customWidth="1"/>
    <col min="6666" max="6666" width="10.81640625" style="5" customWidth="1"/>
    <col min="6667" max="6667" width="13.54296875" style="5" customWidth="1"/>
    <col min="6668" max="6668" width="18.54296875" style="5" customWidth="1"/>
    <col min="6669" max="6912" width="9.1796875" style="5"/>
    <col min="6913" max="6913" width="5.453125" style="5" customWidth="1"/>
    <col min="6914" max="6914" width="7" style="5" customWidth="1"/>
    <col min="6915" max="6915" width="12.54296875" style="5" customWidth="1"/>
    <col min="6916" max="6916" width="21.54296875" style="5" customWidth="1"/>
    <col min="6917" max="6917" width="11.54296875" style="5" customWidth="1"/>
    <col min="6918" max="6918" width="7.54296875" style="5" customWidth="1"/>
    <col min="6919" max="6919" width="21.54296875" style="5" customWidth="1"/>
    <col min="6920" max="6920" width="12.453125" style="5" customWidth="1"/>
    <col min="6921" max="6921" width="12.1796875" style="5" customWidth="1"/>
    <col min="6922" max="6922" width="10.81640625" style="5" customWidth="1"/>
    <col min="6923" max="6923" width="13.54296875" style="5" customWidth="1"/>
    <col min="6924" max="6924" width="18.54296875" style="5" customWidth="1"/>
    <col min="6925" max="7168" width="9.1796875" style="5"/>
    <col min="7169" max="7169" width="5.453125" style="5" customWidth="1"/>
    <col min="7170" max="7170" width="7" style="5" customWidth="1"/>
    <col min="7171" max="7171" width="12.54296875" style="5" customWidth="1"/>
    <col min="7172" max="7172" width="21.54296875" style="5" customWidth="1"/>
    <col min="7173" max="7173" width="11.54296875" style="5" customWidth="1"/>
    <col min="7174" max="7174" width="7.54296875" style="5" customWidth="1"/>
    <col min="7175" max="7175" width="21.54296875" style="5" customWidth="1"/>
    <col min="7176" max="7176" width="12.453125" style="5" customWidth="1"/>
    <col min="7177" max="7177" width="12.1796875" style="5" customWidth="1"/>
    <col min="7178" max="7178" width="10.81640625" style="5" customWidth="1"/>
    <col min="7179" max="7179" width="13.54296875" style="5" customWidth="1"/>
    <col min="7180" max="7180" width="18.54296875" style="5" customWidth="1"/>
    <col min="7181" max="7424" width="9.1796875" style="5"/>
    <col min="7425" max="7425" width="5.453125" style="5" customWidth="1"/>
    <col min="7426" max="7426" width="7" style="5" customWidth="1"/>
    <col min="7427" max="7427" width="12.54296875" style="5" customWidth="1"/>
    <col min="7428" max="7428" width="21.54296875" style="5" customWidth="1"/>
    <col min="7429" max="7429" width="11.54296875" style="5" customWidth="1"/>
    <col min="7430" max="7430" width="7.54296875" style="5" customWidth="1"/>
    <col min="7431" max="7431" width="21.54296875" style="5" customWidth="1"/>
    <col min="7432" max="7432" width="12.453125" style="5" customWidth="1"/>
    <col min="7433" max="7433" width="12.1796875" style="5" customWidth="1"/>
    <col min="7434" max="7434" width="10.81640625" style="5" customWidth="1"/>
    <col min="7435" max="7435" width="13.54296875" style="5" customWidth="1"/>
    <col min="7436" max="7436" width="18.54296875" style="5" customWidth="1"/>
    <col min="7437" max="7680" width="9.1796875" style="5"/>
    <col min="7681" max="7681" width="5.453125" style="5" customWidth="1"/>
    <col min="7682" max="7682" width="7" style="5" customWidth="1"/>
    <col min="7683" max="7683" width="12.54296875" style="5" customWidth="1"/>
    <col min="7684" max="7684" width="21.54296875" style="5" customWidth="1"/>
    <col min="7685" max="7685" width="11.54296875" style="5" customWidth="1"/>
    <col min="7686" max="7686" width="7.54296875" style="5" customWidth="1"/>
    <col min="7687" max="7687" width="21.54296875" style="5" customWidth="1"/>
    <col min="7688" max="7688" width="12.453125" style="5" customWidth="1"/>
    <col min="7689" max="7689" width="12.1796875" style="5" customWidth="1"/>
    <col min="7690" max="7690" width="10.81640625" style="5" customWidth="1"/>
    <col min="7691" max="7691" width="13.54296875" style="5" customWidth="1"/>
    <col min="7692" max="7692" width="18.54296875" style="5" customWidth="1"/>
    <col min="7693" max="7936" width="9.1796875" style="5"/>
    <col min="7937" max="7937" width="5.453125" style="5" customWidth="1"/>
    <col min="7938" max="7938" width="7" style="5" customWidth="1"/>
    <col min="7939" max="7939" width="12.54296875" style="5" customWidth="1"/>
    <col min="7940" max="7940" width="21.54296875" style="5" customWidth="1"/>
    <col min="7941" max="7941" width="11.54296875" style="5" customWidth="1"/>
    <col min="7942" max="7942" width="7.54296875" style="5" customWidth="1"/>
    <col min="7943" max="7943" width="21.54296875" style="5" customWidth="1"/>
    <col min="7944" max="7944" width="12.453125" style="5" customWidth="1"/>
    <col min="7945" max="7945" width="12.1796875" style="5" customWidth="1"/>
    <col min="7946" max="7946" width="10.81640625" style="5" customWidth="1"/>
    <col min="7947" max="7947" width="13.54296875" style="5" customWidth="1"/>
    <col min="7948" max="7948" width="18.54296875" style="5" customWidth="1"/>
    <col min="7949" max="8192" width="9.1796875" style="5"/>
    <col min="8193" max="8193" width="5.453125" style="5" customWidth="1"/>
    <col min="8194" max="8194" width="7" style="5" customWidth="1"/>
    <col min="8195" max="8195" width="12.54296875" style="5" customWidth="1"/>
    <col min="8196" max="8196" width="21.54296875" style="5" customWidth="1"/>
    <col min="8197" max="8197" width="11.54296875" style="5" customWidth="1"/>
    <col min="8198" max="8198" width="7.54296875" style="5" customWidth="1"/>
    <col min="8199" max="8199" width="21.54296875" style="5" customWidth="1"/>
    <col min="8200" max="8200" width="12.453125" style="5" customWidth="1"/>
    <col min="8201" max="8201" width="12.1796875" style="5" customWidth="1"/>
    <col min="8202" max="8202" width="10.81640625" style="5" customWidth="1"/>
    <col min="8203" max="8203" width="13.54296875" style="5" customWidth="1"/>
    <col min="8204" max="8204" width="18.54296875" style="5" customWidth="1"/>
    <col min="8205" max="8448" width="9.1796875" style="5"/>
    <col min="8449" max="8449" width="5.453125" style="5" customWidth="1"/>
    <col min="8450" max="8450" width="7" style="5" customWidth="1"/>
    <col min="8451" max="8451" width="12.54296875" style="5" customWidth="1"/>
    <col min="8452" max="8452" width="21.54296875" style="5" customWidth="1"/>
    <col min="8453" max="8453" width="11.54296875" style="5" customWidth="1"/>
    <col min="8454" max="8454" width="7.54296875" style="5" customWidth="1"/>
    <col min="8455" max="8455" width="21.54296875" style="5" customWidth="1"/>
    <col min="8456" max="8456" width="12.453125" style="5" customWidth="1"/>
    <col min="8457" max="8457" width="12.1796875" style="5" customWidth="1"/>
    <col min="8458" max="8458" width="10.81640625" style="5" customWidth="1"/>
    <col min="8459" max="8459" width="13.54296875" style="5" customWidth="1"/>
    <col min="8460" max="8460" width="18.54296875" style="5" customWidth="1"/>
    <col min="8461" max="8704" width="9.1796875" style="5"/>
    <col min="8705" max="8705" width="5.453125" style="5" customWidth="1"/>
    <col min="8706" max="8706" width="7" style="5" customWidth="1"/>
    <col min="8707" max="8707" width="12.54296875" style="5" customWidth="1"/>
    <col min="8708" max="8708" width="21.54296875" style="5" customWidth="1"/>
    <col min="8709" max="8709" width="11.54296875" style="5" customWidth="1"/>
    <col min="8710" max="8710" width="7.54296875" style="5" customWidth="1"/>
    <col min="8711" max="8711" width="21.54296875" style="5" customWidth="1"/>
    <col min="8712" max="8712" width="12.453125" style="5" customWidth="1"/>
    <col min="8713" max="8713" width="12.1796875" style="5" customWidth="1"/>
    <col min="8714" max="8714" width="10.81640625" style="5" customWidth="1"/>
    <col min="8715" max="8715" width="13.54296875" style="5" customWidth="1"/>
    <col min="8716" max="8716" width="18.54296875" style="5" customWidth="1"/>
    <col min="8717" max="8960" width="9.1796875" style="5"/>
    <col min="8961" max="8961" width="5.453125" style="5" customWidth="1"/>
    <col min="8962" max="8962" width="7" style="5" customWidth="1"/>
    <col min="8963" max="8963" width="12.54296875" style="5" customWidth="1"/>
    <col min="8964" max="8964" width="21.54296875" style="5" customWidth="1"/>
    <col min="8965" max="8965" width="11.54296875" style="5" customWidth="1"/>
    <col min="8966" max="8966" width="7.54296875" style="5" customWidth="1"/>
    <col min="8967" max="8967" width="21.54296875" style="5" customWidth="1"/>
    <col min="8968" max="8968" width="12.453125" style="5" customWidth="1"/>
    <col min="8969" max="8969" width="12.1796875" style="5" customWidth="1"/>
    <col min="8970" max="8970" width="10.81640625" style="5" customWidth="1"/>
    <col min="8971" max="8971" width="13.54296875" style="5" customWidth="1"/>
    <col min="8972" max="8972" width="18.54296875" style="5" customWidth="1"/>
    <col min="8973" max="9216" width="9.1796875" style="5"/>
    <col min="9217" max="9217" width="5.453125" style="5" customWidth="1"/>
    <col min="9218" max="9218" width="7" style="5" customWidth="1"/>
    <col min="9219" max="9219" width="12.54296875" style="5" customWidth="1"/>
    <col min="9220" max="9220" width="21.54296875" style="5" customWidth="1"/>
    <col min="9221" max="9221" width="11.54296875" style="5" customWidth="1"/>
    <col min="9222" max="9222" width="7.54296875" style="5" customWidth="1"/>
    <col min="9223" max="9223" width="21.54296875" style="5" customWidth="1"/>
    <col min="9224" max="9224" width="12.453125" style="5" customWidth="1"/>
    <col min="9225" max="9225" width="12.1796875" style="5" customWidth="1"/>
    <col min="9226" max="9226" width="10.81640625" style="5" customWidth="1"/>
    <col min="9227" max="9227" width="13.54296875" style="5" customWidth="1"/>
    <col min="9228" max="9228" width="18.54296875" style="5" customWidth="1"/>
    <col min="9229" max="9472" width="9.1796875" style="5"/>
    <col min="9473" max="9473" width="5.453125" style="5" customWidth="1"/>
    <col min="9474" max="9474" width="7" style="5" customWidth="1"/>
    <col min="9475" max="9475" width="12.54296875" style="5" customWidth="1"/>
    <col min="9476" max="9476" width="21.54296875" style="5" customWidth="1"/>
    <col min="9477" max="9477" width="11.54296875" style="5" customWidth="1"/>
    <col min="9478" max="9478" width="7.54296875" style="5" customWidth="1"/>
    <col min="9479" max="9479" width="21.54296875" style="5" customWidth="1"/>
    <col min="9480" max="9480" width="12.453125" style="5" customWidth="1"/>
    <col min="9481" max="9481" width="12.1796875" style="5" customWidth="1"/>
    <col min="9482" max="9482" width="10.81640625" style="5" customWidth="1"/>
    <col min="9483" max="9483" width="13.54296875" style="5" customWidth="1"/>
    <col min="9484" max="9484" width="18.54296875" style="5" customWidth="1"/>
    <col min="9485" max="9728" width="9.1796875" style="5"/>
    <col min="9729" max="9729" width="5.453125" style="5" customWidth="1"/>
    <col min="9730" max="9730" width="7" style="5" customWidth="1"/>
    <col min="9731" max="9731" width="12.54296875" style="5" customWidth="1"/>
    <col min="9732" max="9732" width="21.54296875" style="5" customWidth="1"/>
    <col min="9733" max="9733" width="11.54296875" style="5" customWidth="1"/>
    <col min="9734" max="9734" width="7.54296875" style="5" customWidth="1"/>
    <col min="9735" max="9735" width="21.54296875" style="5" customWidth="1"/>
    <col min="9736" max="9736" width="12.453125" style="5" customWidth="1"/>
    <col min="9737" max="9737" width="12.1796875" style="5" customWidth="1"/>
    <col min="9738" max="9738" width="10.81640625" style="5" customWidth="1"/>
    <col min="9739" max="9739" width="13.54296875" style="5" customWidth="1"/>
    <col min="9740" max="9740" width="18.54296875" style="5" customWidth="1"/>
    <col min="9741" max="9984" width="9.1796875" style="5"/>
    <col min="9985" max="9985" width="5.453125" style="5" customWidth="1"/>
    <col min="9986" max="9986" width="7" style="5" customWidth="1"/>
    <col min="9987" max="9987" width="12.54296875" style="5" customWidth="1"/>
    <col min="9988" max="9988" width="21.54296875" style="5" customWidth="1"/>
    <col min="9989" max="9989" width="11.54296875" style="5" customWidth="1"/>
    <col min="9990" max="9990" width="7.54296875" style="5" customWidth="1"/>
    <col min="9991" max="9991" width="21.54296875" style="5" customWidth="1"/>
    <col min="9992" max="9992" width="12.453125" style="5" customWidth="1"/>
    <col min="9993" max="9993" width="12.1796875" style="5" customWidth="1"/>
    <col min="9994" max="9994" width="10.81640625" style="5" customWidth="1"/>
    <col min="9995" max="9995" width="13.54296875" style="5" customWidth="1"/>
    <col min="9996" max="9996" width="18.54296875" style="5" customWidth="1"/>
    <col min="9997" max="10240" width="9.1796875" style="5"/>
    <col min="10241" max="10241" width="5.453125" style="5" customWidth="1"/>
    <col min="10242" max="10242" width="7" style="5" customWidth="1"/>
    <col min="10243" max="10243" width="12.54296875" style="5" customWidth="1"/>
    <col min="10244" max="10244" width="21.54296875" style="5" customWidth="1"/>
    <col min="10245" max="10245" width="11.54296875" style="5" customWidth="1"/>
    <col min="10246" max="10246" width="7.54296875" style="5" customWidth="1"/>
    <col min="10247" max="10247" width="21.54296875" style="5" customWidth="1"/>
    <col min="10248" max="10248" width="12.453125" style="5" customWidth="1"/>
    <col min="10249" max="10249" width="12.1796875" style="5" customWidth="1"/>
    <col min="10250" max="10250" width="10.81640625" style="5" customWidth="1"/>
    <col min="10251" max="10251" width="13.54296875" style="5" customWidth="1"/>
    <col min="10252" max="10252" width="18.54296875" style="5" customWidth="1"/>
    <col min="10253" max="10496" width="9.1796875" style="5"/>
    <col min="10497" max="10497" width="5.453125" style="5" customWidth="1"/>
    <col min="10498" max="10498" width="7" style="5" customWidth="1"/>
    <col min="10499" max="10499" width="12.54296875" style="5" customWidth="1"/>
    <col min="10500" max="10500" width="21.54296875" style="5" customWidth="1"/>
    <col min="10501" max="10501" width="11.54296875" style="5" customWidth="1"/>
    <col min="10502" max="10502" width="7.54296875" style="5" customWidth="1"/>
    <col min="10503" max="10503" width="21.54296875" style="5" customWidth="1"/>
    <col min="10504" max="10504" width="12.453125" style="5" customWidth="1"/>
    <col min="10505" max="10505" width="12.1796875" style="5" customWidth="1"/>
    <col min="10506" max="10506" width="10.81640625" style="5" customWidth="1"/>
    <col min="10507" max="10507" width="13.54296875" style="5" customWidth="1"/>
    <col min="10508" max="10508" width="18.54296875" style="5" customWidth="1"/>
    <col min="10509" max="10752" width="9.1796875" style="5"/>
    <col min="10753" max="10753" width="5.453125" style="5" customWidth="1"/>
    <col min="10754" max="10754" width="7" style="5" customWidth="1"/>
    <col min="10755" max="10755" width="12.54296875" style="5" customWidth="1"/>
    <col min="10756" max="10756" width="21.54296875" style="5" customWidth="1"/>
    <col min="10757" max="10757" width="11.54296875" style="5" customWidth="1"/>
    <col min="10758" max="10758" width="7.54296875" style="5" customWidth="1"/>
    <col min="10759" max="10759" width="21.54296875" style="5" customWidth="1"/>
    <col min="10760" max="10760" width="12.453125" style="5" customWidth="1"/>
    <col min="10761" max="10761" width="12.1796875" style="5" customWidth="1"/>
    <col min="10762" max="10762" width="10.81640625" style="5" customWidth="1"/>
    <col min="10763" max="10763" width="13.54296875" style="5" customWidth="1"/>
    <col min="10764" max="10764" width="18.54296875" style="5" customWidth="1"/>
    <col min="10765" max="11008" width="9.1796875" style="5"/>
    <col min="11009" max="11009" width="5.453125" style="5" customWidth="1"/>
    <col min="11010" max="11010" width="7" style="5" customWidth="1"/>
    <col min="11011" max="11011" width="12.54296875" style="5" customWidth="1"/>
    <col min="11012" max="11012" width="21.54296875" style="5" customWidth="1"/>
    <col min="11013" max="11013" width="11.54296875" style="5" customWidth="1"/>
    <col min="11014" max="11014" width="7.54296875" style="5" customWidth="1"/>
    <col min="11015" max="11015" width="21.54296875" style="5" customWidth="1"/>
    <col min="11016" max="11016" width="12.453125" style="5" customWidth="1"/>
    <col min="11017" max="11017" width="12.1796875" style="5" customWidth="1"/>
    <col min="11018" max="11018" width="10.81640625" style="5" customWidth="1"/>
    <col min="11019" max="11019" width="13.54296875" style="5" customWidth="1"/>
    <col min="11020" max="11020" width="18.54296875" style="5" customWidth="1"/>
    <col min="11021" max="11264" width="9.1796875" style="5"/>
    <col min="11265" max="11265" width="5.453125" style="5" customWidth="1"/>
    <col min="11266" max="11266" width="7" style="5" customWidth="1"/>
    <col min="11267" max="11267" width="12.54296875" style="5" customWidth="1"/>
    <col min="11268" max="11268" width="21.54296875" style="5" customWidth="1"/>
    <col min="11269" max="11269" width="11.54296875" style="5" customWidth="1"/>
    <col min="11270" max="11270" width="7.54296875" style="5" customWidth="1"/>
    <col min="11271" max="11271" width="21.54296875" style="5" customWidth="1"/>
    <col min="11272" max="11272" width="12.453125" style="5" customWidth="1"/>
    <col min="11273" max="11273" width="12.1796875" style="5" customWidth="1"/>
    <col min="11274" max="11274" width="10.81640625" style="5" customWidth="1"/>
    <col min="11275" max="11275" width="13.54296875" style="5" customWidth="1"/>
    <col min="11276" max="11276" width="18.54296875" style="5" customWidth="1"/>
    <col min="11277" max="11520" width="9.1796875" style="5"/>
    <col min="11521" max="11521" width="5.453125" style="5" customWidth="1"/>
    <col min="11522" max="11522" width="7" style="5" customWidth="1"/>
    <col min="11523" max="11523" width="12.54296875" style="5" customWidth="1"/>
    <col min="11524" max="11524" width="21.54296875" style="5" customWidth="1"/>
    <col min="11525" max="11525" width="11.54296875" style="5" customWidth="1"/>
    <col min="11526" max="11526" width="7.54296875" style="5" customWidth="1"/>
    <col min="11527" max="11527" width="21.54296875" style="5" customWidth="1"/>
    <col min="11528" max="11528" width="12.453125" style="5" customWidth="1"/>
    <col min="11529" max="11529" width="12.1796875" style="5" customWidth="1"/>
    <col min="11530" max="11530" width="10.81640625" style="5" customWidth="1"/>
    <col min="11531" max="11531" width="13.54296875" style="5" customWidth="1"/>
    <col min="11532" max="11532" width="18.54296875" style="5" customWidth="1"/>
    <col min="11533" max="11776" width="9.1796875" style="5"/>
    <col min="11777" max="11777" width="5.453125" style="5" customWidth="1"/>
    <col min="11778" max="11778" width="7" style="5" customWidth="1"/>
    <col min="11779" max="11779" width="12.54296875" style="5" customWidth="1"/>
    <col min="11780" max="11780" width="21.54296875" style="5" customWidth="1"/>
    <col min="11781" max="11781" width="11.54296875" style="5" customWidth="1"/>
    <col min="11782" max="11782" width="7.54296875" style="5" customWidth="1"/>
    <col min="11783" max="11783" width="21.54296875" style="5" customWidth="1"/>
    <col min="11784" max="11784" width="12.453125" style="5" customWidth="1"/>
    <col min="11785" max="11785" width="12.1796875" style="5" customWidth="1"/>
    <col min="11786" max="11786" width="10.81640625" style="5" customWidth="1"/>
    <col min="11787" max="11787" width="13.54296875" style="5" customWidth="1"/>
    <col min="11788" max="11788" width="18.54296875" style="5" customWidth="1"/>
    <col min="11789" max="12032" width="9.1796875" style="5"/>
    <col min="12033" max="12033" width="5.453125" style="5" customWidth="1"/>
    <col min="12034" max="12034" width="7" style="5" customWidth="1"/>
    <col min="12035" max="12035" width="12.54296875" style="5" customWidth="1"/>
    <col min="12036" max="12036" width="21.54296875" style="5" customWidth="1"/>
    <col min="12037" max="12037" width="11.54296875" style="5" customWidth="1"/>
    <col min="12038" max="12038" width="7.54296875" style="5" customWidth="1"/>
    <col min="12039" max="12039" width="21.54296875" style="5" customWidth="1"/>
    <col min="12040" max="12040" width="12.453125" style="5" customWidth="1"/>
    <col min="12041" max="12041" width="12.1796875" style="5" customWidth="1"/>
    <col min="12042" max="12042" width="10.81640625" style="5" customWidth="1"/>
    <col min="12043" max="12043" width="13.54296875" style="5" customWidth="1"/>
    <col min="12044" max="12044" width="18.54296875" style="5" customWidth="1"/>
    <col min="12045" max="12288" width="9.1796875" style="5"/>
    <col min="12289" max="12289" width="5.453125" style="5" customWidth="1"/>
    <col min="12290" max="12290" width="7" style="5" customWidth="1"/>
    <col min="12291" max="12291" width="12.54296875" style="5" customWidth="1"/>
    <col min="12292" max="12292" width="21.54296875" style="5" customWidth="1"/>
    <col min="12293" max="12293" width="11.54296875" style="5" customWidth="1"/>
    <col min="12294" max="12294" width="7.54296875" style="5" customWidth="1"/>
    <col min="12295" max="12295" width="21.54296875" style="5" customWidth="1"/>
    <col min="12296" max="12296" width="12.453125" style="5" customWidth="1"/>
    <col min="12297" max="12297" width="12.1796875" style="5" customWidth="1"/>
    <col min="12298" max="12298" width="10.81640625" style="5" customWidth="1"/>
    <col min="12299" max="12299" width="13.54296875" style="5" customWidth="1"/>
    <col min="12300" max="12300" width="18.54296875" style="5" customWidth="1"/>
    <col min="12301" max="12544" width="9.1796875" style="5"/>
    <col min="12545" max="12545" width="5.453125" style="5" customWidth="1"/>
    <col min="12546" max="12546" width="7" style="5" customWidth="1"/>
    <col min="12547" max="12547" width="12.54296875" style="5" customWidth="1"/>
    <col min="12548" max="12548" width="21.54296875" style="5" customWidth="1"/>
    <col min="12549" max="12549" width="11.54296875" style="5" customWidth="1"/>
    <col min="12550" max="12550" width="7.54296875" style="5" customWidth="1"/>
    <col min="12551" max="12551" width="21.54296875" style="5" customWidth="1"/>
    <col min="12552" max="12552" width="12.453125" style="5" customWidth="1"/>
    <col min="12553" max="12553" width="12.1796875" style="5" customWidth="1"/>
    <col min="12554" max="12554" width="10.81640625" style="5" customWidth="1"/>
    <col min="12555" max="12555" width="13.54296875" style="5" customWidth="1"/>
    <col min="12556" max="12556" width="18.54296875" style="5" customWidth="1"/>
    <col min="12557" max="12800" width="9.1796875" style="5"/>
    <col min="12801" max="12801" width="5.453125" style="5" customWidth="1"/>
    <col min="12802" max="12802" width="7" style="5" customWidth="1"/>
    <col min="12803" max="12803" width="12.54296875" style="5" customWidth="1"/>
    <col min="12804" max="12804" width="21.54296875" style="5" customWidth="1"/>
    <col min="12805" max="12805" width="11.54296875" style="5" customWidth="1"/>
    <col min="12806" max="12806" width="7.54296875" style="5" customWidth="1"/>
    <col min="12807" max="12807" width="21.54296875" style="5" customWidth="1"/>
    <col min="12808" max="12808" width="12.453125" style="5" customWidth="1"/>
    <col min="12809" max="12809" width="12.1796875" style="5" customWidth="1"/>
    <col min="12810" max="12810" width="10.81640625" style="5" customWidth="1"/>
    <col min="12811" max="12811" width="13.54296875" style="5" customWidth="1"/>
    <col min="12812" max="12812" width="18.54296875" style="5" customWidth="1"/>
    <col min="12813" max="13056" width="9.1796875" style="5"/>
    <col min="13057" max="13057" width="5.453125" style="5" customWidth="1"/>
    <col min="13058" max="13058" width="7" style="5" customWidth="1"/>
    <col min="13059" max="13059" width="12.54296875" style="5" customWidth="1"/>
    <col min="13060" max="13060" width="21.54296875" style="5" customWidth="1"/>
    <col min="13061" max="13061" width="11.54296875" style="5" customWidth="1"/>
    <col min="13062" max="13062" width="7.54296875" style="5" customWidth="1"/>
    <col min="13063" max="13063" width="21.54296875" style="5" customWidth="1"/>
    <col min="13064" max="13064" width="12.453125" style="5" customWidth="1"/>
    <col min="13065" max="13065" width="12.1796875" style="5" customWidth="1"/>
    <col min="13066" max="13066" width="10.81640625" style="5" customWidth="1"/>
    <col min="13067" max="13067" width="13.54296875" style="5" customWidth="1"/>
    <col min="13068" max="13068" width="18.54296875" style="5" customWidth="1"/>
    <col min="13069" max="13312" width="9.1796875" style="5"/>
    <col min="13313" max="13313" width="5.453125" style="5" customWidth="1"/>
    <col min="13314" max="13314" width="7" style="5" customWidth="1"/>
    <col min="13315" max="13315" width="12.54296875" style="5" customWidth="1"/>
    <col min="13316" max="13316" width="21.54296875" style="5" customWidth="1"/>
    <col min="13317" max="13317" width="11.54296875" style="5" customWidth="1"/>
    <col min="13318" max="13318" width="7.54296875" style="5" customWidth="1"/>
    <col min="13319" max="13319" width="21.54296875" style="5" customWidth="1"/>
    <col min="13320" max="13320" width="12.453125" style="5" customWidth="1"/>
    <col min="13321" max="13321" width="12.1796875" style="5" customWidth="1"/>
    <col min="13322" max="13322" width="10.81640625" style="5" customWidth="1"/>
    <col min="13323" max="13323" width="13.54296875" style="5" customWidth="1"/>
    <col min="13324" max="13324" width="18.54296875" style="5" customWidth="1"/>
    <col min="13325" max="13568" width="9.1796875" style="5"/>
    <col min="13569" max="13569" width="5.453125" style="5" customWidth="1"/>
    <col min="13570" max="13570" width="7" style="5" customWidth="1"/>
    <col min="13571" max="13571" width="12.54296875" style="5" customWidth="1"/>
    <col min="13572" max="13572" width="21.54296875" style="5" customWidth="1"/>
    <col min="13573" max="13573" width="11.54296875" style="5" customWidth="1"/>
    <col min="13574" max="13574" width="7.54296875" style="5" customWidth="1"/>
    <col min="13575" max="13575" width="21.54296875" style="5" customWidth="1"/>
    <col min="13576" max="13576" width="12.453125" style="5" customWidth="1"/>
    <col min="13577" max="13577" width="12.1796875" style="5" customWidth="1"/>
    <col min="13578" max="13578" width="10.81640625" style="5" customWidth="1"/>
    <col min="13579" max="13579" width="13.54296875" style="5" customWidth="1"/>
    <col min="13580" max="13580" width="18.54296875" style="5" customWidth="1"/>
    <col min="13581" max="13824" width="9.1796875" style="5"/>
    <col min="13825" max="13825" width="5.453125" style="5" customWidth="1"/>
    <col min="13826" max="13826" width="7" style="5" customWidth="1"/>
    <col min="13827" max="13827" width="12.54296875" style="5" customWidth="1"/>
    <col min="13828" max="13828" width="21.54296875" style="5" customWidth="1"/>
    <col min="13829" max="13829" width="11.54296875" style="5" customWidth="1"/>
    <col min="13830" max="13830" width="7.54296875" style="5" customWidth="1"/>
    <col min="13831" max="13831" width="21.54296875" style="5" customWidth="1"/>
    <col min="13832" max="13832" width="12.453125" style="5" customWidth="1"/>
    <col min="13833" max="13833" width="12.1796875" style="5" customWidth="1"/>
    <col min="13834" max="13834" width="10.81640625" style="5" customWidth="1"/>
    <col min="13835" max="13835" width="13.54296875" style="5" customWidth="1"/>
    <col min="13836" max="13836" width="18.54296875" style="5" customWidth="1"/>
    <col min="13837" max="14080" width="9.1796875" style="5"/>
    <col min="14081" max="14081" width="5.453125" style="5" customWidth="1"/>
    <col min="14082" max="14082" width="7" style="5" customWidth="1"/>
    <col min="14083" max="14083" width="12.54296875" style="5" customWidth="1"/>
    <col min="14084" max="14084" width="21.54296875" style="5" customWidth="1"/>
    <col min="14085" max="14085" width="11.54296875" style="5" customWidth="1"/>
    <col min="14086" max="14086" width="7.54296875" style="5" customWidth="1"/>
    <col min="14087" max="14087" width="21.54296875" style="5" customWidth="1"/>
    <col min="14088" max="14088" width="12.453125" style="5" customWidth="1"/>
    <col min="14089" max="14089" width="12.1796875" style="5" customWidth="1"/>
    <col min="14090" max="14090" width="10.81640625" style="5" customWidth="1"/>
    <col min="14091" max="14091" width="13.54296875" style="5" customWidth="1"/>
    <col min="14092" max="14092" width="18.54296875" style="5" customWidth="1"/>
    <col min="14093" max="14336" width="9.1796875" style="5"/>
    <col min="14337" max="14337" width="5.453125" style="5" customWidth="1"/>
    <col min="14338" max="14338" width="7" style="5" customWidth="1"/>
    <col min="14339" max="14339" width="12.54296875" style="5" customWidth="1"/>
    <col min="14340" max="14340" width="21.54296875" style="5" customWidth="1"/>
    <col min="14341" max="14341" width="11.54296875" style="5" customWidth="1"/>
    <col min="14342" max="14342" width="7.54296875" style="5" customWidth="1"/>
    <col min="14343" max="14343" width="21.54296875" style="5" customWidth="1"/>
    <col min="14344" max="14344" width="12.453125" style="5" customWidth="1"/>
    <col min="14345" max="14345" width="12.1796875" style="5" customWidth="1"/>
    <col min="14346" max="14346" width="10.81640625" style="5" customWidth="1"/>
    <col min="14347" max="14347" width="13.54296875" style="5" customWidth="1"/>
    <col min="14348" max="14348" width="18.54296875" style="5" customWidth="1"/>
    <col min="14349" max="14592" width="9.1796875" style="5"/>
    <col min="14593" max="14593" width="5.453125" style="5" customWidth="1"/>
    <col min="14594" max="14594" width="7" style="5" customWidth="1"/>
    <col min="14595" max="14595" width="12.54296875" style="5" customWidth="1"/>
    <col min="14596" max="14596" width="21.54296875" style="5" customWidth="1"/>
    <col min="14597" max="14597" width="11.54296875" style="5" customWidth="1"/>
    <col min="14598" max="14598" width="7.54296875" style="5" customWidth="1"/>
    <col min="14599" max="14599" width="21.54296875" style="5" customWidth="1"/>
    <col min="14600" max="14600" width="12.453125" style="5" customWidth="1"/>
    <col min="14601" max="14601" width="12.1796875" style="5" customWidth="1"/>
    <col min="14602" max="14602" width="10.81640625" style="5" customWidth="1"/>
    <col min="14603" max="14603" width="13.54296875" style="5" customWidth="1"/>
    <col min="14604" max="14604" width="18.54296875" style="5" customWidth="1"/>
    <col min="14605" max="14848" width="9.1796875" style="5"/>
    <col min="14849" max="14849" width="5.453125" style="5" customWidth="1"/>
    <col min="14850" max="14850" width="7" style="5" customWidth="1"/>
    <col min="14851" max="14851" width="12.54296875" style="5" customWidth="1"/>
    <col min="14852" max="14852" width="21.54296875" style="5" customWidth="1"/>
    <col min="14853" max="14853" width="11.54296875" style="5" customWidth="1"/>
    <col min="14854" max="14854" width="7.54296875" style="5" customWidth="1"/>
    <col min="14855" max="14855" width="21.54296875" style="5" customWidth="1"/>
    <col min="14856" max="14856" width="12.453125" style="5" customWidth="1"/>
    <col min="14857" max="14857" width="12.1796875" style="5" customWidth="1"/>
    <col min="14858" max="14858" width="10.81640625" style="5" customWidth="1"/>
    <col min="14859" max="14859" width="13.54296875" style="5" customWidth="1"/>
    <col min="14860" max="14860" width="18.54296875" style="5" customWidth="1"/>
    <col min="14861" max="15104" width="9.1796875" style="5"/>
    <col min="15105" max="15105" width="5.453125" style="5" customWidth="1"/>
    <col min="15106" max="15106" width="7" style="5" customWidth="1"/>
    <col min="15107" max="15107" width="12.54296875" style="5" customWidth="1"/>
    <col min="15108" max="15108" width="21.54296875" style="5" customWidth="1"/>
    <col min="15109" max="15109" width="11.54296875" style="5" customWidth="1"/>
    <col min="15110" max="15110" width="7.54296875" style="5" customWidth="1"/>
    <col min="15111" max="15111" width="21.54296875" style="5" customWidth="1"/>
    <col min="15112" max="15112" width="12.453125" style="5" customWidth="1"/>
    <col min="15113" max="15113" width="12.1796875" style="5" customWidth="1"/>
    <col min="15114" max="15114" width="10.81640625" style="5" customWidth="1"/>
    <col min="15115" max="15115" width="13.54296875" style="5" customWidth="1"/>
    <col min="15116" max="15116" width="18.54296875" style="5" customWidth="1"/>
    <col min="15117" max="15360" width="9.1796875" style="5"/>
    <col min="15361" max="15361" width="5.453125" style="5" customWidth="1"/>
    <col min="15362" max="15362" width="7" style="5" customWidth="1"/>
    <col min="15363" max="15363" width="12.54296875" style="5" customWidth="1"/>
    <col min="15364" max="15364" width="21.54296875" style="5" customWidth="1"/>
    <col min="15365" max="15365" width="11.54296875" style="5" customWidth="1"/>
    <col min="15366" max="15366" width="7.54296875" style="5" customWidth="1"/>
    <col min="15367" max="15367" width="21.54296875" style="5" customWidth="1"/>
    <col min="15368" max="15368" width="12.453125" style="5" customWidth="1"/>
    <col min="15369" max="15369" width="12.1796875" style="5" customWidth="1"/>
    <col min="15370" max="15370" width="10.81640625" style="5" customWidth="1"/>
    <col min="15371" max="15371" width="13.54296875" style="5" customWidth="1"/>
    <col min="15372" max="15372" width="18.54296875" style="5" customWidth="1"/>
    <col min="15373" max="15616" width="9.1796875" style="5"/>
    <col min="15617" max="15617" width="5.453125" style="5" customWidth="1"/>
    <col min="15618" max="15618" width="7" style="5" customWidth="1"/>
    <col min="15619" max="15619" width="12.54296875" style="5" customWidth="1"/>
    <col min="15620" max="15620" width="21.54296875" style="5" customWidth="1"/>
    <col min="15621" max="15621" width="11.54296875" style="5" customWidth="1"/>
    <col min="15622" max="15622" width="7.54296875" style="5" customWidth="1"/>
    <col min="15623" max="15623" width="21.54296875" style="5" customWidth="1"/>
    <col min="15624" max="15624" width="12.453125" style="5" customWidth="1"/>
    <col min="15625" max="15625" width="12.1796875" style="5" customWidth="1"/>
    <col min="15626" max="15626" width="10.81640625" style="5" customWidth="1"/>
    <col min="15627" max="15627" width="13.54296875" style="5" customWidth="1"/>
    <col min="15628" max="15628" width="18.54296875" style="5" customWidth="1"/>
    <col min="15629" max="15872" width="9.1796875" style="5"/>
    <col min="15873" max="15873" width="5.453125" style="5" customWidth="1"/>
    <col min="15874" max="15874" width="7" style="5" customWidth="1"/>
    <col min="15875" max="15875" width="12.54296875" style="5" customWidth="1"/>
    <col min="15876" max="15876" width="21.54296875" style="5" customWidth="1"/>
    <col min="15877" max="15877" width="11.54296875" style="5" customWidth="1"/>
    <col min="15878" max="15878" width="7.54296875" style="5" customWidth="1"/>
    <col min="15879" max="15879" width="21.54296875" style="5" customWidth="1"/>
    <col min="15880" max="15880" width="12.453125" style="5" customWidth="1"/>
    <col min="15881" max="15881" width="12.1796875" style="5" customWidth="1"/>
    <col min="15882" max="15882" width="10.81640625" style="5" customWidth="1"/>
    <col min="15883" max="15883" width="13.54296875" style="5" customWidth="1"/>
    <col min="15884" max="15884" width="18.54296875" style="5" customWidth="1"/>
    <col min="15885" max="16128" width="9.1796875" style="5"/>
    <col min="16129" max="16129" width="5.453125" style="5" customWidth="1"/>
    <col min="16130" max="16130" width="7" style="5" customWidth="1"/>
    <col min="16131" max="16131" width="12.54296875" style="5" customWidth="1"/>
    <col min="16132" max="16132" width="21.54296875" style="5" customWidth="1"/>
    <col min="16133" max="16133" width="11.54296875" style="5" customWidth="1"/>
    <col min="16134" max="16134" width="7.54296875" style="5" customWidth="1"/>
    <col min="16135" max="16135" width="21.54296875" style="5" customWidth="1"/>
    <col min="16136" max="16136" width="12.453125" style="5" customWidth="1"/>
    <col min="16137" max="16137" width="12.1796875" style="5" customWidth="1"/>
    <col min="16138" max="16138" width="10.81640625" style="5" customWidth="1"/>
    <col min="16139" max="16139" width="13.54296875" style="5" customWidth="1"/>
    <col min="16140" max="16140" width="18.54296875" style="5" customWidth="1"/>
    <col min="16141" max="16384" width="9.1796875" style="5"/>
  </cols>
  <sheetData>
    <row r="1" spans="1:21" s="1" customFormat="1" ht="16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21" s="1" customFormat="1" ht="16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21" s="1" customFormat="1" ht="16" customHeight="1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1" s="1" customFormat="1" ht="16" customHeight="1" x14ac:dyDescent="0.25">
      <c r="A4" s="124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21" s="1" customFormat="1" ht="6" customHeight="1" x14ac:dyDescent="0.25">
      <c r="A5" s="124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1" s="3" customFormat="1" ht="20.149999999999999" customHeight="1" x14ac:dyDescent="0.25">
      <c r="A6" s="123" t="s">
        <v>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5.65" customHeight="1" x14ac:dyDescent="0.25">
      <c r="A7" s="107" t="s">
        <v>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21" s="1" customFormat="1" ht="4.5" customHeight="1" thickBot="1" x14ac:dyDescent="0.3">
      <c r="A8" s="107" t="s">
        <v>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1" s="1" customFormat="1" ht="19.5" customHeight="1" thickTop="1" x14ac:dyDescent="0.25">
      <c r="A9" s="108" t="s">
        <v>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9"/>
    </row>
    <row r="10" spans="1:21" s="4" customFormat="1" ht="18" customHeight="1" x14ac:dyDescent="0.25">
      <c r="A10" s="110" t="s">
        <v>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21" s="1" customFormat="1" ht="19.5" customHeight="1" x14ac:dyDescent="0.25">
      <c r="A11" s="107" t="s">
        <v>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12"/>
    </row>
    <row r="12" spans="1:21" ht="5.25" customHeight="1" x14ac:dyDescent="0.25">
      <c r="A12" s="113" t="s">
        <v>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21" x14ac:dyDescent="0.25">
      <c r="A13" s="115" t="s">
        <v>10</v>
      </c>
      <c r="B13" s="115"/>
      <c r="C13" s="115"/>
      <c r="D13" s="115"/>
      <c r="G13" s="5" t="s">
        <v>11</v>
      </c>
      <c r="H13" s="7"/>
      <c r="K13" s="10"/>
      <c r="L13" s="11" t="s">
        <v>12</v>
      </c>
    </row>
    <row r="14" spans="1:21" x14ac:dyDescent="0.25">
      <c r="A14" s="115" t="s">
        <v>13</v>
      </c>
      <c r="B14" s="115"/>
      <c r="C14" s="115"/>
      <c r="D14" s="115"/>
      <c r="G14" s="5" t="s">
        <v>14</v>
      </c>
      <c r="H14" s="7"/>
      <c r="K14" s="10"/>
      <c r="L14" s="11" t="s">
        <v>15</v>
      </c>
    </row>
    <row r="15" spans="1:21" x14ac:dyDescent="0.25">
      <c r="A15" s="103" t="s">
        <v>16</v>
      </c>
      <c r="B15" s="103"/>
      <c r="C15" s="103"/>
      <c r="D15" s="103"/>
      <c r="E15" s="103"/>
      <c r="F15" s="103"/>
      <c r="G15" s="116"/>
      <c r="H15" s="117" t="s">
        <v>17</v>
      </c>
      <c r="I15" s="117"/>
      <c r="J15" s="117"/>
      <c r="K15" s="117"/>
      <c r="L15" s="118"/>
    </row>
    <row r="16" spans="1:21" x14ac:dyDescent="0.25">
      <c r="A16" s="12" t="s">
        <v>18</v>
      </c>
      <c r="B16" s="13"/>
      <c r="C16" s="13"/>
      <c r="D16" s="12"/>
      <c r="E16" s="14" t="s">
        <v>4</v>
      </c>
      <c r="F16" s="12"/>
      <c r="G16" s="15"/>
      <c r="H16" s="119" t="s">
        <v>19</v>
      </c>
      <c r="I16" s="119"/>
      <c r="J16" s="119"/>
      <c r="K16" s="119"/>
      <c r="L16" s="120"/>
    </row>
    <row r="17" spans="1:12" x14ac:dyDescent="0.25">
      <c r="A17" s="12" t="s">
        <v>20</v>
      </c>
      <c r="B17" s="13"/>
      <c r="C17" s="13"/>
      <c r="D17" s="14"/>
      <c r="E17" s="16"/>
      <c r="F17" s="12"/>
      <c r="G17" s="15" t="s">
        <v>21</v>
      </c>
      <c r="H17" s="17" t="s">
        <v>22</v>
      </c>
      <c r="I17" s="18"/>
      <c r="J17" s="18"/>
      <c r="K17" s="18"/>
      <c r="L17" s="19"/>
    </row>
    <row r="18" spans="1:12" x14ac:dyDescent="0.25">
      <c r="A18" s="12" t="s">
        <v>23</v>
      </c>
      <c r="B18" s="13"/>
      <c r="C18" s="13"/>
      <c r="D18" s="14"/>
      <c r="E18" s="16"/>
      <c r="F18" s="12"/>
      <c r="G18" s="15" t="s">
        <v>24</v>
      </c>
      <c r="H18" s="17" t="s">
        <v>25</v>
      </c>
      <c r="I18" s="18"/>
      <c r="J18" s="18"/>
      <c r="K18" s="18"/>
      <c r="L18" s="19"/>
    </row>
    <row r="19" spans="1:12" ht="13.5" thickBot="1" x14ac:dyDescent="0.3">
      <c r="A19" s="20" t="s">
        <v>26</v>
      </c>
      <c r="B19" s="21"/>
      <c r="C19" s="21"/>
      <c r="D19" s="20"/>
      <c r="E19" s="22"/>
      <c r="F19" s="20"/>
      <c r="G19" s="23" t="s">
        <v>27</v>
      </c>
      <c r="H19" s="24" t="s">
        <v>28</v>
      </c>
      <c r="I19" s="25"/>
      <c r="J19" s="21">
        <v>10</v>
      </c>
      <c r="K19" s="20"/>
      <c r="L19" s="26" t="s">
        <v>29</v>
      </c>
    </row>
    <row r="20" spans="1:12" ht="6.75" customHeight="1" thickTop="1" thickBot="1" x14ac:dyDescent="0.3">
      <c r="A20" s="27"/>
      <c r="B20" s="28"/>
      <c r="C20" s="28"/>
      <c r="D20" s="27"/>
      <c r="E20" s="29"/>
      <c r="F20" s="27"/>
      <c r="G20" s="30"/>
      <c r="H20" s="31"/>
      <c r="I20" s="32"/>
      <c r="J20" s="33"/>
      <c r="K20" s="27"/>
      <c r="L20" s="34"/>
    </row>
    <row r="21" spans="1:12" s="35" customFormat="1" ht="21" customHeight="1" thickTop="1" x14ac:dyDescent="0.25">
      <c r="A21" s="98" t="s">
        <v>30</v>
      </c>
      <c r="B21" s="100" t="s">
        <v>31</v>
      </c>
      <c r="C21" s="100" t="s">
        <v>32</v>
      </c>
      <c r="D21" s="100" t="s">
        <v>33</v>
      </c>
      <c r="E21" s="105" t="s">
        <v>34</v>
      </c>
      <c r="F21" s="100" t="s">
        <v>35</v>
      </c>
      <c r="G21" s="100" t="s">
        <v>36</v>
      </c>
      <c r="H21" s="92" t="s">
        <v>37</v>
      </c>
      <c r="I21" s="92" t="s">
        <v>38</v>
      </c>
      <c r="J21" s="94" t="s">
        <v>39</v>
      </c>
      <c r="K21" s="96" t="s">
        <v>40</v>
      </c>
      <c r="L21" s="121" t="s">
        <v>41</v>
      </c>
    </row>
    <row r="22" spans="1:12" s="35" customFormat="1" ht="13.5" customHeight="1" x14ac:dyDescent="0.25">
      <c r="A22" s="99"/>
      <c r="B22" s="101"/>
      <c r="C22" s="101"/>
      <c r="D22" s="101"/>
      <c r="E22" s="106"/>
      <c r="F22" s="101"/>
      <c r="G22" s="101"/>
      <c r="H22" s="93"/>
      <c r="I22" s="93"/>
      <c r="J22" s="95"/>
      <c r="K22" s="97"/>
      <c r="L22" s="122"/>
    </row>
    <row r="23" spans="1:12" ht="12.65" customHeight="1" x14ac:dyDescent="0.25">
      <c r="A23" s="36">
        <v>1</v>
      </c>
      <c r="B23" s="37">
        <v>64</v>
      </c>
      <c r="C23" s="36">
        <f>INDEX([1]base!$A$1:$F$235,MATCH($B23,[1]base!$A$1:$A$235,0),COLUMN()-1)</f>
        <v>10137270845</v>
      </c>
      <c r="D23" s="38" t="str">
        <f>INDEX([1]base!$A$1:$F$235,MATCH($B23,[1]base!$A$1:$A$235,0),COLUMN()-1)</f>
        <v>СОЛОМАТИНА Олеся</v>
      </c>
      <c r="E23" s="39" t="str">
        <f>INDEX([1]base!$A$1:$F$235,MATCH($B23,[1]base!$A$1:$A$235,0),COLUMN()-1)</f>
        <v>31.01.2009</v>
      </c>
      <c r="F23" s="40" t="str">
        <f>INDEX([1]base!$A$1:$F$235,MATCH($B23,[1]base!$A$1:$A$235,0),COLUMN()-1)</f>
        <v>КМС</v>
      </c>
      <c r="G23" s="41" t="str">
        <f>INDEX([1]base!$A$1:$F$235,MATCH($B23,[1]base!$A$1:$A$235,0),COLUMN()-1)</f>
        <v>Санкт-Петербург</v>
      </c>
      <c r="H23" s="42">
        <f>'[1]стартовый 19.07.2024'!J16</f>
        <v>1.075833333333337E-2</v>
      </c>
      <c r="I23" s="43" t="s">
        <v>4</v>
      </c>
      <c r="J23" s="44">
        <f t="shared" ref="J23:J70" si="0">$J$19/((H23*24))</f>
        <v>38.729666924864318</v>
      </c>
      <c r="K23" s="45"/>
      <c r="L23" s="46"/>
    </row>
    <row r="24" spans="1:12" ht="12.65" customHeight="1" x14ac:dyDescent="0.25">
      <c r="A24" s="45">
        <v>2</v>
      </c>
      <c r="B24" s="47">
        <v>60</v>
      </c>
      <c r="C24" s="36">
        <f>INDEX([1]base!$A$1:$F$235,MATCH($B24,[1]base!$A$1:$A$235,0),COLUMN()-1)</f>
        <v>10124975083</v>
      </c>
      <c r="D24" s="38" t="str">
        <f>INDEX([1]base!$A$1:$F$235,MATCH($B24,[1]base!$A$1:$A$235,0),COLUMN()-1)</f>
        <v>НОВОЛОДСКАЯ Ангелина</v>
      </c>
      <c r="E24" s="39">
        <f>INDEX([1]base!$A$1:$F$235,MATCH($B24,[1]base!$A$1:$A$235,0),COLUMN()-1)</f>
        <v>40017</v>
      </c>
      <c r="F24" s="40" t="str">
        <f>INDEX([1]base!$A$1:$F$235,MATCH($B24,[1]base!$A$1:$A$235,0),COLUMN()-1)</f>
        <v>КМС</v>
      </c>
      <c r="G24" s="41" t="str">
        <f>INDEX([1]base!$A$1:$F$235,MATCH($B24,[1]base!$A$1:$A$235,0),COLUMN()-1)</f>
        <v>Санкт-Петербург</v>
      </c>
      <c r="H24" s="42">
        <f>'[1]стартовый 19.07.2024'!J17</f>
        <v>1.0828587962962974E-2</v>
      </c>
      <c r="I24" s="43">
        <f>H24-$H$23</f>
        <v>7.0254629629604159E-5</v>
      </c>
      <c r="J24" s="44">
        <f t="shared" si="0"/>
        <v>38.478393313310278</v>
      </c>
      <c r="K24" s="45"/>
      <c r="L24" s="46"/>
    </row>
    <row r="25" spans="1:12" ht="12.65" customHeight="1" x14ac:dyDescent="0.25">
      <c r="A25" s="36">
        <v>3</v>
      </c>
      <c r="B25" s="47">
        <v>62</v>
      </c>
      <c r="C25" s="36">
        <f>INDEX([1]base!$A$1:$F$235,MATCH($B25,[1]base!$A$1:$A$235,0),COLUMN()-1)</f>
        <v>10127774848</v>
      </c>
      <c r="D25" s="38" t="str">
        <f>INDEX([1]base!$A$1:$F$235,MATCH($B25,[1]base!$A$1:$A$235,0),COLUMN()-1)</f>
        <v>ДЕМЕНКОВА Анастасия</v>
      </c>
      <c r="E25" s="39" t="str">
        <f>INDEX([1]base!$A$1:$F$235,MATCH($B25,[1]base!$A$1:$A$235,0),COLUMN()-1)</f>
        <v>03.06.2009</v>
      </c>
      <c r="F25" s="40" t="str">
        <f>INDEX([1]base!$A$1:$F$235,MATCH($B25,[1]base!$A$1:$A$235,0),COLUMN()-1)</f>
        <v>КМС</v>
      </c>
      <c r="G25" s="41" t="str">
        <f>INDEX([1]base!$A$1:$F$235,MATCH($B25,[1]base!$A$1:$A$235,0),COLUMN()-1)</f>
        <v>Санкт-Петербург</v>
      </c>
      <c r="H25" s="42">
        <f>'[1]стартовый 19.07.2024'!J18</f>
        <v>1.0870717592592623E-2</v>
      </c>
      <c r="I25" s="43">
        <f t="shared" ref="I25:I70" si="1">H25-$H$23</f>
        <v>1.1238425925925305E-4</v>
      </c>
      <c r="J25" s="44">
        <f t="shared" si="0"/>
        <v>38.329269720941518</v>
      </c>
      <c r="K25" s="45"/>
      <c r="L25" s="46"/>
    </row>
    <row r="26" spans="1:12" ht="12.65" customHeight="1" x14ac:dyDescent="0.25">
      <c r="A26" s="45">
        <v>4</v>
      </c>
      <c r="B26" s="47">
        <v>65</v>
      </c>
      <c r="C26" s="36">
        <f>INDEX([1]base!$A$1:$F$235,MATCH($B26,[1]base!$A$1:$A$235,0),COLUMN()-1)</f>
        <v>10137271047</v>
      </c>
      <c r="D26" s="38" t="str">
        <f>INDEX([1]base!$A$1:$F$235,MATCH($B26,[1]base!$A$1:$A$235,0),COLUMN()-1)</f>
        <v>КОСТИНА Ольга</v>
      </c>
      <c r="E26" s="39" t="str">
        <f>INDEX([1]base!$A$1:$F$235,MATCH($B26,[1]base!$A$1:$A$235,0),COLUMN()-1)</f>
        <v>24.07.2009</v>
      </c>
      <c r="F26" s="40" t="str">
        <f>INDEX([1]base!$A$1:$F$235,MATCH($B26,[1]base!$A$1:$A$235,0),COLUMN()-1)</f>
        <v>КМС</v>
      </c>
      <c r="G26" s="41" t="str">
        <f>INDEX([1]base!$A$1:$F$235,MATCH($B26,[1]base!$A$1:$A$235,0),COLUMN()-1)</f>
        <v>Санкт-Петербург</v>
      </c>
      <c r="H26" s="42">
        <f>'[1]стартовый 19.07.2024'!J19</f>
        <v>1.0953587962963019E-2</v>
      </c>
      <c r="I26" s="43">
        <f t="shared" si="1"/>
        <v>1.9525462962964937E-4</v>
      </c>
      <c r="J26" s="44">
        <f t="shared" si="0"/>
        <v>38.039286129396771</v>
      </c>
      <c r="K26" s="45"/>
      <c r="L26" s="46"/>
    </row>
    <row r="27" spans="1:12" ht="12.65" customHeight="1" x14ac:dyDescent="0.25">
      <c r="A27" s="36">
        <v>5</v>
      </c>
      <c r="B27" s="47">
        <v>63</v>
      </c>
      <c r="C27" s="36">
        <f>INDEX([1]base!$A$1:$F$235,MATCH($B27,[1]base!$A$1:$A$235,0),COLUMN()-1)</f>
        <v>10127617931</v>
      </c>
      <c r="D27" s="38" t="str">
        <f>INDEX([1]base!$A$1:$F$235,MATCH($B27,[1]base!$A$1:$A$235,0),COLUMN()-1)</f>
        <v>ВАСЮКОВА Валерия</v>
      </c>
      <c r="E27" s="39" t="str">
        <f>INDEX([1]base!$A$1:$F$235,MATCH($B27,[1]base!$A$1:$A$235,0),COLUMN()-1)</f>
        <v>01.01.2009</v>
      </c>
      <c r="F27" s="40" t="str">
        <f>INDEX([1]base!$A$1:$F$235,MATCH($B27,[1]base!$A$1:$A$235,0),COLUMN()-1)</f>
        <v>КМС</v>
      </c>
      <c r="G27" s="41" t="str">
        <f>INDEX([1]base!$A$1:$F$235,MATCH($B27,[1]base!$A$1:$A$235,0),COLUMN()-1)</f>
        <v>Санкт-Петербург</v>
      </c>
      <c r="H27" s="42">
        <f>'[1]стартовый 19.07.2024'!J20</f>
        <v>1.1112500000000056E-2</v>
      </c>
      <c r="I27" s="43">
        <f t="shared" si="1"/>
        <v>3.5416666666668664E-4</v>
      </c>
      <c r="J27" s="44">
        <f t="shared" si="0"/>
        <v>37.495313085864076</v>
      </c>
      <c r="K27" s="45"/>
      <c r="L27" s="46"/>
    </row>
    <row r="28" spans="1:12" ht="12.65" customHeight="1" x14ac:dyDescent="0.25">
      <c r="A28" s="45">
        <v>6</v>
      </c>
      <c r="B28" s="47">
        <v>66</v>
      </c>
      <c r="C28" s="36">
        <f>INDEX([1]base!$A$1:$F$235,MATCH($B28,[1]base!$A$1:$A$235,0),COLUMN()-1)</f>
        <v>10144647693</v>
      </c>
      <c r="D28" s="38" t="str">
        <f>INDEX([1]base!$A$1:$F$235,MATCH($B28,[1]base!$A$1:$A$235,0),COLUMN()-1)</f>
        <v>КОРОЛЕВА София</v>
      </c>
      <c r="E28" s="39" t="str">
        <f>INDEX([1]base!$A$1:$F$235,MATCH($B28,[1]base!$A$1:$A$235,0),COLUMN()-1)</f>
        <v>26.05.2010</v>
      </c>
      <c r="F28" s="40" t="str">
        <f>INDEX([1]base!$A$1:$F$235,MATCH($B28,[1]base!$A$1:$A$235,0),COLUMN()-1)</f>
        <v>КМС</v>
      </c>
      <c r="G28" s="41" t="str">
        <f>INDEX([1]base!$A$1:$F$235,MATCH($B28,[1]base!$A$1:$A$235,0),COLUMN()-1)</f>
        <v>Санкт-Петербург</v>
      </c>
      <c r="H28" s="42">
        <f>'[1]стартовый 19.07.2024'!J21</f>
        <v>1.1157754629629722E-2</v>
      </c>
      <c r="I28" s="43">
        <f t="shared" si="1"/>
        <v>3.9942129629635253E-4</v>
      </c>
      <c r="J28" s="44">
        <f t="shared" si="0"/>
        <v>37.343236206341814</v>
      </c>
      <c r="K28" s="45"/>
      <c r="L28" s="46"/>
    </row>
    <row r="29" spans="1:12" ht="12.65" customHeight="1" x14ac:dyDescent="0.25">
      <c r="A29" s="36">
        <v>7</v>
      </c>
      <c r="B29" s="47">
        <v>61</v>
      </c>
      <c r="C29" s="36">
        <f>INDEX([1]base!$A$1:$F$235,MATCH($B29,[1]base!$A$1:$A$235,0),COLUMN()-1)</f>
        <v>10137268320</v>
      </c>
      <c r="D29" s="38" t="str">
        <f>INDEX([1]base!$A$1:$F$235,MATCH($B29,[1]base!$A$1:$A$235,0),COLUMN()-1)</f>
        <v>ГРИБОВА Марина</v>
      </c>
      <c r="E29" s="39" t="str">
        <f>INDEX([1]base!$A$1:$F$235,MATCH($B29,[1]base!$A$1:$A$235,0),COLUMN()-1)</f>
        <v>10.02.2008</v>
      </c>
      <c r="F29" s="40" t="str">
        <f>INDEX([1]base!$A$1:$F$235,MATCH($B29,[1]base!$A$1:$A$235,0),COLUMN()-1)</f>
        <v>КМС</v>
      </c>
      <c r="G29" s="41" t="str">
        <f>INDEX([1]base!$A$1:$F$235,MATCH($B29,[1]base!$A$1:$A$235,0),COLUMN()-1)</f>
        <v>Санкт-Петербург</v>
      </c>
      <c r="H29" s="42">
        <f>'[1]стартовый 19.07.2024'!J22</f>
        <v>1.126736111111116E-2</v>
      </c>
      <c r="I29" s="43">
        <f t="shared" si="1"/>
        <v>5.0902777777779053E-4</v>
      </c>
      <c r="J29" s="44">
        <f t="shared" si="0"/>
        <v>36.979969183358854</v>
      </c>
      <c r="K29" s="45"/>
      <c r="L29" s="46"/>
    </row>
    <row r="30" spans="1:12" ht="12.65" customHeight="1" x14ac:dyDescent="0.25">
      <c r="A30" s="45">
        <v>8</v>
      </c>
      <c r="B30" s="47">
        <v>68</v>
      </c>
      <c r="C30" s="36">
        <f>INDEX([1]base!$A$1:$F$235,MATCH($B30,[1]base!$A$1:$A$235,0),COLUMN()-1)</f>
        <v>10141780436</v>
      </c>
      <c r="D30" s="38" t="str">
        <f>INDEX([1]base!$A$1:$F$235,MATCH($B30,[1]base!$A$1:$A$235,0),COLUMN()-1)</f>
        <v>ГОЛЫБИНА Валентина</v>
      </c>
      <c r="E30" s="39" t="str">
        <f>INDEX([1]base!$A$1:$F$235,MATCH($B30,[1]base!$A$1:$A$235,0),COLUMN()-1)</f>
        <v>12.10.2010</v>
      </c>
      <c r="F30" s="40" t="str">
        <f>INDEX([1]base!$A$1:$F$235,MATCH($B30,[1]base!$A$1:$A$235,0),COLUMN()-1)</f>
        <v>КМС</v>
      </c>
      <c r="G30" s="41" t="str">
        <f>INDEX([1]base!$A$1:$F$235,MATCH($B30,[1]base!$A$1:$A$235,0),COLUMN()-1)</f>
        <v>Санкт-Петербург</v>
      </c>
      <c r="H30" s="42">
        <f>'[1]стартовый 19.07.2024'!J23</f>
        <v>1.1581250000000008E-2</v>
      </c>
      <c r="I30" s="43">
        <f t="shared" si="1"/>
        <v>8.2291666666663849E-4</v>
      </c>
      <c r="J30" s="44">
        <f t="shared" si="0"/>
        <v>35.977693829825483</v>
      </c>
      <c r="K30" s="45"/>
      <c r="L30" s="46"/>
    </row>
    <row r="31" spans="1:12" ht="12.65" customHeight="1" x14ac:dyDescent="0.25">
      <c r="A31" s="36">
        <v>9</v>
      </c>
      <c r="B31" s="37">
        <v>159</v>
      </c>
      <c r="C31" s="36">
        <f>INDEX([1]base!$A$1:$F$235,MATCH($B31,[1]base!$A$1:$A$235,0),COLUMN()-1)</f>
        <v>10125249313</v>
      </c>
      <c r="D31" s="38" t="str">
        <f>INDEX([1]base!$A$1:$F$235,MATCH($B31,[1]base!$A$1:$A$235,0),COLUMN()-1)</f>
        <v>БОНДАРЕВА Екатерина</v>
      </c>
      <c r="E31" s="39" t="str">
        <f>INDEX([1]base!$A$1:$F$235,MATCH($B31,[1]base!$A$1:$A$235,0),COLUMN()-1)</f>
        <v>18.06.2009</v>
      </c>
      <c r="F31" s="40" t="str">
        <f>INDEX([1]base!$A$1:$F$235,MATCH($B31,[1]base!$A$1:$A$235,0),COLUMN()-1)</f>
        <v>КМС</v>
      </c>
      <c r="G31" s="41" t="str">
        <f>INDEX([1]base!$A$1:$F$235,MATCH($B31,[1]base!$A$1:$A$235,0),COLUMN()-1)</f>
        <v>Удмуртская Республика</v>
      </c>
      <c r="H31" s="42">
        <f>'[1]стартовый 19.07.2024'!J24</f>
        <v>1.1678356481481487E-2</v>
      </c>
      <c r="I31" s="43">
        <f t="shared" si="1"/>
        <v>9.2002314814811775E-4</v>
      </c>
      <c r="J31" s="44">
        <f t="shared" si="0"/>
        <v>35.678536387151745</v>
      </c>
      <c r="K31" s="45"/>
      <c r="L31" s="46"/>
    </row>
    <row r="32" spans="1:12" ht="12.65" customHeight="1" x14ac:dyDescent="0.25">
      <c r="A32" s="45">
        <v>10</v>
      </c>
      <c r="B32" s="47">
        <v>83</v>
      </c>
      <c r="C32" s="36">
        <f>INDEX([1]base!$A$1:$F$235,MATCH($B32,[1]base!$A$1:$A$235,0),COLUMN()-1)</f>
        <v>10116260544</v>
      </c>
      <c r="D32" s="38" t="str">
        <f>INDEX([1]base!$A$1:$F$235,MATCH($B32,[1]base!$A$1:$A$235,0),COLUMN()-1)</f>
        <v>БАЖЕНОВА Кристина</v>
      </c>
      <c r="E32" s="39" t="str">
        <f>INDEX([1]base!$A$1:$F$235,MATCH($B32,[1]base!$A$1:$A$235,0),COLUMN()-1)</f>
        <v>19.03.2008</v>
      </c>
      <c r="F32" s="40" t="str">
        <f>INDEX([1]base!$A$1:$F$235,MATCH($B32,[1]base!$A$1:$A$235,0),COLUMN()-1)</f>
        <v>КМС</v>
      </c>
      <c r="G32" s="41" t="str">
        <f>INDEX([1]base!$A$1:$F$235,MATCH($B32,[1]base!$A$1:$A$235,0),COLUMN()-1)</f>
        <v>Москва</v>
      </c>
      <c r="H32" s="42">
        <f>'[1]стартовый 19.07.2024'!J25</f>
        <v>1.1731481481481537E-2</v>
      </c>
      <c r="I32" s="43">
        <f t="shared" si="1"/>
        <v>9.7314814814816741E-4</v>
      </c>
      <c r="J32" s="44">
        <f t="shared" si="0"/>
        <v>35.516969218626507</v>
      </c>
      <c r="K32" s="45"/>
      <c r="L32" s="46"/>
    </row>
    <row r="33" spans="1:12" ht="12.65" customHeight="1" x14ac:dyDescent="0.25">
      <c r="A33" s="36">
        <v>11</v>
      </c>
      <c r="B33" s="47">
        <v>13</v>
      </c>
      <c r="C33" s="36">
        <f>INDEX([1]base!$A$1:$F$235,MATCH($B33,[1]base!$A$1:$A$235,0),COLUMN()-1)</f>
        <v>10143841886</v>
      </c>
      <c r="D33" s="38" t="str">
        <f>INDEX([1]base!$A$1:$F$235,MATCH($B33,[1]base!$A$1:$A$235,0),COLUMN()-1)</f>
        <v>ХАТУНЦЕВА Александра</v>
      </c>
      <c r="E33" s="39">
        <f>INDEX([1]base!$A$1:$F$235,MATCH($B33,[1]base!$A$1:$A$235,0),COLUMN()-1)</f>
        <v>39478</v>
      </c>
      <c r="F33" s="40" t="str">
        <f>INDEX([1]base!$A$1:$F$235,MATCH($B33,[1]base!$A$1:$A$235,0),COLUMN()-1)</f>
        <v>КМС</v>
      </c>
      <c r="G33" s="41" t="str">
        <f>INDEX([1]base!$A$1:$F$235,MATCH($B33,[1]base!$A$1:$A$235,0),COLUMN()-1)</f>
        <v>Воронежская область</v>
      </c>
      <c r="H33" s="42">
        <f>'[1]стартовый 19.07.2024'!J26</f>
        <v>1.1799884259259262E-2</v>
      </c>
      <c r="I33" s="43">
        <f t="shared" si="1"/>
        <v>1.041550925925892E-3</v>
      </c>
      <c r="J33" s="44">
        <f t="shared" si="0"/>
        <v>35.311080813331891</v>
      </c>
      <c r="K33" s="45"/>
      <c r="L33" s="46"/>
    </row>
    <row r="34" spans="1:12" ht="12.65" customHeight="1" x14ac:dyDescent="0.25">
      <c r="A34" s="45">
        <v>12</v>
      </c>
      <c r="B34" s="47">
        <v>84</v>
      </c>
      <c r="C34" s="36">
        <f>INDEX([1]base!$A$1:$F$235,MATCH($B34,[1]base!$A$1:$A$235,0),COLUMN()-1)</f>
        <v>10130164280</v>
      </c>
      <c r="D34" s="38" t="str">
        <f>INDEX([1]base!$A$1:$F$235,MATCH($B34,[1]base!$A$1:$A$235,0),COLUMN()-1)</f>
        <v>БОСАРГИНА Дарья</v>
      </c>
      <c r="E34" s="39" t="str">
        <f>INDEX([1]base!$A$1:$F$235,MATCH($B34,[1]base!$A$1:$A$235,0),COLUMN()-1)</f>
        <v>14.02.2008</v>
      </c>
      <c r="F34" s="40" t="str">
        <f>INDEX([1]base!$A$1:$F$235,MATCH($B34,[1]base!$A$1:$A$235,0),COLUMN()-1)</f>
        <v>КМС</v>
      </c>
      <c r="G34" s="41" t="str">
        <f>INDEX([1]base!$A$1:$F$235,MATCH($B34,[1]base!$A$1:$A$235,0),COLUMN()-1)</f>
        <v>Москва</v>
      </c>
      <c r="H34" s="42">
        <f>'[1]стартовый 19.07.2024'!J27</f>
        <v>1.1905902777777821E-2</v>
      </c>
      <c r="I34" s="43">
        <f t="shared" si="1"/>
        <v>1.1475694444444511E-3</v>
      </c>
      <c r="J34" s="44">
        <f t="shared" si="0"/>
        <v>34.996646154743381</v>
      </c>
      <c r="K34" s="45"/>
      <c r="L34" s="46"/>
    </row>
    <row r="35" spans="1:12" ht="12.65" customHeight="1" x14ac:dyDescent="0.25">
      <c r="A35" s="36">
        <v>13</v>
      </c>
      <c r="B35" s="47">
        <v>145</v>
      </c>
      <c r="C35" s="36">
        <f>INDEX([1]base!$A$1:$F$235,MATCH($B35,[1]base!$A$1:$A$235,0),COLUMN()-1)</f>
        <v>10141778517</v>
      </c>
      <c r="D35" s="38" t="str">
        <f>INDEX([1]base!$A$1:$F$235,MATCH($B35,[1]base!$A$1:$A$235,0),COLUMN()-1)</f>
        <v>ГОЛЫБИНА Ирина</v>
      </c>
      <c r="E35" s="39">
        <f>INDEX([1]base!$A$1:$F$235,MATCH($B35,[1]base!$A$1:$A$235,0),COLUMN()-1)</f>
        <v>40065</v>
      </c>
      <c r="F35" s="40" t="str">
        <f>INDEX([1]base!$A$1:$F$235,MATCH($B35,[1]base!$A$1:$A$235,0),COLUMN()-1)</f>
        <v>КМС</v>
      </c>
      <c r="G35" s="41" t="str">
        <f>INDEX([1]base!$A$1:$F$235,MATCH($B35,[1]base!$A$1:$A$235,0),COLUMN()-1)</f>
        <v>Тюменская область</v>
      </c>
      <c r="H35" s="42">
        <f>'[1]стартовый 19.07.2024'!J28</f>
        <v>1.1958912037037042E-2</v>
      </c>
      <c r="I35" s="43">
        <f t="shared" si="1"/>
        <v>1.2005787037036725E-3</v>
      </c>
      <c r="J35" s="44">
        <f t="shared" si="0"/>
        <v>34.84151947737719</v>
      </c>
      <c r="K35" s="45"/>
      <c r="L35" s="46"/>
    </row>
    <row r="36" spans="1:12" ht="12.65" customHeight="1" x14ac:dyDescent="0.25">
      <c r="A36" s="45">
        <v>14</v>
      </c>
      <c r="B36" s="37">
        <v>160</v>
      </c>
      <c r="C36" s="36">
        <f>INDEX([1]base!$A$1:$F$235,MATCH($B36,[1]base!$A$1:$A$235,0),COLUMN()-1)</f>
        <v>10127851034</v>
      </c>
      <c r="D36" s="38" t="str">
        <f>INDEX([1]base!$A$1:$F$235,MATCH($B36,[1]base!$A$1:$A$235,0),COLUMN()-1)</f>
        <v>НОВАКОВА Анна</v>
      </c>
      <c r="E36" s="39">
        <f>INDEX([1]base!$A$1:$F$235,MATCH($B36,[1]base!$A$1:$A$235,0),COLUMN()-1)</f>
        <v>40036</v>
      </c>
      <c r="F36" s="40" t="str">
        <f>INDEX([1]base!$A$1:$F$235,MATCH($B36,[1]base!$A$1:$A$235,0),COLUMN()-1)</f>
        <v>1 СР</v>
      </c>
      <c r="G36" s="41" t="str">
        <f>INDEX([1]base!$A$1:$F$235,MATCH($B36,[1]base!$A$1:$A$235,0),COLUMN()-1)</f>
        <v>Удмуртская Республика</v>
      </c>
      <c r="H36" s="42">
        <f>'[1]стартовый 19.07.2024'!J29</f>
        <v>1.2052199074074156E-2</v>
      </c>
      <c r="I36" s="43">
        <f t="shared" si="1"/>
        <v>1.2938657407407864E-3</v>
      </c>
      <c r="J36" s="44">
        <f t="shared" si="0"/>
        <v>34.57183739712454</v>
      </c>
      <c r="K36" s="45"/>
      <c r="L36" s="46"/>
    </row>
    <row r="37" spans="1:12" ht="12.65" customHeight="1" x14ac:dyDescent="0.25">
      <c r="A37" s="36">
        <v>15</v>
      </c>
      <c r="B37" s="47">
        <v>69</v>
      </c>
      <c r="C37" s="36">
        <f>INDEX([1]base!$A$1:$F$235,MATCH($B37,[1]base!$A$1:$A$235,0),COLUMN()-1)</f>
        <v>10139998767</v>
      </c>
      <c r="D37" s="38" t="str">
        <f>INDEX([1]base!$A$1:$F$235,MATCH($B37,[1]base!$A$1:$A$235,0),COLUMN()-1)</f>
        <v>ЧЕРКАСОВА Серафима</v>
      </c>
      <c r="E37" s="39" t="str">
        <f>INDEX([1]base!$A$1:$F$235,MATCH($B37,[1]base!$A$1:$A$235,0),COLUMN()-1)</f>
        <v>03.02.2009</v>
      </c>
      <c r="F37" s="40" t="str">
        <f>INDEX([1]base!$A$1:$F$235,MATCH($B37,[1]base!$A$1:$A$235,0),COLUMN()-1)</f>
        <v>КМС</v>
      </c>
      <c r="G37" s="41" t="str">
        <f>INDEX([1]base!$A$1:$F$235,MATCH($B37,[1]base!$A$1:$A$235,0),COLUMN()-1)</f>
        <v>Тверская область</v>
      </c>
      <c r="H37" s="42">
        <f>'[1]стартовый 19.07.2024'!J30</f>
        <v>1.2096180555555558E-2</v>
      </c>
      <c r="I37" s="43">
        <f t="shared" si="1"/>
        <v>1.3378472222221882E-3</v>
      </c>
      <c r="J37" s="44">
        <f t="shared" si="0"/>
        <v>34.446134856617959</v>
      </c>
      <c r="K37" s="45"/>
      <c r="L37" s="46"/>
    </row>
    <row r="38" spans="1:12" ht="12.65" customHeight="1" x14ac:dyDescent="0.25">
      <c r="A38" s="45">
        <v>16</v>
      </c>
      <c r="B38" s="47">
        <v>2</v>
      </c>
      <c r="C38" s="36">
        <f>INDEX([1]base!$A$1:$F$235,MATCH($B38,[1]base!$A$1:$A$235,0),COLUMN()-1)</f>
        <v>10144602429</v>
      </c>
      <c r="D38" s="38" t="str">
        <f>INDEX([1]base!$A$1:$F$235,MATCH($B38,[1]base!$A$1:$A$235,0),COLUMN()-1)</f>
        <v>ЛЫСКО Нина</v>
      </c>
      <c r="E38" s="39">
        <f>INDEX([1]base!$A$1:$F$235,MATCH($B38,[1]base!$A$1:$A$235,0),COLUMN()-1)</f>
        <v>39839</v>
      </c>
      <c r="F38" s="40" t="str">
        <f>INDEX([1]base!$A$1:$F$235,MATCH($B38,[1]base!$A$1:$A$235,0),COLUMN()-1)</f>
        <v>2 СР</v>
      </c>
      <c r="G38" s="41" t="str">
        <f>INDEX([1]base!$A$1:$F$235,MATCH($B38,[1]base!$A$1:$A$235,0),COLUMN()-1)</f>
        <v>Краснодарский край</v>
      </c>
      <c r="H38" s="42">
        <f>'[1]стартовый 19.07.2024'!J31</f>
        <v>1.2155208333333358E-2</v>
      </c>
      <c r="I38" s="43">
        <f t="shared" si="1"/>
        <v>1.3968749999999884E-3</v>
      </c>
      <c r="J38" s="44">
        <f t="shared" si="0"/>
        <v>34.278858514011418</v>
      </c>
      <c r="K38" s="45"/>
      <c r="L38" s="46"/>
    </row>
    <row r="39" spans="1:12" ht="12.65" customHeight="1" x14ac:dyDescent="0.25">
      <c r="A39" s="36">
        <v>17</v>
      </c>
      <c r="B39" s="47">
        <v>82</v>
      </c>
      <c r="C39" s="36">
        <f>INDEX([1]base!$A$1:$F$235,MATCH($B39,[1]base!$A$1:$A$235,0),COLUMN()-1)</f>
        <v>10130128817</v>
      </c>
      <c r="D39" s="38" t="str">
        <f>INDEX([1]base!$A$1:$F$235,MATCH($B39,[1]base!$A$1:$A$235,0),COLUMN()-1)</f>
        <v>АЛЯКРИНСКАЯ София</v>
      </c>
      <c r="E39" s="39" t="str">
        <f>INDEX([1]base!$A$1:$F$235,MATCH($B39,[1]base!$A$1:$A$235,0),COLUMN()-1)</f>
        <v>15.10.2009</v>
      </c>
      <c r="F39" s="40" t="str">
        <f>INDEX([1]base!$A$1:$F$235,MATCH($B39,[1]base!$A$1:$A$235,0),COLUMN()-1)</f>
        <v>КМС</v>
      </c>
      <c r="G39" s="41" t="str">
        <f>INDEX([1]base!$A$1:$F$235,MATCH($B39,[1]base!$A$1:$A$235,0),COLUMN()-1)</f>
        <v>Москва</v>
      </c>
      <c r="H39" s="42">
        <f>'[1]стартовый 19.07.2024'!J32</f>
        <v>1.2213425925925926E-2</v>
      </c>
      <c r="I39" s="43">
        <f t="shared" si="1"/>
        <v>1.4550925925925565E-3</v>
      </c>
      <c r="J39" s="44">
        <f t="shared" si="0"/>
        <v>34.115461885447857</v>
      </c>
      <c r="K39" s="45"/>
      <c r="L39" s="46"/>
    </row>
    <row r="40" spans="1:12" ht="12.65" customHeight="1" x14ac:dyDescent="0.25">
      <c r="A40" s="45">
        <v>18</v>
      </c>
      <c r="B40" s="37">
        <v>36</v>
      </c>
      <c r="C40" s="36">
        <f>INDEX([1]base!$A$1:$F$235,MATCH($B40,[1]base!$A$1:$A$235,0),COLUMN()-1)</f>
        <v>10131547138</v>
      </c>
      <c r="D40" s="38" t="str">
        <f>INDEX([1]base!$A$1:$F$235,MATCH($B40,[1]base!$A$1:$A$235,0),COLUMN()-1)</f>
        <v>ПРОНИНА Анастасия</v>
      </c>
      <c r="E40" s="39">
        <f>INDEX([1]base!$A$1:$F$235,MATCH($B40,[1]base!$A$1:$A$235,0),COLUMN()-1)</f>
        <v>39814</v>
      </c>
      <c r="F40" s="40" t="str">
        <f>INDEX([1]base!$A$1:$F$235,MATCH($B40,[1]base!$A$1:$A$235,0),COLUMN()-1)</f>
        <v>1 СР</v>
      </c>
      <c r="G40" s="41" t="str">
        <f>INDEX([1]base!$A$1:$F$235,MATCH($B40,[1]base!$A$1:$A$235,0),COLUMN()-1)</f>
        <v>Самарская область</v>
      </c>
      <c r="H40" s="42">
        <f>'[1]стартовый 19.07.2024'!J33</f>
        <v>1.2215856481481525E-2</v>
      </c>
      <c r="I40" s="43">
        <f t="shared" si="1"/>
        <v>1.4575231481481557E-3</v>
      </c>
      <c r="J40" s="44">
        <f t="shared" si="0"/>
        <v>34.108674025297141</v>
      </c>
      <c r="K40" s="45"/>
      <c r="L40" s="46"/>
    </row>
    <row r="41" spans="1:12" ht="12.65" customHeight="1" x14ac:dyDescent="0.25">
      <c r="A41" s="36">
        <v>19</v>
      </c>
      <c r="B41" s="47">
        <v>20</v>
      </c>
      <c r="C41" s="36">
        <f>INDEX([1]base!$A$1:$F$235,MATCH($B41,[1]base!$A$1:$A$235,0),COLUMN()-1)</f>
        <v>10120652624</v>
      </c>
      <c r="D41" s="38" t="str">
        <f>INDEX([1]base!$A$1:$F$235,MATCH($B41,[1]base!$A$1:$A$235,0),COLUMN()-1)</f>
        <v>МАЛЬЦЕВА Анастасия</v>
      </c>
      <c r="E41" s="39">
        <f>INDEX([1]base!$A$1:$F$235,MATCH($B41,[1]base!$A$1:$A$235,0),COLUMN()-1)</f>
        <v>39674</v>
      </c>
      <c r="F41" s="40" t="str">
        <f>INDEX([1]base!$A$1:$F$235,MATCH($B41,[1]base!$A$1:$A$235,0),COLUMN()-1)</f>
        <v>КМС</v>
      </c>
      <c r="G41" s="41" t="str">
        <f>INDEX([1]base!$A$1:$F$235,MATCH($B41,[1]base!$A$1:$A$235,0),COLUMN()-1)</f>
        <v>Забайкальский край</v>
      </c>
      <c r="H41" s="42">
        <f>'[1]стартовый 19.07.2024'!J34</f>
        <v>1.22423611111112E-2</v>
      </c>
      <c r="I41" s="43">
        <f t="shared" si="1"/>
        <v>1.4840277777778306E-3</v>
      </c>
      <c r="J41" s="44">
        <f t="shared" si="0"/>
        <v>34.034828974984151</v>
      </c>
      <c r="K41" s="45"/>
      <c r="L41" s="46"/>
    </row>
    <row r="42" spans="1:12" ht="12.65" customHeight="1" x14ac:dyDescent="0.25">
      <c r="A42" s="45">
        <v>20</v>
      </c>
      <c r="B42" s="47">
        <v>106</v>
      </c>
      <c r="C42" s="36">
        <f>INDEX([1]base!$A$1:$F$235,MATCH($B42,[1]base!$A$1:$A$235,0),COLUMN()-1)</f>
        <v>10141405065</v>
      </c>
      <c r="D42" s="38" t="str">
        <f>INDEX([1]base!$A$1:$F$235,MATCH($B42,[1]base!$A$1:$A$235,0),COLUMN()-1)</f>
        <v>ДЬЯЧКОВА Анастасия</v>
      </c>
      <c r="E42" s="39">
        <f>INDEX([1]base!$A$1:$F$235,MATCH($B42,[1]base!$A$1:$A$235,0),COLUMN()-1)</f>
        <v>39724</v>
      </c>
      <c r="F42" s="40" t="str">
        <f>INDEX([1]base!$A$1:$F$235,MATCH($B42,[1]base!$A$1:$A$235,0),COLUMN()-1)</f>
        <v>1 СР</v>
      </c>
      <c r="G42" s="41" t="str">
        <f>INDEX([1]base!$A$1:$F$235,MATCH($B42,[1]base!$A$1:$A$235,0),COLUMN()-1)</f>
        <v>Московская область</v>
      </c>
      <c r="H42" s="42">
        <f>'[1]стартовый 19.07.2024'!J35</f>
        <v>1.228402777777779E-2</v>
      </c>
      <c r="I42" s="43">
        <f t="shared" si="1"/>
        <v>1.5256944444444198E-3</v>
      </c>
      <c r="J42" s="44">
        <f t="shared" si="0"/>
        <v>33.9193849284866</v>
      </c>
      <c r="K42" s="45"/>
      <c r="L42" s="46"/>
    </row>
    <row r="43" spans="1:12" ht="12.65" customHeight="1" x14ac:dyDescent="0.25">
      <c r="A43" s="36">
        <v>21</v>
      </c>
      <c r="B43" s="47">
        <v>21</v>
      </c>
      <c r="C43" s="36">
        <f>INDEX([1]base!$A$1:$F$235,MATCH($B43,[1]base!$A$1:$A$235,0),COLUMN()-1)</f>
        <v>10141993028</v>
      </c>
      <c r="D43" s="38" t="str">
        <f>INDEX([1]base!$A$1:$F$235,MATCH($B43,[1]base!$A$1:$A$235,0),COLUMN()-1)</f>
        <v>САРАНЧИНА Дарья</v>
      </c>
      <c r="E43" s="39">
        <f>INDEX([1]base!$A$1:$F$235,MATCH($B43,[1]base!$A$1:$A$235,0),COLUMN()-1)</f>
        <v>39928</v>
      </c>
      <c r="F43" s="40" t="str">
        <f>INDEX([1]base!$A$1:$F$235,MATCH($B43,[1]base!$A$1:$A$235,0),COLUMN()-1)</f>
        <v>КМС</v>
      </c>
      <c r="G43" s="41" t="str">
        <f>INDEX([1]base!$A$1:$F$235,MATCH($B43,[1]base!$A$1:$A$235,0),COLUMN()-1)</f>
        <v>Забайкальский край</v>
      </c>
      <c r="H43" s="42">
        <f>'[1]стартовый 19.07.2024'!J36</f>
        <v>1.2329050925925993E-2</v>
      </c>
      <c r="I43" s="43">
        <f t="shared" si="1"/>
        <v>1.5707175925926235E-3</v>
      </c>
      <c r="J43" s="44">
        <f t="shared" si="0"/>
        <v>33.795518338762342</v>
      </c>
      <c r="K43" s="45"/>
      <c r="L43" s="46"/>
    </row>
    <row r="44" spans="1:12" ht="12.65" customHeight="1" x14ac:dyDescent="0.25">
      <c r="A44" s="45">
        <v>22</v>
      </c>
      <c r="B44" s="37">
        <v>31</v>
      </c>
      <c r="C44" s="36">
        <f>INDEX([1]base!$A$1:$F$235,MATCH($B44,[1]base!$A$1:$A$235,0),COLUMN()-1)</f>
        <v>10128099392</v>
      </c>
      <c r="D44" s="38" t="str">
        <f>INDEX([1]base!$A$1:$F$235,MATCH($B44,[1]base!$A$1:$A$235,0),COLUMN()-1)</f>
        <v>ЛУКИНА Ангелина</v>
      </c>
      <c r="E44" s="39">
        <f>INDEX([1]base!$A$1:$F$235,MATCH($B44,[1]base!$A$1:$A$235,0),COLUMN()-1)</f>
        <v>39776</v>
      </c>
      <c r="F44" s="40" t="str">
        <f>INDEX([1]base!$A$1:$F$235,MATCH($B44,[1]base!$A$1:$A$235,0),COLUMN()-1)</f>
        <v>КМС</v>
      </c>
      <c r="G44" s="41" t="str">
        <f>INDEX([1]base!$A$1:$F$235,MATCH($B44,[1]base!$A$1:$A$235,0),COLUMN()-1)</f>
        <v>Самарская область</v>
      </c>
      <c r="H44" s="42">
        <f>'[1]стартовый 19.07.2024'!J37</f>
        <v>1.2524768518518529E-2</v>
      </c>
      <c r="I44" s="43">
        <f t="shared" si="1"/>
        <v>1.7664351851851591E-3</v>
      </c>
      <c r="J44" s="44">
        <f t="shared" si="0"/>
        <v>33.267414567431167</v>
      </c>
      <c r="K44" s="45"/>
      <c r="L44" s="46"/>
    </row>
    <row r="45" spans="1:12" ht="12.65" customHeight="1" x14ac:dyDescent="0.25">
      <c r="A45" s="36">
        <v>23</v>
      </c>
      <c r="B45" s="47">
        <v>127</v>
      </c>
      <c r="C45" s="36">
        <f>INDEX([1]base!$A$1:$F$235,MATCH($B45,[1]base!$A$1:$A$235,0),COLUMN()-1)</f>
        <v>10112255656</v>
      </c>
      <c r="D45" s="38" t="str">
        <f>INDEX([1]base!$A$1:$F$235,MATCH($B45,[1]base!$A$1:$A$235,0),COLUMN()-1)</f>
        <v>ГАРАЙШИНА Виктория</v>
      </c>
      <c r="E45" s="39">
        <f>INDEX([1]base!$A$1:$F$235,MATCH($B45,[1]base!$A$1:$A$235,0),COLUMN()-1)</f>
        <v>39471</v>
      </c>
      <c r="F45" s="40" t="str">
        <f>INDEX([1]base!$A$1:$F$235,MATCH($B45,[1]base!$A$1:$A$235,0),COLUMN()-1)</f>
        <v>1 СР</v>
      </c>
      <c r="G45" s="41" t="str">
        <f>INDEX([1]base!$A$1:$F$235,MATCH($B45,[1]base!$A$1:$A$235,0),COLUMN()-1)</f>
        <v>Свердловская область</v>
      </c>
      <c r="H45" s="42">
        <f>'[1]стартовый 19.07.2024'!J38</f>
        <v>1.2580208333333421E-2</v>
      </c>
      <c r="I45" s="43">
        <f t="shared" si="1"/>
        <v>1.8218750000000509E-3</v>
      </c>
      <c r="J45" s="44">
        <f t="shared" si="0"/>
        <v>33.12080814771857</v>
      </c>
      <c r="K45" s="45"/>
      <c r="L45" s="46"/>
    </row>
    <row r="46" spans="1:12" ht="12.65" customHeight="1" x14ac:dyDescent="0.25">
      <c r="A46" s="45">
        <v>24</v>
      </c>
      <c r="B46" s="47">
        <v>17</v>
      </c>
      <c r="C46" s="36">
        <f>INDEX([1]base!$A$1:$F$235,MATCH($B46,[1]base!$A$1:$A$235,0),COLUMN()-1)</f>
        <v>10141774675</v>
      </c>
      <c r="D46" s="38" t="str">
        <f>INDEX([1]base!$A$1:$F$235,MATCH($B46,[1]base!$A$1:$A$235,0),COLUMN()-1)</f>
        <v>АНДРЕЙЧЕНКО Марина</v>
      </c>
      <c r="E46" s="39" t="str">
        <f>INDEX([1]base!$A$1:$F$235,MATCH($B46,[1]base!$A$1:$A$235,0),COLUMN()-1)</f>
        <v>07.052009</v>
      </c>
      <c r="F46" s="40" t="str">
        <f>INDEX([1]base!$A$1:$F$235,MATCH($B46,[1]base!$A$1:$A$235,0),COLUMN()-1)</f>
        <v>1 СР</v>
      </c>
      <c r="G46" s="41" t="str">
        <f>INDEX([1]base!$A$1:$F$235,MATCH($B46,[1]base!$A$1:$A$235,0),COLUMN()-1)</f>
        <v>Забайкальский край</v>
      </c>
      <c r="H46" s="42">
        <f>'[1]стартовый 19.07.2024'!J39</f>
        <v>1.2663541666666674E-2</v>
      </c>
      <c r="I46" s="43">
        <f t="shared" si="1"/>
        <v>1.9052083333333039E-3</v>
      </c>
      <c r="J46" s="44">
        <f t="shared" si="0"/>
        <v>32.90285432261247</v>
      </c>
      <c r="K46" s="45"/>
      <c r="L46" s="46"/>
    </row>
    <row r="47" spans="1:12" ht="12.65" customHeight="1" x14ac:dyDescent="0.25">
      <c r="A47" s="36">
        <v>25</v>
      </c>
      <c r="B47" s="37">
        <v>34</v>
      </c>
      <c r="C47" s="36">
        <f>INDEX([1]base!$A$1:$F$235,MATCH($B47,[1]base!$A$1:$A$235,0),COLUMN()-1)</f>
        <v>10143966572</v>
      </c>
      <c r="D47" s="38" t="str">
        <f>INDEX([1]base!$A$1:$F$235,MATCH($B47,[1]base!$A$1:$A$235,0),COLUMN()-1)</f>
        <v>ПОЛИКУТИНА Дарья</v>
      </c>
      <c r="E47" s="39">
        <f>INDEX([1]base!$A$1:$F$235,MATCH($B47,[1]base!$A$1:$A$235,0),COLUMN()-1)</f>
        <v>40137</v>
      </c>
      <c r="F47" s="40" t="str">
        <f>INDEX([1]base!$A$1:$F$235,MATCH($B47,[1]base!$A$1:$A$235,0),COLUMN()-1)</f>
        <v>1 СР</v>
      </c>
      <c r="G47" s="41" t="str">
        <f>INDEX([1]base!$A$1:$F$235,MATCH($B47,[1]base!$A$1:$A$235,0),COLUMN()-1)</f>
        <v>Самарская область</v>
      </c>
      <c r="H47" s="42">
        <f>'[1]стартовый 19.07.2024'!J40</f>
        <v>1.2719675925925943E-2</v>
      </c>
      <c r="I47" s="43">
        <f t="shared" si="1"/>
        <v>1.9613425925925736E-3</v>
      </c>
      <c r="J47" s="44">
        <f t="shared" si="0"/>
        <v>32.757648000873495</v>
      </c>
      <c r="K47" s="45"/>
      <c r="L47" s="46"/>
    </row>
    <row r="48" spans="1:12" ht="12.65" customHeight="1" x14ac:dyDescent="0.25">
      <c r="A48" s="45">
        <v>26</v>
      </c>
      <c r="B48" s="47">
        <v>144</v>
      </c>
      <c r="C48" s="36">
        <f>INDEX([1]base!$A$1:$F$235,MATCH($B48,[1]base!$A$1:$A$235,0),COLUMN()-1)</f>
        <v>10124351859</v>
      </c>
      <c r="D48" s="38" t="str">
        <f>INDEX([1]base!$A$1:$F$235,MATCH($B48,[1]base!$A$1:$A$235,0),COLUMN()-1)</f>
        <v>ПИСКУНОВА Софья</v>
      </c>
      <c r="E48" s="39">
        <f>INDEX([1]base!$A$1:$F$235,MATCH($B48,[1]base!$A$1:$A$235,0),COLUMN()-1)</f>
        <v>39965</v>
      </c>
      <c r="F48" s="40" t="str">
        <f>INDEX([1]base!$A$1:$F$235,MATCH($B48,[1]base!$A$1:$A$235,0),COLUMN()-1)</f>
        <v>1 СР</v>
      </c>
      <c r="G48" s="41" t="str">
        <f>INDEX([1]base!$A$1:$F$235,MATCH($B48,[1]base!$A$1:$A$235,0),COLUMN()-1)</f>
        <v>Свердловская область</v>
      </c>
      <c r="H48" s="42">
        <f>'[1]стартовый 19.07.2024'!J41</f>
        <v>1.2811111111111141E-2</v>
      </c>
      <c r="I48" s="43">
        <f t="shared" si="1"/>
        <v>2.0527777777777714E-3</v>
      </c>
      <c r="J48" s="44">
        <f t="shared" si="0"/>
        <v>32.52385082393748</v>
      </c>
      <c r="K48" s="45"/>
      <c r="L48" s="46"/>
    </row>
    <row r="49" spans="1:12" ht="12.65" customHeight="1" x14ac:dyDescent="0.25">
      <c r="A49" s="36">
        <v>27</v>
      </c>
      <c r="B49" s="47">
        <v>19</v>
      </c>
      <c r="C49" s="36">
        <f>INDEX([1]base!$A$1:$F$235,MATCH($B49,[1]base!$A$1:$A$235,0),COLUMN()-1)</f>
        <v>10141982123</v>
      </c>
      <c r="D49" s="38" t="str">
        <f>INDEX([1]base!$A$1:$F$235,MATCH($B49,[1]base!$A$1:$A$235,0),COLUMN()-1)</f>
        <v>КАРАНДАЕВА Анастасия</v>
      </c>
      <c r="E49" s="39">
        <f>INDEX([1]base!$A$1:$F$235,MATCH($B49,[1]base!$A$1:$A$235,0),COLUMN()-1)</f>
        <v>40343</v>
      </c>
      <c r="F49" s="40" t="str">
        <f>INDEX([1]base!$A$1:$F$235,MATCH($B49,[1]base!$A$1:$A$235,0),COLUMN()-1)</f>
        <v>1 СР</v>
      </c>
      <c r="G49" s="41" t="str">
        <f>INDEX([1]base!$A$1:$F$235,MATCH($B49,[1]base!$A$1:$A$235,0),COLUMN()-1)</f>
        <v>Забайкальский край</v>
      </c>
      <c r="H49" s="42">
        <f>'[1]стартовый 19.07.2024'!J42</f>
        <v>1.2922800925925994E-2</v>
      </c>
      <c r="I49" s="43">
        <f t="shared" si="1"/>
        <v>2.1644675925926241E-3</v>
      </c>
      <c r="J49" s="44">
        <f t="shared" si="0"/>
        <v>32.242752098017796</v>
      </c>
      <c r="K49" s="45"/>
      <c r="L49" s="46"/>
    </row>
    <row r="50" spans="1:12" ht="12.65" customHeight="1" x14ac:dyDescent="0.25">
      <c r="A50" s="45">
        <v>28</v>
      </c>
      <c r="B50" s="47">
        <v>94</v>
      </c>
      <c r="C50" s="36">
        <f>INDEX([1]base!$A$1:$F$235,MATCH($B50,[1]base!$A$1:$A$235,0),COLUMN()-1)</f>
        <v>10144160168</v>
      </c>
      <c r="D50" s="38" t="str">
        <f>INDEX([1]base!$A$1:$F$235,MATCH($B50,[1]base!$A$1:$A$235,0),COLUMN()-1)</f>
        <v xml:space="preserve">ДЮКАРЕВА Виктория </v>
      </c>
      <c r="E50" s="39">
        <f>INDEX([1]base!$A$1:$F$235,MATCH($B50,[1]base!$A$1:$A$235,0),COLUMN()-1)</f>
        <v>40135</v>
      </c>
      <c r="F50" s="40" t="str">
        <f>INDEX([1]base!$A$1:$F$235,MATCH($B50,[1]base!$A$1:$A$235,0),COLUMN()-1)</f>
        <v>КМС</v>
      </c>
      <c r="G50" s="41" t="str">
        <f>INDEX([1]base!$A$1:$F$235,MATCH($B50,[1]base!$A$1:$A$235,0),COLUMN()-1)</f>
        <v>Саратовская область</v>
      </c>
      <c r="H50" s="42">
        <f>'[1]стартовый 19.07.2024'!J43</f>
        <v>1.2925694444444448E-2</v>
      </c>
      <c r="I50" s="43">
        <f t="shared" si="1"/>
        <v>2.1673611111110783E-3</v>
      </c>
      <c r="J50" s="44">
        <f t="shared" si="0"/>
        <v>32.235534303981076</v>
      </c>
      <c r="K50" s="45"/>
      <c r="L50" s="46"/>
    </row>
    <row r="51" spans="1:12" ht="12.65" customHeight="1" x14ac:dyDescent="0.25">
      <c r="A51" s="36">
        <v>29</v>
      </c>
      <c r="B51" s="47">
        <v>5</v>
      </c>
      <c r="C51" s="36">
        <f>INDEX([1]base!$A$1:$F$235,MATCH($B51,[1]base!$A$1:$A$235,0),COLUMN()-1)</f>
        <v>10144602227</v>
      </c>
      <c r="D51" s="38" t="str">
        <f>INDEX([1]base!$A$1:$F$235,MATCH($B51,[1]base!$A$1:$A$235,0),COLUMN()-1)</f>
        <v>САВЧЕНКО Елизавета</v>
      </c>
      <c r="E51" s="39">
        <f>INDEX([1]base!$A$1:$F$235,MATCH($B51,[1]base!$A$1:$A$235,0),COLUMN()-1)</f>
        <v>39823</v>
      </c>
      <c r="F51" s="40" t="str">
        <f>INDEX([1]base!$A$1:$F$235,MATCH($B51,[1]base!$A$1:$A$235,0),COLUMN()-1)</f>
        <v>2 СР</v>
      </c>
      <c r="G51" s="41" t="str">
        <f>INDEX([1]base!$A$1:$F$235,MATCH($B51,[1]base!$A$1:$A$235,0),COLUMN()-1)</f>
        <v>Краснодарский край</v>
      </c>
      <c r="H51" s="42">
        <f>'[1]стартовый 19.07.2024'!J44</f>
        <v>1.2952430555555578E-2</v>
      </c>
      <c r="I51" s="43">
        <f t="shared" si="1"/>
        <v>2.1940972222222084E-3</v>
      </c>
      <c r="J51" s="44">
        <f t="shared" si="0"/>
        <v>32.168994450848402</v>
      </c>
      <c r="K51" s="45"/>
      <c r="L51" s="46"/>
    </row>
    <row r="52" spans="1:12" ht="12.65" customHeight="1" x14ac:dyDescent="0.25">
      <c r="A52" s="45">
        <v>30</v>
      </c>
      <c r="B52" s="47">
        <v>143</v>
      </c>
      <c r="C52" s="36">
        <f>INDEX([1]base!$A$1:$F$235,MATCH($B52,[1]base!$A$1:$A$235,0),COLUMN()-1)</f>
        <v>10124350748</v>
      </c>
      <c r="D52" s="38" t="str">
        <f>INDEX([1]base!$A$1:$F$235,MATCH($B52,[1]base!$A$1:$A$235,0),COLUMN()-1)</f>
        <v>ПИСКУНОВА Дарья</v>
      </c>
      <c r="E52" s="39">
        <f>INDEX([1]base!$A$1:$F$235,MATCH($B52,[1]base!$A$1:$A$235,0),COLUMN()-1)</f>
        <v>39965</v>
      </c>
      <c r="F52" s="40" t="str">
        <f>INDEX([1]base!$A$1:$F$235,MATCH($B52,[1]base!$A$1:$A$235,0),COLUMN()-1)</f>
        <v>1 СР</v>
      </c>
      <c r="G52" s="41" t="str">
        <f>INDEX([1]base!$A$1:$F$235,MATCH($B52,[1]base!$A$1:$A$235,0),COLUMN()-1)</f>
        <v>Свердловская область</v>
      </c>
      <c r="H52" s="42">
        <f>'[1]стартовый 19.07.2024'!J45</f>
        <v>1.3109722222222224E-2</v>
      </c>
      <c r="I52" s="43">
        <f t="shared" si="1"/>
        <v>2.3513888888888543E-3</v>
      </c>
      <c r="J52" s="44">
        <f t="shared" si="0"/>
        <v>31.783027863121088</v>
      </c>
      <c r="K52" s="45"/>
      <c r="L52" s="46"/>
    </row>
    <row r="53" spans="1:12" ht="12.65" customHeight="1" x14ac:dyDescent="0.25">
      <c r="A53" s="36">
        <v>31</v>
      </c>
      <c r="B53" s="47">
        <v>18</v>
      </c>
      <c r="C53" s="36">
        <f>INDEX([1]base!$A$1:$F$235,MATCH($B53,[1]base!$A$1:$A$235,0),COLUMN()-1)</f>
        <v>10141650696</v>
      </c>
      <c r="D53" s="38" t="str">
        <f>INDEX([1]base!$A$1:$F$235,MATCH($B53,[1]base!$A$1:$A$235,0),COLUMN()-1)</f>
        <v>ГУСЕВА Варвара</v>
      </c>
      <c r="E53" s="39">
        <f>INDEX([1]base!$A$1:$F$235,MATCH($B53,[1]base!$A$1:$A$235,0),COLUMN()-1)</f>
        <v>39627</v>
      </c>
      <c r="F53" s="40" t="str">
        <f>INDEX([1]base!$A$1:$F$235,MATCH($B53,[1]base!$A$1:$A$235,0),COLUMN()-1)</f>
        <v>1 СР</v>
      </c>
      <c r="G53" s="41" t="str">
        <f>INDEX([1]base!$A$1:$F$235,MATCH($B53,[1]base!$A$1:$A$235,0),COLUMN()-1)</f>
        <v>Забайкальский край</v>
      </c>
      <c r="H53" s="42">
        <f>'[1]стартовый 19.07.2024'!J46</f>
        <v>1.3149768518518522E-2</v>
      </c>
      <c r="I53" s="43">
        <f t="shared" si="1"/>
        <v>2.3914351851851527E-3</v>
      </c>
      <c r="J53" s="44">
        <f t="shared" si="0"/>
        <v>31.686235851215514</v>
      </c>
      <c r="K53" s="45"/>
      <c r="L53" s="46"/>
    </row>
    <row r="54" spans="1:12" ht="12.65" customHeight="1" x14ac:dyDescent="0.25">
      <c r="A54" s="45">
        <v>32</v>
      </c>
      <c r="B54" s="47">
        <v>128</v>
      </c>
      <c r="C54" s="36">
        <f>INDEX([1]base!$A$1:$F$235,MATCH($B54,[1]base!$A$1:$A$235,0),COLUMN()-1)</f>
        <v>10112813509</v>
      </c>
      <c r="D54" s="38" t="str">
        <f>INDEX([1]base!$A$1:$F$235,MATCH($B54,[1]base!$A$1:$A$235,0),COLUMN()-1)</f>
        <v>ГРИГОРЬЕВА Алена</v>
      </c>
      <c r="E54" s="39">
        <f>INDEX([1]base!$A$1:$F$235,MATCH($B54,[1]base!$A$1:$A$235,0),COLUMN()-1)</f>
        <v>39726</v>
      </c>
      <c r="F54" s="40" t="str">
        <f>INDEX([1]base!$A$1:$F$235,MATCH($B54,[1]base!$A$1:$A$235,0),COLUMN()-1)</f>
        <v>1 СР</v>
      </c>
      <c r="G54" s="41" t="str">
        <f>INDEX([1]base!$A$1:$F$235,MATCH($B54,[1]base!$A$1:$A$235,0),COLUMN()-1)</f>
        <v>Свердловская область</v>
      </c>
      <c r="H54" s="42">
        <f>'[1]стартовый 19.07.2024'!J47</f>
        <v>1.3167245370370444E-2</v>
      </c>
      <c r="I54" s="43">
        <f t="shared" si="1"/>
        <v>2.408912037037074E-3</v>
      </c>
      <c r="J54" s="44">
        <f t="shared" si="0"/>
        <v>31.644178789609985</v>
      </c>
      <c r="K54" s="45"/>
      <c r="L54" s="46"/>
    </row>
    <row r="55" spans="1:12" ht="12.65" customHeight="1" x14ac:dyDescent="0.25">
      <c r="A55" s="36">
        <v>33</v>
      </c>
      <c r="B55" s="47">
        <v>114</v>
      </c>
      <c r="C55" s="36">
        <f>INDEX([1]base!$A$1:$F$235,MATCH($B55,[1]base!$A$1:$A$235,0),COLUMN()-1)</f>
        <v>10139118794</v>
      </c>
      <c r="D55" s="38" t="str">
        <f>INDEX([1]base!$A$1:$F$235,MATCH($B55,[1]base!$A$1:$A$235,0),COLUMN()-1)</f>
        <v>БЕДНАЯ Диана</v>
      </c>
      <c r="E55" s="39">
        <f>INDEX([1]base!$A$1:$F$235,MATCH($B55,[1]base!$A$1:$A$235,0),COLUMN()-1)</f>
        <v>40037</v>
      </c>
      <c r="F55" s="40" t="str">
        <f>INDEX([1]base!$A$1:$F$235,MATCH($B55,[1]base!$A$1:$A$235,0),COLUMN()-1)</f>
        <v>КМС</v>
      </c>
      <c r="G55" s="41" t="str">
        <f>INDEX([1]base!$A$1:$F$235,MATCH($B55,[1]base!$A$1:$A$235,0),COLUMN()-1)</f>
        <v>Донецкая Народная Республика</v>
      </c>
      <c r="H55" s="42">
        <f>'[1]стартовый 19.07.2024'!J48</f>
        <v>1.317685185185186E-2</v>
      </c>
      <c r="I55" s="43">
        <f t="shared" si="1"/>
        <v>2.41851851851849E-3</v>
      </c>
      <c r="J55" s="44">
        <f t="shared" si="0"/>
        <v>31.621108846883541</v>
      </c>
      <c r="K55" s="45"/>
      <c r="L55" s="46"/>
    </row>
    <row r="56" spans="1:12" ht="12.65" customHeight="1" x14ac:dyDescent="0.25">
      <c r="A56" s="45">
        <v>34</v>
      </c>
      <c r="B56" s="47">
        <v>88</v>
      </c>
      <c r="C56" s="36">
        <f>INDEX([1]base!$A$1:$F$235,MATCH($B56,[1]base!$A$1:$A$235,0),COLUMN()-1)</f>
        <v>10129111832</v>
      </c>
      <c r="D56" s="38" t="str">
        <f>INDEX([1]base!$A$1:$F$235,MATCH($B56,[1]base!$A$1:$A$235,0),COLUMN()-1)</f>
        <v>ВЕРИЖНИКОВА Ульяна</v>
      </c>
      <c r="E56" s="39">
        <f>INDEX([1]base!$A$1:$F$235,MATCH($B56,[1]base!$A$1:$A$235,0),COLUMN()-1)</f>
        <v>39838</v>
      </c>
      <c r="F56" s="40" t="str">
        <f>INDEX([1]base!$A$1:$F$235,MATCH($B56,[1]base!$A$1:$A$235,0),COLUMN()-1)</f>
        <v>1 СР</v>
      </c>
      <c r="G56" s="41" t="str">
        <f>INDEX([1]base!$A$1:$F$235,MATCH($B56,[1]base!$A$1:$A$235,0),COLUMN()-1)</f>
        <v>Республика Башкортостан</v>
      </c>
      <c r="H56" s="42">
        <f>'[1]стартовый 19.07.2024'!J49</f>
        <v>1.3198611111111114E-2</v>
      </c>
      <c r="I56" s="43">
        <f t="shared" si="1"/>
        <v>2.4402777777777444E-3</v>
      </c>
      <c r="J56" s="44">
        <f t="shared" si="0"/>
        <v>31.568978217405022</v>
      </c>
      <c r="K56" s="45"/>
      <c r="L56" s="46"/>
    </row>
    <row r="57" spans="1:12" ht="12.65" customHeight="1" x14ac:dyDescent="0.25">
      <c r="A57" s="36">
        <v>35</v>
      </c>
      <c r="B57" s="47">
        <v>130</v>
      </c>
      <c r="C57" s="36">
        <f>INDEX([1]base!$A$1:$F$235,MATCH($B57,[1]base!$A$1:$A$235,0),COLUMN()-1)</f>
        <v>10137252556</v>
      </c>
      <c r="D57" s="38" t="str">
        <f>INDEX([1]base!$A$1:$F$235,MATCH($B57,[1]base!$A$1:$A$235,0),COLUMN()-1)</f>
        <v>ФЕОФАНОВА Мария</v>
      </c>
      <c r="E57" s="39">
        <f>INDEX([1]base!$A$1:$F$235,MATCH($B57,[1]base!$A$1:$A$235,0),COLUMN()-1)</f>
        <v>40341</v>
      </c>
      <c r="F57" s="40" t="str">
        <f>INDEX([1]base!$A$1:$F$235,MATCH($B57,[1]base!$A$1:$A$235,0),COLUMN()-1)</f>
        <v>2 СР</v>
      </c>
      <c r="G57" s="41" t="str">
        <f>INDEX([1]base!$A$1:$F$235,MATCH($B57,[1]base!$A$1:$A$235,0),COLUMN()-1)</f>
        <v>Свердловская область</v>
      </c>
      <c r="H57" s="42">
        <f>'[1]стартовый 19.07.2024'!J50</f>
        <v>1.328796296296296E-2</v>
      </c>
      <c r="I57" s="43">
        <f t="shared" si="1"/>
        <v>2.52962962962959E-3</v>
      </c>
      <c r="J57" s="44">
        <f t="shared" si="0"/>
        <v>31.356699881541363</v>
      </c>
      <c r="K57" s="45"/>
      <c r="L57" s="46"/>
    </row>
    <row r="58" spans="1:12" ht="12.65" customHeight="1" x14ac:dyDescent="0.25">
      <c r="A58" s="45">
        <v>36</v>
      </c>
      <c r="B58" s="47">
        <v>1</v>
      </c>
      <c r="C58" s="36">
        <f>INDEX([1]base!$A$1:$F$235,MATCH($B58,[1]base!$A$1:$A$235,0),COLUMN()-1)</f>
        <v>10153904830</v>
      </c>
      <c r="D58" s="38" t="str">
        <f>INDEX([1]base!$A$1:$F$235,MATCH($B58,[1]base!$A$1:$A$235,0),COLUMN()-1)</f>
        <v>КОВАЛЬЧУК Галина</v>
      </c>
      <c r="E58" s="39">
        <f>INDEX([1]base!$A$1:$F$235,MATCH($B58,[1]base!$A$1:$A$235,0),COLUMN()-1)</f>
        <v>40392</v>
      </c>
      <c r="F58" s="40" t="str">
        <f>INDEX([1]base!$A$1:$F$235,MATCH($B58,[1]base!$A$1:$A$235,0),COLUMN()-1)</f>
        <v>2 СР</v>
      </c>
      <c r="G58" s="41" t="str">
        <f>INDEX([1]base!$A$1:$F$235,MATCH($B58,[1]base!$A$1:$A$235,0),COLUMN()-1)</f>
        <v>Краснодарский край</v>
      </c>
      <c r="H58" s="42">
        <f>'[1]стартовый 19.07.2024'!J51</f>
        <v>1.3293402777777777E-2</v>
      </c>
      <c r="I58" s="43">
        <f t="shared" si="1"/>
        <v>2.5350694444444075E-3</v>
      </c>
      <c r="J58" s="44">
        <f t="shared" si="0"/>
        <v>31.343868355752907</v>
      </c>
      <c r="K58" s="45"/>
      <c r="L58" s="46"/>
    </row>
    <row r="59" spans="1:12" ht="12.65" customHeight="1" x14ac:dyDescent="0.25">
      <c r="A59" s="36">
        <v>37</v>
      </c>
      <c r="B59" s="47">
        <v>142</v>
      </c>
      <c r="C59" s="36">
        <f>INDEX([1]base!$A$1:$F$235,MATCH($B59,[1]base!$A$1:$A$235,0),COLUMN()-1)</f>
        <v>10114018430</v>
      </c>
      <c r="D59" s="38" t="str">
        <f>INDEX([1]base!$A$1:$F$235,MATCH($B59,[1]base!$A$1:$A$235,0),COLUMN()-1)</f>
        <v>ПЕТРОВА Анна</v>
      </c>
      <c r="E59" s="39">
        <f>INDEX([1]base!$A$1:$F$235,MATCH($B59,[1]base!$A$1:$A$235,0),COLUMN()-1)</f>
        <v>39587</v>
      </c>
      <c r="F59" s="40" t="str">
        <f>INDEX([1]base!$A$1:$F$235,MATCH($B59,[1]base!$A$1:$A$235,0),COLUMN()-1)</f>
        <v>КМС</v>
      </c>
      <c r="G59" s="41" t="str">
        <f>INDEX([1]base!$A$1:$F$235,MATCH($B59,[1]base!$A$1:$A$235,0),COLUMN()-1)</f>
        <v>Свердловская область</v>
      </c>
      <c r="H59" s="42">
        <f>'[1]стартовый 19.07.2024'!J52</f>
        <v>1.3300925925925935E-2</v>
      </c>
      <c r="I59" s="43">
        <f t="shared" si="1"/>
        <v>2.5425925925925651E-3</v>
      </c>
      <c r="J59" s="44">
        <f t="shared" si="0"/>
        <v>31.326139923424972</v>
      </c>
      <c r="K59" s="45"/>
      <c r="L59" s="46"/>
    </row>
    <row r="60" spans="1:12" ht="12.65" customHeight="1" x14ac:dyDescent="0.25">
      <c r="A60" s="45">
        <v>38</v>
      </c>
      <c r="B60" s="47">
        <v>16</v>
      </c>
      <c r="C60" s="36">
        <f>INDEX([1]base!$A$1:$F$235,MATCH($B60,[1]base!$A$1:$A$235,0),COLUMN()-1)</f>
        <v>10144069737</v>
      </c>
      <c r="D60" s="38" t="str">
        <f>INDEX([1]base!$A$1:$F$235,MATCH($B60,[1]base!$A$1:$A$235,0),COLUMN()-1)</f>
        <v>ЧЕРЕВАНЬ Елизавета</v>
      </c>
      <c r="E60" s="39">
        <f>INDEX([1]base!$A$1:$F$235,MATCH($B60,[1]base!$A$1:$A$235,0),COLUMN()-1)</f>
        <v>40170</v>
      </c>
      <c r="F60" s="40" t="str">
        <f>INDEX([1]base!$A$1:$F$235,MATCH($B60,[1]base!$A$1:$A$235,0),COLUMN()-1)</f>
        <v>1 СР</v>
      </c>
      <c r="G60" s="41" t="str">
        <f>INDEX([1]base!$A$1:$F$235,MATCH($B60,[1]base!$A$1:$A$235,0),COLUMN()-1)</f>
        <v>Самарская область</v>
      </c>
      <c r="H60" s="42">
        <f>'[1]стартовый 19.07.2024'!J53</f>
        <v>1.3315509259259263E-2</v>
      </c>
      <c r="I60" s="43">
        <f t="shared" si="1"/>
        <v>2.5571759259258933E-3</v>
      </c>
      <c r="J60" s="44">
        <f t="shared" si="0"/>
        <v>31.291831093649488</v>
      </c>
      <c r="K60" s="45"/>
      <c r="L60" s="46"/>
    </row>
    <row r="61" spans="1:12" ht="12.65" customHeight="1" x14ac:dyDescent="0.25">
      <c r="A61" s="36">
        <v>39</v>
      </c>
      <c r="B61" s="47">
        <v>14</v>
      </c>
      <c r="C61" s="36">
        <f>INDEX([1]base!$A$1:$F$235,MATCH($B61,[1]base!$A$1:$A$235,0),COLUMN()-1)</f>
        <v>10130995258</v>
      </c>
      <c r="D61" s="38" t="str">
        <f>INDEX([1]base!$A$1:$F$235,MATCH($B61,[1]base!$A$1:$A$235,0),COLUMN()-1)</f>
        <v>ЗАКАЗОВА Анастасия</v>
      </c>
      <c r="E61" s="39">
        <f>INDEX([1]base!$A$1:$F$235,MATCH($B61,[1]base!$A$1:$A$235,0),COLUMN()-1)</f>
        <v>39890</v>
      </c>
      <c r="F61" s="40" t="str">
        <f>INDEX([1]base!$A$1:$F$235,MATCH($B61,[1]base!$A$1:$A$235,0),COLUMN()-1)</f>
        <v>КМС</v>
      </c>
      <c r="G61" s="41" t="str">
        <f>INDEX([1]base!$A$1:$F$235,MATCH($B61,[1]base!$A$1:$A$235,0),COLUMN()-1)</f>
        <v>Воронежская область</v>
      </c>
      <c r="H61" s="42">
        <f>'[1]стартовый 19.07.2024'!J54</f>
        <v>1.3385416666666719E-2</v>
      </c>
      <c r="I61" s="43">
        <f t="shared" si="1"/>
        <v>2.6270833333333493E-3</v>
      </c>
      <c r="J61" s="44">
        <f t="shared" si="0"/>
        <v>31.128404669260579</v>
      </c>
      <c r="K61" s="45"/>
      <c r="L61" s="46"/>
    </row>
    <row r="62" spans="1:12" ht="12.65" customHeight="1" x14ac:dyDescent="0.25">
      <c r="A62" s="45">
        <v>40</v>
      </c>
      <c r="B62" s="47">
        <v>116</v>
      </c>
      <c r="C62" s="36">
        <f>INDEX([1]base!$A$1:$F$235,MATCH($B62,[1]base!$A$1:$A$235,0),COLUMN()-1)</f>
        <v>10126133023</v>
      </c>
      <c r="D62" s="38" t="str">
        <f>INDEX([1]base!$A$1:$F$235,MATCH($B62,[1]base!$A$1:$A$235,0),COLUMN()-1)</f>
        <v>СВИРЩУК Анастасия</v>
      </c>
      <c r="E62" s="39" t="str">
        <f>INDEX([1]base!$A$1:$F$235,MATCH($B62,[1]base!$A$1:$A$235,0),COLUMN()-1)</f>
        <v>30.08.2008</v>
      </c>
      <c r="F62" s="40" t="str">
        <f>INDEX([1]base!$A$1:$F$235,MATCH($B62,[1]base!$A$1:$A$235,0),COLUMN()-1)</f>
        <v>КМС</v>
      </c>
      <c r="G62" s="41" t="str">
        <f>INDEX([1]base!$A$1:$F$235,MATCH($B62,[1]base!$A$1:$A$235,0),COLUMN()-1)</f>
        <v>Донецкая Народная Республика</v>
      </c>
      <c r="H62" s="42">
        <f>'[1]стартовый 19.07.2024'!J55</f>
        <v>1.3429166666666669E-2</v>
      </c>
      <c r="I62" s="43">
        <f t="shared" si="1"/>
        <v>2.6708333333332994E-3</v>
      </c>
      <c r="J62" s="44">
        <f t="shared" si="0"/>
        <v>31.026993484331367</v>
      </c>
      <c r="K62" s="45"/>
      <c r="L62" s="46"/>
    </row>
    <row r="63" spans="1:12" ht="12.65" customHeight="1" x14ac:dyDescent="0.25">
      <c r="A63" s="36">
        <v>41</v>
      </c>
      <c r="B63" s="37">
        <v>27</v>
      </c>
      <c r="C63" s="36">
        <f>INDEX([1]base!$A$1:$F$235,MATCH($B63,[1]base!$A$1:$A$235,0),COLUMN()-1)</f>
        <v>10141013732</v>
      </c>
      <c r="D63" s="38" t="str">
        <f>INDEX([1]base!$A$1:$F$235,MATCH($B63,[1]base!$A$1:$A$235,0),COLUMN()-1)</f>
        <v>КИРИЛЛОВА Ника</v>
      </c>
      <c r="E63" s="39">
        <f>INDEX([1]base!$A$1:$F$235,MATCH($B63,[1]base!$A$1:$A$235,0),COLUMN()-1)</f>
        <v>39992</v>
      </c>
      <c r="F63" s="40" t="str">
        <f>INDEX([1]base!$A$1:$F$235,MATCH($B63,[1]base!$A$1:$A$235,0),COLUMN()-1)</f>
        <v>1 СР</v>
      </c>
      <c r="G63" s="41" t="str">
        <f>INDEX([1]base!$A$1:$F$235,MATCH($B63,[1]base!$A$1:$A$235,0),COLUMN()-1)</f>
        <v>Самарская область</v>
      </c>
      <c r="H63" s="42">
        <f>'[1]стартовый 19.07.2024'!J56</f>
        <v>1.3471759259259346E-2</v>
      </c>
      <c r="I63" s="43">
        <f t="shared" si="1"/>
        <v>2.7134259259259767E-3</v>
      </c>
      <c r="J63" s="44">
        <f t="shared" si="0"/>
        <v>30.928897900271288</v>
      </c>
      <c r="K63" s="45"/>
      <c r="L63" s="46"/>
    </row>
    <row r="64" spans="1:12" ht="12.65" customHeight="1" x14ac:dyDescent="0.25">
      <c r="A64" s="45">
        <v>42</v>
      </c>
      <c r="B64" s="47">
        <v>123</v>
      </c>
      <c r="C64" s="36">
        <f>INDEX([1]base!$A$1:$F$235,MATCH($B64,[1]base!$A$1:$A$235,0),COLUMN()-1)</f>
        <v>10113967901</v>
      </c>
      <c r="D64" s="38" t="str">
        <f>INDEX([1]base!$A$1:$F$235,MATCH($B64,[1]base!$A$1:$A$235,0),COLUMN()-1)</f>
        <v>МЕЗИНА Ксения</v>
      </c>
      <c r="E64" s="39">
        <f>INDEX([1]base!$A$1:$F$235,MATCH($B64,[1]base!$A$1:$A$235,0),COLUMN()-1)</f>
        <v>39602</v>
      </c>
      <c r="F64" s="40" t="str">
        <f>INDEX([1]base!$A$1:$F$235,MATCH($B64,[1]base!$A$1:$A$235,0),COLUMN()-1)</f>
        <v>1 СР</v>
      </c>
      <c r="G64" s="41" t="str">
        <f>INDEX([1]base!$A$1:$F$235,MATCH($B64,[1]base!$A$1:$A$235,0),COLUMN()-1)</f>
        <v>Свердловская область</v>
      </c>
      <c r="H64" s="42">
        <f>'[1]стартовый 19.07.2024'!J57</f>
        <v>1.3481134259259328E-2</v>
      </c>
      <c r="I64" s="43">
        <f t="shared" si="1"/>
        <v>2.7228009259259583E-3</v>
      </c>
      <c r="J64" s="44">
        <f t="shared" si="0"/>
        <v>30.907389441692192</v>
      </c>
      <c r="K64" s="45"/>
      <c r="L64" s="46"/>
    </row>
    <row r="65" spans="1:12" ht="12.65" customHeight="1" x14ac:dyDescent="0.25">
      <c r="A65" s="36">
        <v>43</v>
      </c>
      <c r="B65" s="47">
        <v>105</v>
      </c>
      <c r="C65" s="36">
        <f>INDEX([1]base!$A$1:$F$235,MATCH($B65,[1]base!$A$1:$A$235,0),COLUMN()-1)</f>
        <v>10151383032</v>
      </c>
      <c r="D65" s="38" t="str">
        <f>INDEX([1]base!$A$1:$F$235,MATCH($B65,[1]base!$A$1:$A$235,0),COLUMN()-1)</f>
        <v>СМАГИНА Варвара</v>
      </c>
      <c r="E65" s="39">
        <f>INDEX([1]base!$A$1:$F$235,MATCH($B65,[1]base!$A$1:$A$235,0),COLUMN()-1)</f>
        <v>39773</v>
      </c>
      <c r="F65" s="40" t="str">
        <f>INDEX([1]base!$A$1:$F$235,MATCH($B65,[1]base!$A$1:$A$235,0),COLUMN()-1)</f>
        <v>2 СР</v>
      </c>
      <c r="G65" s="41" t="str">
        <f>INDEX([1]base!$A$1:$F$235,MATCH($B65,[1]base!$A$1:$A$235,0),COLUMN()-1)</f>
        <v>Московская область</v>
      </c>
      <c r="H65" s="42">
        <f>'[1]стартовый 19.07.2024'!J58</f>
        <v>1.3487847222222231E-2</v>
      </c>
      <c r="I65" s="43">
        <f t="shared" si="1"/>
        <v>2.7295138888888612E-3</v>
      </c>
      <c r="J65" s="44">
        <f t="shared" si="0"/>
        <v>30.892006693268097</v>
      </c>
      <c r="K65" s="45"/>
      <c r="L65" s="46"/>
    </row>
    <row r="66" spans="1:12" ht="12.65" customHeight="1" x14ac:dyDescent="0.25">
      <c r="A66" s="45">
        <v>44</v>
      </c>
      <c r="B66" s="47">
        <v>3</v>
      </c>
      <c r="C66" s="36">
        <f>INDEX([1]base!$A$1:$F$235,MATCH($B66,[1]base!$A$1:$A$235,0),COLUMN()-1)</f>
        <v>10137381484</v>
      </c>
      <c r="D66" s="38" t="str">
        <f>INDEX([1]base!$A$1:$F$235,MATCH($B66,[1]base!$A$1:$A$235,0),COLUMN()-1)</f>
        <v>КУРИЛКОВА Анна</v>
      </c>
      <c r="E66" s="39">
        <f>INDEX([1]base!$A$1:$F$235,MATCH($B66,[1]base!$A$1:$A$235,0),COLUMN()-1)</f>
        <v>40500</v>
      </c>
      <c r="F66" s="40" t="str">
        <f>INDEX([1]base!$A$1:$F$235,MATCH($B66,[1]base!$A$1:$A$235,0),COLUMN()-1)</f>
        <v>2 СР</v>
      </c>
      <c r="G66" s="41" t="str">
        <f>INDEX([1]base!$A$1:$F$235,MATCH($B66,[1]base!$A$1:$A$235,0),COLUMN()-1)</f>
        <v>Краснодарский край</v>
      </c>
      <c r="H66" s="42">
        <f>'[1]стартовый 19.07.2024'!J59</f>
        <v>1.3488541666666687E-2</v>
      </c>
      <c r="I66" s="43">
        <f t="shared" si="1"/>
        <v>2.7302083333333171E-3</v>
      </c>
      <c r="J66" s="44">
        <f t="shared" si="0"/>
        <v>30.8904162483589</v>
      </c>
      <c r="K66" s="45"/>
      <c r="L66" s="46"/>
    </row>
    <row r="67" spans="1:12" ht="12.65" customHeight="1" x14ac:dyDescent="0.25">
      <c r="A67" s="36">
        <v>45</v>
      </c>
      <c r="B67" s="47">
        <v>146</v>
      </c>
      <c r="C67" s="36">
        <f>INDEX([1]base!$A$1:$F$235,MATCH($B67,[1]base!$A$1:$A$235,0),COLUMN()-1)</f>
        <v>10142058807</v>
      </c>
      <c r="D67" s="38" t="str">
        <f>INDEX([1]base!$A$1:$F$235,MATCH($B67,[1]base!$A$1:$A$235,0),COLUMN()-1)</f>
        <v>ПОЛЯКОВА Ульяна</v>
      </c>
      <c r="E67" s="39">
        <f>INDEX([1]base!$A$1:$F$235,MATCH($B67,[1]base!$A$1:$A$235,0),COLUMN()-1)</f>
        <v>40353</v>
      </c>
      <c r="F67" s="40" t="str">
        <f>INDEX([1]base!$A$1:$F$235,MATCH($B67,[1]base!$A$1:$A$235,0),COLUMN()-1)</f>
        <v>КМС</v>
      </c>
      <c r="G67" s="41" t="str">
        <f>INDEX([1]base!$A$1:$F$235,MATCH($B67,[1]base!$A$1:$A$235,0),COLUMN()-1)</f>
        <v>Тюменская область</v>
      </c>
      <c r="H67" s="42">
        <f>'[1]стартовый 19.07.2024'!J60</f>
        <v>1.3497106481481551E-2</v>
      </c>
      <c r="I67" s="43">
        <f t="shared" si="1"/>
        <v>2.7387731481481811E-3</v>
      </c>
      <c r="J67" s="44">
        <f t="shared" si="0"/>
        <v>30.870814217724835</v>
      </c>
      <c r="K67" s="45"/>
      <c r="L67" s="46"/>
    </row>
    <row r="68" spans="1:12" ht="12.65" customHeight="1" x14ac:dyDescent="0.25">
      <c r="A68" s="45">
        <v>46</v>
      </c>
      <c r="B68" s="47">
        <v>4</v>
      </c>
      <c r="C68" s="36">
        <f>INDEX([1]base!$A$1:$F$235,MATCH($B68,[1]base!$A$1:$A$235,0),COLUMN()-1)</f>
        <v>10148875378</v>
      </c>
      <c r="D68" s="38" t="str">
        <f>INDEX([1]base!$A$1:$F$235,MATCH($B68,[1]base!$A$1:$A$235,0),COLUMN()-1)</f>
        <v>ТЕРЗИЯН Анжелика</v>
      </c>
      <c r="E68" s="39">
        <f>INDEX([1]base!$A$1:$F$235,MATCH($B68,[1]base!$A$1:$A$235,0),COLUMN()-1)</f>
        <v>39998</v>
      </c>
      <c r="F68" s="40" t="str">
        <f>INDEX([1]base!$A$1:$F$235,MATCH($B68,[1]base!$A$1:$A$235,0),COLUMN()-1)</f>
        <v>1 СР</v>
      </c>
      <c r="G68" s="41" t="str">
        <f>INDEX([1]base!$A$1:$F$235,MATCH($B68,[1]base!$A$1:$A$235,0),COLUMN()-1)</f>
        <v>Краснодарский край</v>
      </c>
      <c r="H68" s="42">
        <f>'[1]стартовый 19.07.2024'!J61</f>
        <v>1.3530902777777819E-2</v>
      </c>
      <c r="I68" s="43">
        <f t="shared" si="1"/>
        <v>2.772569444444449E-3</v>
      </c>
      <c r="J68" s="44">
        <f t="shared" si="0"/>
        <v>30.79370781903555</v>
      </c>
      <c r="K68" s="45"/>
      <c r="L68" s="46"/>
    </row>
    <row r="69" spans="1:12" ht="12.65" customHeight="1" x14ac:dyDescent="0.25">
      <c r="A69" s="36">
        <v>47</v>
      </c>
      <c r="B69" s="37">
        <v>42</v>
      </c>
      <c r="C69" s="36">
        <f>INDEX([1]base!$A$1:$F$235,MATCH($B69,[1]base!$A$1:$A$235,0),COLUMN()-1)</f>
        <v>10143689316</v>
      </c>
      <c r="D69" s="38" t="str">
        <f>INDEX([1]base!$A$1:$F$235,MATCH($B69,[1]base!$A$1:$A$235,0),COLUMN()-1)</f>
        <v>ЧУГУРОВА Арина</v>
      </c>
      <c r="E69" s="39">
        <f>INDEX([1]base!$A$1:$F$235,MATCH($B69,[1]base!$A$1:$A$235,0),COLUMN()-1)</f>
        <v>40024</v>
      </c>
      <c r="F69" s="40" t="str">
        <f>INDEX([1]base!$A$1:$F$235,MATCH($B69,[1]base!$A$1:$A$235,0),COLUMN()-1)</f>
        <v>1 СР</v>
      </c>
      <c r="G69" s="41" t="str">
        <f>INDEX([1]base!$A$1:$F$235,MATCH($B69,[1]base!$A$1:$A$235,0),COLUMN()-1)</f>
        <v>Самарская область</v>
      </c>
      <c r="H69" s="42">
        <f>'[1]стартовый 19.07.2024'!J62</f>
        <v>1.3610879629629709E-2</v>
      </c>
      <c r="I69" s="43">
        <f t="shared" si="1"/>
        <v>2.8525462962963391E-3</v>
      </c>
      <c r="J69" s="44">
        <f t="shared" si="0"/>
        <v>30.612765523223008</v>
      </c>
      <c r="K69" s="45"/>
      <c r="L69" s="46"/>
    </row>
    <row r="70" spans="1:12" ht="12.65" customHeight="1" x14ac:dyDescent="0.25">
      <c r="A70" s="45">
        <v>48</v>
      </c>
      <c r="B70" s="47">
        <v>129</v>
      </c>
      <c r="C70" s="36">
        <f>INDEX([1]base!$A$1:$F$235,MATCH($B70,[1]base!$A$1:$A$235,0),COLUMN()-1)</f>
        <v>10124223739</v>
      </c>
      <c r="D70" s="38" t="str">
        <f>INDEX([1]base!$A$1:$F$235,MATCH($B70,[1]base!$A$1:$A$235,0),COLUMN()-1)</f>
        <v>КРАВЦОВА Анастасия</v>
      </c>
      <c r="E70" s="39">
        <f>INDEX([1]base!$A$1:$F$235,MATCH($B70,[1]base!$A$1:$A$235,0),COLUMN()-1)</f>
        <v>39916</v>
      </c>
      <c r="F70" s="40" t="str">
        <f>INDEX([1]base!$A$1:$F$235,MATCH($B70,[1]base!$A$1:$A$235,0),COLUMN()-1)</f>
        <v>1 СР</v>
      </c>
      <c r="G70" s="41" t="str">
        <f>INDEX([1]base!$A$1:$F$235,MATCH($B70,[1]base!$A$1:$A$235,0),COLUMN()-1)</f>
        <v>Свердловская область</v>
      </c>
      <c r="H70" s="42">
        <f>'[1]стартовый 19.07.2024'!J63</f>
        <v>1.3631828703703781E-2</v>
      </c>
      <c r="I70" s="43">
        <f t="shared" si="1"/>
        <v>2.8734953703704116E-3</v>
      </c>
      <c r="J70" s="44">
        <f t="shared" si="0"/>
        <v>30.56572054440927</v>
      </c>
      <c r="K70" s="45"/>
      <c r="L70" s="46"/>
    </row>
    <row r="71" spans="1:12" ht="12.65" customHeight="1" x14ac:dyDescent="0.25">
      <c r="A71" s="45">
        <v>49</v>
      </c>
      <c r="B71" s="47">
        <v>208</v>
      </c>
      <c r="C71" s="36">
        <f>INDEX([1]base!$A$1:$F$235,MATCH($B71,[1]base!$A$1:$A$235,0),COLUMN()-1)</f>
        <v>10150882470</v>
      </c>
      <c r="D71" s="38" t="str">
        <f>INDEX([1]base!$A$1:$F$235,MATCH($B71,[1]base!$A$1:$A$235,0),COLUMN()-1)</f>
        <v>ХАРЛАМОВА Софья</v>
      </c>
      <c r="E71" s="39">
        <f>INDEX([1]base!$A$1:$F$235,MATCH($B71,[1]base!$A$1:$A$235,0),COLUMN()-1)</f>
        <v>40071</v>
      </c>
      <c r="F71" s="40" t="str">
        <f>INDEX([1]base!$A$1:$F$235,MATCH($B71,[1]base!$A$1:$A$235,0),COLUMN()-1)</f>
        <v>2 СР</v>
      </c>
      <c r="G71" s="41" t="str">
        <f>INDEX([1]base!$A$1:$F$235,MATCH($B71,[1]base!$A$1:$A$235,0),COLUMN()-1)</f>
        <v>Самарская область</v>
      </c>
      <c r="H71" s="42">
        <v>1.3743055555555555E-2</v>
      </c>
      <c r="I71" s="43">
        <f>H71-$H$23</f>
        <v>2.9847222222221855E-3</v>
      </c>
      <c r="J71" s="44">
        <f>$J$19/((H71*24))</f>
        <v>30.31834259727135</v>
      </c>
      <c r="K71" s="45"/>
      <c r="L71" s="46"/>
    </row>
    <row r="72" spans="1:12" ht="12.65" customHeight="1" x14ac:dyDescent="0.25">
      <c r="A72" s="36">
        <v>50</v>
      </c>
      <c r="B72" s="47">
        <v>15</v>
      </c>
      <c r="C72" s="36">
        <f>INDEX([1]base!$A$1:$F$235,MATCH($B72,[1]base!$A$1:$A$235,0),COLUMN()-1)</f>
        <v>10144139556</v>
      </c>
      <c r="D72" s="38" t="str">
        <f>INDEX([1]base!$A$1:$F$235,MATCH($B72,[1]base!$A$1:$A$235,0),COLUMN()-1)</f>
        <v>БАЙКИНА Екатерина</v>
      </c>
      <c r="E72" s="39">
        <f>INDEX([1]base!$A$1:$F$235,MATCH($B72,[1]base!$A$1:$A$235,0),COLUMN()-1)</f>
        <v>40018</v>
      </c>
      <c r="F72" s="40" t="str">
        <f>INDEX([1]base!$A$1:$F$235,MATCH($B72,[1]base!$A$1:$A$235,0),COLUMN()-1)</f>
        <v>2 СР</v>
      </c>
      <c r="G72" s="41" t="str">
        <f>INDEX([1]base!$A$1:$F$235,MATCH($B72,[1]base!$A$1:$A$235,0),COLUMN()-1)</f>
        <v>Самарская область</v>
      </c>
      <c r="H72" s="42">
        <f>'[1]стартовый 19.07.2024'!J64</f>
        <v>1.4488888888888891E-2</v>
      </c>
      <c r="I72" s="43">
        <f>H72-$H$23</f>
        <v>3.7305555555555217E-3</v>
      </c>
      <c r="J72" s="44">
        <f>$J$19/((H72*24))</f>
        <v>28.757668711656436</v>
      </c>
      <c r="K72" s="45"/>
      <c r="L72" s="46"/>
    </row>
    <row r="73" spans="1:12" ht="12.65" customHeight="1" x14ac:dyDescent="0.25">
      <c r="A73" s="45" t="s">
        <v>42</v>
      </c>
      <c r="B73" s="45">
        <v>104</v>
      </c>
      <c r="C73" s="36">
        <f>INDEX([1]base!$A$1:$F$235,MATCH($B73,[1]base!$A$1:$A$235,0),COLUMN()-1)</f>
        <v>10148954796</v>
      </c>
      <c r="D73" s="38" t="str">
        <f>INDEX([1]base!$A$1:$F$235,MATCH($B73,[1]base!$A$1:$A$235,0),COLUMN()-1)</f>
        <v>БАЕВА Виктория</v>
      </c>
      <c r="E73" s="39">
        <f>INDEX([1]base!$A$1:$F$235,MATCH($B73,[1]base!$A$1:$A$235,0),COLUMN()-1)</f>
        <v>40234</v>
      </c>
      <c r="F73" s="40" t="str">
        <f>INDEX([1]base!$A$1:$F$235,MATCH($B73,[1]base!$A$1:$A$235,0),COLUMN()-1)</f>
        <v>КМС</v>
      </c>
      <c r="G73" s="41" t="str">
        <f>INDEX([1]base!$A$1:$F$235,MATCH($B73,[1]base!$A$1:$A$235,0),COLUMN()-1)</f>
        <v>Ленинградская область</v>
      </c>
      <c r="H73" s="43"/>
      <c r="I73" s="43"/>
      <c r="J73" s="44"/>
      <c r="K73" s="45"/>
      <c r="L73" s="46"/>
    </row>
    <row r="74" spans="1:12" ht="12.65" customHeight="1" x14ac:dyDescent="0.25">
      <c r="A74" s="45" t="s">
        <v>43</v>
      </c>
      <c r="B74" s="45">
        <v>67</v>
      </c>
      <c r="C74" s="36">
        <f>INDEX([1]base!$A$1:$F$235,MATCH($B74,[1]base!$A$1:$A$235,0),COLUMN()-1)</f>
        <v>10144646178</v>
      </c>
      <c r="D74" s="38" t="str">
        <f>INDEX([1]base!$A$1:$F$235,MATCH($B74,[1]base!$A$1:$A$235,0),COLUMN()-1)</f>
        <v>РЕППО Эрика</v>
      </c>
      <c r="E74" s="39" t="str">
        <f>INDEX([1]base!$A$1:$F$235,MATCH($B74,[1]base!$A$1:$A$235,0),COLUMN()-1)</f>
        <v>27.04.2010</v>
      </c>
      <c r="F74" s="40" t="str">
        <f>INDEX([1]base!$A$1:$F$235,MATCH($B74,[1]base!$A$1:$A$235,0),COLUMN()-1)</f>
        <v>КМС</v>
      </c>
      <c r="G74" s="41" t="str">
        <f>INDEX([1]base!$A$1:$F$235,MATCH($B74,[1]base!$A$1:$A$235,0),COLUMN()-1)</f>
        <v>Санкт-Петербург</v>
      </c>
      <c r="H74" s="43"/>
      <c r="I74" s="43"/>
      <c r="J74" s="44"/>
      <c r="K74" s="45"/>
      <c r="L74" s="46" t="s">
        <v>44</v>
      </c>
    </row>
    <row r="75" spans="1:12" ht="12.65" customHeight="1" x14ac:dyDescent="0.25">
      <c r="A75" s="45" t="s">
        <v>43</v>
      </c>
      <c r="B75" s="45">
        <v>70</v>
      </c>
      <c r="C75" s="36">
        <f>INDEX([1]base!$A$1:$F$235,MATCH($B75,[1]base!$A$1:$A$235,0),COLUMN()-1)</f>
        <v>10137550125</v>
      </c>
      <c r="D75" s="38" t="str">
        <f>INDEX([1]base!$A$1:$F$235,MATCH($B75,[1]base!$A$1:$A$235,0),COLUMN()-1)</f>
        <v>ШИПИЛОВА Дарья</v>
      </c>
      <c r="E75" s="39" t="str">
        <f>INDEX([1]base!$A$1:$F$235,MATCH($B75,[1]base!$A$1:$A$235,0),COLUMN()-1)</f>
        <v>23.02.2008</v>
      </c>
      <c r="F75" s="40" t="str">
        <f>INDEX([1]base!$A$1:$F$235,MATCH($B75,[1]base!$A$1:$A$235,0),COLUMN()-1)</f>
        <v>КМС</v>
      </c>
      <c r="G75" s="41" t="str">
        <f>INDEX([1]base!$A$1:$F$235,MATCH($B75,[1]base!$A$1:$A$235,0),COLUMN()-1)</f>
        <v>Тверская область</v>
      </c>
      <c r="H75" s="43"/>
      <c r="I75" s="43"/>
      <c r="J75" s="44"/>
      <c r="K75" s="45"/>
      <c r="L75" s="46" t="s">
        <v>44</v>
      </c>
    </row>
    <row r="76" spans="1:12" ht="6.75" customHeight="1" x14ac:dyDescent="0.3">
      <c r="A76" s="48"/>
      <c r="B76" s="49"/>
      <c r="C76" s="49"/>
      <c r="D76" s="50"/>
      <c r="E76" s="51"/>
      <c r="F76" s="52"/>
      <c r="G76" s="53"/>
      <c r="H76" s="54"/>
      <c r="I76" s="55"/>
      <c r="J76" s="56"/>
      <c r="K76" s="57"/>
      <c r="L76" s="57"/>
    </row>
    <row r="77" spans="1:12" x14ac:dyDescent="0.25">
      <c r="A77" s="102" t="s">
        <v>45</v>
      </c>
      <c r="B77" s="103"/>
      <c r="C77" s="103"/>
      <c r="D77" s="103"/>
      <c r="E77" s="58"/>
      <c r="F77" s="58"/>
      <c r="G77" s="103" t="s">
        <v>46</v>
      </c>
      <c r="H77" s="103"/>
      <c r="I77" s="103"/>
      <c r="J77" s="103"/>
      <c r="K77" s="103"/>
      <c r="L77" s="104"/>
    </row>
    <row r="78" spans="1:12" s="64" customFormat="1" ht="12" x14ac:dyDescent="0.25">
      <c r="A78" s="59" t="s">
        <v>47</v>
      </c>
      <c r="B78" s="60"/>
      <c r="C78" s="61"/>
      <c r="D78" s="62"/>
      <c r="E78" s="63"/>
      <c r="G78" s="65" t="s">
        <v>48</v>
      </c>
      <c r="H78" s="66">
        <v>14</v>
      </c>
      <c r="I78" s="67"/>
      <c r="J78" s="68"/>
      <c r="K78" s="69" t="s">
        <v>49</v>
      </c>
      <c r="L78" s="70">
        <f>COUNTIF(F23:F75,"ЗМС")</f>
        <v>0</v>
      </c>
    </row>
    <row r="79" spans="1:12" s="64" customFormat="1" ht="12" x14ac:dyDescent="0.25">
      <c r="A79" s="59" t="s">
        <v>50</v>
      </c>
      <c r="B79" s="60"/>
      <c r="C79" s="71"/>
      <c r="D79" s="62"/>
      <c r="E79" s="63"/>
      <c r="G79" s="72" t="s">
        <v>51</v>
      </c>
      <c r="H79" s="66">
        <f>H80+H85</f>
        <v>53</v>
      </c>
      <c r="I79" s="67"/>
      <c r="J79" s="68"/>
      <c r="K79" s="69" t="s">
        <v>52</v>
      </c>
      <c r="L79" s="70">
        <f>COUNTIF(F23:F75,"МСМК")</f>
        <v>0</v>
      </c>
    </row>
    <row r="80" spans="1:12" s="64" customFormat="1" ht="12" x14ac:dyDescent="0.25">
      <c r="A80" s="59" t="s">
        <v>53</v>
      </c>
      <c r="B80" s="60"/>
      <c r="C80" s="73"/>
      <c r="D80" s="62"/>
      <c r="E80" s="63"/>
      <c r="G80" s="72" t="s">
        <v>54</v>
      </c>
      <c r="H80" s="66">
        <v>53</v>
      </c>
      <c r="I80" s="67"/>
      <c r="J80" s="68"/>
      <c r="K80" s="69" t="s">
        <v>55</v>
      </c>
      <c r="L80" s="70">
        <f>COUNTIF(F23:F75,"МС")</f>
        <v>0</v>
      </c>
    </row>
    <row r="81" spans="1:12" s="64" customFormat="1" ht="12" x14ac:dyDescent="0.25">
      <c r="A81" s="59" t="s">
        <v>56</v>
      </c>
      <c r="B81" s="60"/>
      <c r="C81" s="73"/>
      <c r="D81" s="62"/>
      <c r="E81" s="63"/>
      <c r="G81" s="72" t="s">
        <v>57</v>
      </c>
      <c r="H81" s="66">
        <f>COUNT(A23:A75)</f>
        <v>50</v>
      </c>
      <c r="I81" s="67"/>
      <c r="J81" s="68"/>
      <c r="K81" s="69" t="s">
        <v>58</v>
      </c>
      <c r="L81" s="70">
        <f>COUNTIF(F23:F75,"КМС")</f>
        <v>27</v>
      </c>
    </row>
    <row r="82" spans="1:12" s="64" customFormat="1" ht="12" x14ac:dyDescent="0.25">
      <c r="A82" s="59"/>
      <c r="B82" s="60"/>
      <c r="C82" s="73"/>
      <c r="D82" s="62"/>
      <c r="E82" s="63"/>
      <c r="G82" s="72" t="s">
        <v>59</v>
      </c>
      <c r="H82" s="66">
        <v>1</v>
      </c>
      <c r="I82" s="67"/>
      <c r="J82" s="68"/>
      <c r="K82" s="69" t="s">
        <v>60</v>
      </c>
      <c r="L82" s="70">
        <f>COUNTIF(F23:F75,"1 СР")</f>
        <v>18</v>
      </c>
    </row>
    <row r="83" spans="1:12" s="64" customFormat="1" ht="12" x14ac:dyDescent="0.25">
      <c r="A83" s="59"/>
      <c r="B83" s="60"/>
      <c r="C83" s="60"/>
      <c r="D83" s="62"/>
      <c r="E83" s="63"/>
      <c r="G83" s="69" t="s">
        <v>61</v>
      </c>
      <c r="H83" s="66">
        <f>COUNTIF(A23:A75,"ЛИМ")</f>
        <v>0</v>
      </c>
      <c r="I83" s="67"/>
      <c r="J83" s="68"/>
      <c r="K83" s="74" t="s">
        <v>62</v>
      </c>
      <c r="L83" s="70">
        <f>COUNTIF(F23:F75,"2 СР")</f>
        <v>8</v>
      </c>
    </row>
    <row r="84" spans="1:12" s="64" customFormat="1" ht="12" x14ac:dyDescent="0.25">
      <c r="A84" s="59"/>
      <c r="B84" s="60"/>
      <c r="C84" s="60"/>
      <c r="D84" s="62"/>
      <c r="E84" s="63"/>
      <c r="G84" s="72" t="s">
        <v>63</v>
      </c>
      <c r="H84" s="66">
        <v>2</v>
      </c>
      <c r="I84" s="67"/>
      <c r="J84" s="68"/>
      <c r="K84" s="74" t="s">
        <v>64</v>
      </c>
      <c r="L84" s="70">
        <f>COUNTIF(F23:F75,"3 СР")</f>
        <v>0</v>
      </c>
    </row>
    <row r="85" spans="1:12" s="64" customFormat="1" ht="12" x14ac:dyDescent="0.25">
      <c r="A85" s="59"/>
      <c r="B85" s="60"/>
      <c r="C85" s="60"/>
      <c r="D85" s="62"/>
      <c r="E85" s="75"/>
      <c r="F85" s="76"/>
      <c r="G85" s="72" t="s">
        <v>65</v>
      </c>
      <c r="H85" s="66">
        <f>COUNTIF(A23:A75,"НС")</f>
        <v>0</v>
      </c>
      <c r="I85" s="77"/>
      <c r="J85" s="78"/>
      <c r="K85" s="74"/>
      <c r="L85" s="79"/>
    </row>
    <row r="86" spans="1:12" s="64" customFormat="1" ht="12" x14ac:dyDescent="0.25">
      <c r="E86" s="63"/>
      <c r="G86" s="80"/>
      <c r="H86" s="81"/>
      <c r="I86" s="67"/>
      <c r="J86" s="68"/>
      <c r="K86" s="68"/>
      <c r="L86" s="82"/>
    </row>
    <row r="87" spans="1:12" x14ac:dyDescent="0.25">
      <c r="A87" s="102" t="str">
        <f>A16</f>
        <v>ТЕХНИЧЕСКИЙ ДЕЛЕГАТ ФВСР:</v>
      </c>
      <c r="B87" s="103"/>
      <c r="C87" s="103"/>
      <c r="D87" s="103" t="str">
        <f>A17</f>
        <v>ГЛАВНЫЙ СУДЬЯ:</v>
      </c>
      <c r="E87" s="103"/>
      <c r="F87" s="103"/>
      <c r="G87" s="103" t="str">
        <f>A18</f>
        <v>ГЛАВНЫЙ СЕКРЕТАРЬ:</v>
      </c>
      <c r="H87" s="103"/>
      <c r="I87" s="103"/>
      <c r="J87" s="103" t="str">
        <f>A19</f>
        <v>СУДЬЯ НА ФИНИШЕ:</v>
      </c>
      <c r="K87" s="103"/>
      <c r="L87" s="104"/>
    </row>
    <row r="88" spans="1:12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8"/>
    </row>
    <row r="89" spans="1:12" x14ac:dyDescent="0.25">
      <c r="A89" s="83"/>
      <c r="D89" s="83"/>
      <c r="E89" s="85"/>
      <c r="F89" s="83"/>
      <c r="G89" s="83"/>
      <c r="I89" s="86"/>
      <c r="J89" s="83"/>
      <c r="K89" s="83"/>
      <c r="L89" s="84"/>
    </row>
    <row r="90" spans="1:12" x14ac:dyDescent="0.25">
      <c r="A90" s="83"/>
      <c r="D90" s="83"/>
      <c r="E90" s="85"/>
      <c r="F90" s="83"/>
      <c r="G90" s="83"/>
      <c r="I90" s="86"/>
      <c r="J90" s="83"/>
      <c r="K90" s="83"/>
      <c r="L90" s="84"/>
    </row>
    <row r="91" spans="1:12" x14ac:dyDescent="0.25">
      <c r="A91" s="83"/>
      <c r="D91" s="83"/>
      <c r="E91" s="85"/>
      <c r="F91" s="83"/>
      <c r="G91" s="83"/>
      <c r="I91" s="86"/>
      <c r="J91" s="83"/>
      <c r="K91" s="83"/>
      <c r="L91" s="84"/>
    </row>
    <row r="92" spans="1:12" x14ac:dyDescent="0.25">
      <c r="A92" s="83"/>
      <c r="D92" s="83"/>
      <c r="E92" s="85"/>
      <c r="F92" s="83"/>
      <c r="G92" s="83"/>
      <c r="I92" s="86"/>
      <c r="J92" s="83"/>
      <c r="K92" s="83"/>
      <c r="L92" s="84"/>
    </row>
    <row r="93" spans="1:12" ht="13.5" thickBot="1" x14ac:dyDescent="0.3">
      <c r="A93" s="89">
        <f>G16</f>
        <v>0</v>
      </c>
      <c r="B93" s="90"/>
      <c r="C93" s="90"/>
      <c r="D93" s="90" t="s">
        <v>21</v>
      </c>
      <c r="E93" s="90"/>
      <c r="F93" s="90"/>
      <c r="G93" s="90" t="s">
        <v>24</v>
      </c>
      <c r="H93" s="90"/>
      <c r="I93" s="90"/>
      <c r="J93" s="90" t="str">
        <f>G19</f>
        <v>КОНДРАШОВА А.Э. (1 КАТ, г. САМАРА)</v>
      </c>
      <c r="K93" s="90"/>
      <c r="L93" s="91"/>
    </row>
    <row r="94" spans="1:12" ht="13.5" thickTop="1" x14ac:dyDescent="0.25"/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77:D77"/>
    <mergeCell ref="G77:L77"/>
    <mergeCell ref="A87:C87"/>
    <mergeCell ref="D87:F87"/>
    <mergeCell ref="G87:I87"/>
    <mergeCell ref="J87:L87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88:E88"/>
    <mergeCell ref="F88:L88"/>
    <mergeCell ref="A93:C93"/>
    <mergeCell ref="D93:F93"/>
    <mergeCell ref="G93:I93"/>
    <mergeCell ref="J93:L93"/>
  </mergeCells>
  <conditionalFormatting sqref="A93:IV93">
    <cfRule type="cellIs" dxfId="1" priority="1" operator="equal">
      <formula>0</formula>
    </cfRule>
  </conditionalFormatting>
  <conditionalFormatting sqref="G84:G86 G81:G82">
    <cfRule type="duplicateValues" dxfId="0" priority="2"/>
  </conditionalFormatting>
  <pageMargins left="0.7" right="0.7" top="0.75" bottom="0.75" header="0.3" footer="0.3"/>
  <pageSetup paperSize="9" scale="39" fitToHeight="0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190724 ИГ девушки 15-16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2024-07-20T13:23:58Z</cp:lastPrinted>
  <dcterms:created xsi:type="dcterms:W3CDTF">2024-07-20T12:22:33Z</dcterms:created>
  <dcterms:modified xsi:type="dcterms:W3CDTF">2024-07-20T13:24:02Z</dcterms:modified>
</cp:coreProperties>
</file>