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Т\Documents\ПРОТОКОЛЫ НА РУСБАЙК\ГИТ 200 С ХОДУ\"/>
    </mc:Choice>
  </mc:AlternateContent>
  <bookViews>
    <workbookView xWindow="0" yWindow="0" windowWidth="24000" windowHeight="9105"/>
  </bookViews>
  <sheets>
    <sheet name="д 15-1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6" i="1" l="1"/>
  <c r="E46" i="1"/>
  <c r="A46" i="1"/>
  <c r="M44" i="1"/>
  <c r="H44" i="1"/>
  <c r="H43" i="1"/>
  <c r="H42" i="1"/>
  <c r="M40" i="1"/>
  <c r="M39" i="1"/>
  <c r="M38" i="1"/>
</calcChain>
</file>

<file path=xl/sharedStrings.xml><?xml version="1.0" encoding="utf-8"?>
<sst xmlns="http://schemas.openxmlformats.org/spreadsheetml/2006/main" count="125" uniqueCount="97">
  <si>
    <t xml:space="preserve">    Министерство спорта Российской Федерации</t>
  </si>
  <si>
    <t>Министерство физической культуры и спорта Воронежской области</t>
  </si>
  <si>
    <t>Федерация велосипедного спорта России</t>
  </si>
  <si>
    <t>РОО "Федерация велосипедного спорта Воронежской области области"</t>
  </si>
  <si>
    <t>ГБУ ДО ВО СШОР № 1</t>
  </si>
  <si>
    <t>МЕЖРЕГИОНАЛЬНЫЕ СОРЕВНОВАНИЯ</t>
  </si>
  <si>
    <t>по велосипедному спорту</t>
  </si>
  <si>
    <t>ПЦФО</t>
  </si>
  <si>
    <t xml:space="preserve">ИТОГОВЫЙ ПРОТОКОЛ </t>
  </si>
  <si>
    <t>трек - гит с ходу 200 м</t>
  </si>
  <si>
    <t>ДЕВУШКИ 15-16 ЛЕТ</t>
  </si>
  <si>
    <r>
      <t xml:space="preserve"> МЕСТО ПРОВЕДЕНИЯ:</t>
    </r>
    <r>
      <rPr>
        <sz val="11"/>
        <rFont val="Calibri"/>
        <family val="2"/>
        <charset val="204"/>
        <scheme val="minor"/>
      </rPr>
      <t xml:space="preserve"> г. ВОРОНЕЖ, СК Велотрек</t>
    </r>
  </si>
  <si>
    <r>
      <rPr>
        <b/>
        <sz val="11"/>
        <rFont val="Calibri"/>
        <family val="2"/>
        <charset val="204"/>
        <scheme val="minor"/>
      </rPr>
      <t>НАЧАЛО ГОНКИ:</t>
    </r>
    <r>
      <rPr>
        <sz val="11"/>
        <rFont val="Calibri"/>
        <family val="2"/>
        <charset val="204"/>
        <scheme val="minor"/>
      </rPr>
      <t xml:space="preserve"> 11ч 00м </t>
    </r>
  </si>
  <si>
    <t xml:space="preserve">Номер-код ВРВС </t>
  </si>
  <si>
    <t xml:space="preserve"> 0080431611Я</t>
  </si>
  <si>
    <r>
      <t xml:space="preserve"> ДАТА ПРОВЕДЕНИЯ: 16</t>
    </r>
    <r>
      <rPr>
        <sz val="11"/>
        <rFont val="Calibri"/>
        <family val="2"/>
        <charset val="204"/>
        <scheme val="minor"/>
      </rPr>
      <t xml:space="preserve"> июля 2025г.</t>
    </r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</si>
  <si>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 13ч 50м</t>
    </r>
  </si>
  <si>
    <t xml:space="preserve">ЕКП 2025 № </t>
  </si>
  <si>
    <t>2008360018034159</t>
  </si>
  <si>
    <t>ИНФОРМАЦИЯ О ЖЮРИ И ГСК СОРЕВНОВАНИЙ:</t>
  </si>
  <si>
    <t>ТЕХНИЧЕСКИЕ ДАННЫЕ ТРАССЫ:</t>
  </si>
  <si>
    <t>ТЕХНИЧЕСКИЙ ДЕЛЕГАТ ФВСР:</t>
  </si>
  <si>
    <t>ПОКРЫТИЕ ТРЕКА:</t>
  </si>
  <si>
    <t>дерево</t>
  </si>
  <si>
    <t>ГЛАВНЫЙ СУДЬЯ:</t>
  </si>
  <si>
    <t xml:space="preserve">ВОРГАНОВ А.А. (1К, г. ВОРОНЕЖ) </t>
  </si>
  <si>
    <t>ДЛИНА ТРЕКА:</t>
  </si>
  <si>
    <t>200 м</t>
  </si>
  <si>
    <t>ГЛАВНЫЙ СЕКРЕТАРЬ:</t>
  </si>
  <si>
    <t>ДОБРОСОЦКАЯ Т.В. ( 1К, г. ВОРОНЕЖ)</t>
  </si>
  <si>
    <t>ПРОТЯЖЕННОСТЬ ДИСТАНЦИИ:</t>
  </si>
  <si>
    <t>СУДЬЯ НА ФИНИШЕ:</t>
  </si>
  <si>
    <t>ЕЛИФЕРОВ А.В. (ВК, г.ВОРОНЕЖ)</t>
  </si>
  <si>
    <t>КРУГОВ/п.ф :</t>
  </si>
  <si>
    <t>МЕСТО</t>
  </si>
  <si>
    <t>НОМЕР</t>
  </si>
  <si>
    <t>КОД UCI</t>
  </si>
  <si>
    <t>ФАМИЛИЯ ИМЯ</t>
  </si>
  <si>
    <t>ДАТА РОЖД.</t>
  </si>
  <si>
    <t>РАЗРЯД,
ЗВАНИЕ</t>
  </si>
  <si>
    <t>ТЕРРИТОРИАЛЬНАЯ ПРИНАДЛЕЖНОСТЬ</t>
  </si>
  <si>
    <t>ВРЕМЯ НА ПРОМЕЖУТОЧНЫХ ФИНИШАХ</t>
  </si>
  <si>
    <t>РЕЗУЛЬТАТ</t>
  </si>
  <si>
    <t>СКОРОСТЬ км/ч</t>
  </si>
  <si>
    <t>ВЫПОЛНЕНИЕ НТУ ЕВСК</t>
  </si>
  <si>
    <t>ПРИМЕЧАНИЕ</t>
  </si>
  <si>
    <t xml:space="preserve">100 м </t>
  </si>
  <si>
    <t>101 374 566 60</t>
  </si>
  <si>
    <t xml:space="preserve">АСТАФУРОВА Полина Дмитриевна </t>
  </si>
  <si>
    <t>КМС</t>
  </si>
  <si>
    <t>Воронежская область</t>
  </si>
  <si>
    <t>101 533 706 23</t>
  </si>
  <si>
    <t>БЕЛЯЕВА Анастасия Андреевна</t>
  </si>
  <si>
    <t>2 СР</t>
  </si>
  <si>
    <t>Московская область</t>
  </si>
  <si>
    <t>101 309 962 58</t>
  </si>
  <si>
    <t>ЗАКАЗОВА Анастасия Александровна</t>
  </si>
  <si>
    <t>101 425 072 29</t>
  </si>
  <si>
    <t xml:space="preserve">СУХАРЕВА Александра Александровна </t>
  </si>
  <si>
    <t>101 403 161 40</t>
  </si>
  <si>
    <t xml:space="preserve">КУТЮРИНА Виктория Владимировна </t>
  </si>
  <si>
    <t>101 548 793 75</t>
  </si>
  <si>
    <t xml:space="preserve">ХИЖКИНА Мария Владимировна       </t>
  </si>
  <si>
    <t>101 529 190 66</t>
  </si>
  <si>
    <t>СТУРОВА Валерия Романовна</t>
  </si>
  <si>
    <t>1 СР</t>
  </si>
  <si>
    <t>Липецкая оласть</t>
  </si>
  <si>
    <t>101 614 709 31</t>
  </si>
  <si>
    <t xml:space="preserve">СЕНИК Александра Сергеевна </t>
  </si>
  <si>
    <t>101 446 177 85</t>
  </si>
  <si>
    <t xml:space="preserve">КОЗЛОВА Юлия Николаевна </t>
  </si>
  <si>
    <t>101 422 180 47</t>
  </si>
  <si>
    <t xml:space="preserve">КУЗНЕЦОВА Виктория Сергеевна </t>
  </si>
  <si>
    <t>101 527 942 79</t>
  </si>
  <si>
    <t>ДАНИЛЕНКО Мария Ильинична</t>
  </si>
  <si>
    <t>101 440 985 34</t>
  </si>
  <si>
    <t>НИЩЕВА Валерия Александровна</t>
  </si>
  <si>
    <t>Ярославская область</t>
  </si>
  <si>
    <t>101 639 330 14</t>
  </si>
  <si>
    <t>СПЕСИВЦЕВА Анастасия Романовна</t>
  </si>
  <si>
    <t>101 654 754 15</t>
  </si>
  <si>
    <t>ПОПОВА Александра Владимировна</t>
  </si>
  <si>
    <t>ПОГОДНЫЕ УСЛОВИЯ</t>
  </si>
  <si>
    <t>СТАТИСТИКА ГОНКИ</t>
  </si>
  <si>
    <t>Температура: +30</t>
  </si>
  <si>
    <t>Субъектов РФ</t>
  </si>
  <si>
    <t>ЗМС</t>
  </si>
  <si>
    <t>Влажность: 47 %</t>
  </si>
  <si>
    <t>Заявлено</t>
  </si>
  <si>
    <t>МСМК</t>
  </si>
  <si>
    <t>Стартовало</t>
  </si>
  <si>
    <t>МС</t>
  </si>
  <si>
    <t>Финишировало</t>
  </si>
  <si>
    <t>Н. финишировало</t>
  </si>
  <si>
    <t>Дисквалифицировано</t>
  </si>
  <si>
    <t>Н. стартовало</t>
  </si>
  <si>
    <t>3 СР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</si>
</sst>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dd\.mm\.yyyy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Calibri"/>
      <family val="2"/>
      <charset val="204"/>
    </font>
    <font>
      <sz val="9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3743705557422"/>
        <bgColor indexed="65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7" fillId="0" borderId="6" xfId="0" applyFont="1" applyBorder="1"/>
    <xf numFmtId="0" fontId="9" fillId="0" borderId="6" xfId="0" applyFont="1" applyBorder="1" applyAlignment="1">
      <alignment vertical="center"/>
    </xf>
    <xf numFmtId="0" fontId="9" fillId="0" borderId="6" xfId="0" applyFont="1" applyBorder="1" applyAlignment="1">
      <alignment horizontal="left" vertical="center"/>
    </xf>
    <xf numFmtId="0" fontId="9" fillId="0" borderId="6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0" fillId="0" borderId="7" xfId="0" applyFont="1" applyBorder="1" applyAlignment="1">
      <alignment vertical="center"/>
    </xf>
    <xf numFmtId="49" fontId="10" fillId="0" borderId="7" xfId="0" applyNumberFormat="1" applyFont="1" applyBorder="1" applyAlignment="1">
      <alignment vertical="center"/>
    </xf>
    <xf numFmtId="0" fontId="8" fillId="0" borderId="8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9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right" vertical="center"/>
    </xf>
    <xf numFmtId="0" fontId="10" fillId="0" borderId="9" xfId="0" applyFont="1" applyBorder="1" applyAlignment="1">
      <alignment vertical="center"/>
    </xf>
    <xf numFmtId="49" fontId="10" fillId="0" borderId="9" xfId="0" applyNumberFormat="1" applyFont="1" applyBorder="1" applyAlignment="1">
      <alignment vertical="center"/>
    </xf>
    <xf numFmtId="0" fontId="8" fillId="2" borderId="10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vertical="center"/>
    </xf>
    <xf numFmtId="0" fontId="8" fillId="2" borderId="11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8" fillId="2" borderId="14" xfId="0" applyFont="1" applyFill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horizontal="right"/>
    </xf>
    <xf numFmtId="0" fontId="8" fillId="0" borderId="13" xfId="0" applyFont="1" applyBorder="1" applyAlignment="1">
      <alignment horizontal="left" vertical="center"/>
    </xf>
    <xf numFmtId="0" fontId="9" fillId="0" borderId="11" xfId="0" applyFont="1" applyBorder="1" applyAlignment="1">
      <alignment horizontal="right" vertical="center"/>
    </xf>
    <xf numFmtId="0" fontId="9" fillId="0" borderId="11" xfId="0" applyFont="1" applyBorder="1" applyAlignment="1">
      <alignment horizontal="center" vertical="center"/>
    </xf>
    <xf numFmtId="49" fontId="9" fillId="0" borderId="16" xfId="0" applyNumberFormat="1" applyFont="1" applyBorder="1" applyAlignment="1">
      <alignment horizontal="right" vertical="center"/>
    </xf>
    <xf numFmtId="0" fontId="9" fillId="0" borderId="12" xfId="0" applyFont="1" applyBorder="1" applyAlignment="1">
      <alignment horizontal="right" vertical="center"/>
    </xf>
    <xf numFmtId="0" fontId="8" fillId="0" borderId="13" xfId="0" applyFont="1" applyBorder="1" applyAlignment="1">
      <alignment vertical="center"/>
    </xf>
    <xf numFmtId="0" fontId="9" fillId="0" borderId="16" xfId="0" applyFont="1" applyBorder="1" applyAlignment="1">
      <alignment horizontal="right" vertical="center"/>
    </xf>
    <xf numFmtId="0" fontId="7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/>
    </xf>
    <xf numFmtId="0" fontId="13" fillId="3" borderId="32" xfId="0" applyFont="1" applyFill="1" applyBorder="1" applyAlignment="1">
      <alignment horizontal="center" vertical="center"/>
    </xf>
    <xf numFmtId="0" fontId="13" fillId="3" borderId="32" xfId="0" applyFont="1" applyFill="1" applyBorder="1" applyAlignment="1">
      <alignment horizontal="center" vertical="center" wrapText="1"/>
    </xf>
    <xf numFmtId="14" fontId="13" fillId="0" borderId="32" xfId="0" applyNumberFormat="1" applyFont="1" applyBorder="1" applyAlignment="1">
      <alignment horizontal="center" vertical="center"/>
    </xf>
    <xf numFmtId="49" fontId="13" fillId="0" borderId="32" xfId="0" applyNumberFormat="1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164" fontId="14" fillId="0" borderId="32" xfId="0" applyNumberFormat="1" applyFont="1" applyBorder="1" applyAlignment="1">
      <alignment horizontal="center" vertical="center"/>
    </xf>
    <xf numFmtId="164" fontId="15" fillId="0" borderId="32" xfId="0" applyNumberFormat="1" applyFont="1" applyBorder="1" applyAlignment="1">
      <alignment horizontal="center" vertical="center"/>
    </xf>
    <xf numFmtId="164" fontId="14" fillId="0" borderId="32" xfId="0" applyNumberFormat="1" applyFont="1" applyBorder="1" applyAlignment="1">
      <alignment horizontal="center"/>
    </xf>
    <xf numFmtId="164" fontId="16" fillId="0" borderId="32" xfId="0" applyNumberFormat="1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14" fontId="13" fillId="0" borderId="32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165" fontId="17" fillId="0" borderId="32" xfId="0" applyNumberFormat="1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9" fillId="0" borderId="0" xfId="0" applyFont="1" applyAlignment="1">
      <alignment vertical="center"/>
    </xf>
    <xf numFmtId="49" fontId="9" fillId="0" borderId="0" xfId="0" applyNumberFormat="1" applyFont="1" applyAlignment="1">
      <alignment vertical="center"/>
    </xf>
    <xf numFmtId="0" fontId="18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49" fontId="19" fillId="0" borderId="0" xfId="0" applyNumberFormat="1" applyFont="1" applyAlignment="1">
      <alignment vertical="center"/>
    </xf>
    <xf numFmtId="0" fontId="19" fillId="0" borderId="2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49" fontId="9" fillId="0" borderId="0" xfId="0" applyNumberFormat="1" applyFont="1" applyAlignment="1">
      <alignment horizontal="left" vertical="center"/>
    </xf>
    <xf numFmtId="0" fontId="9" fillId="0" borderId="3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7" fillId="0" borderId="36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21" fillId="0" borderId="37" xfId="0" applyFont="1" applyBorder="1" applyAlignment="1">
      <alignment horizontal="center" vertical="center"/>
    </xf>
    <xf numFmtId="0" fontId="21" fillId="0" borderId="38" xfId="0" applyFont="1" applyBorder="1" applyAlignment="1">
      <alignment horizontal="center" vertical="center"/>
    </xf>
  </cellXfs>
  <cellStyles count="1">
    <cellStyle name="Обычный" xfId="0" builtinId="0"/>
  </cellStyles>
  <dxfs count="1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</xdr:row>
      <xdr:rowOff>38099</xdr:rowOff>
    </xdr:from>
    <xdr:to>
      <xdr:col>12</xdr:col>
      <xdr:colOff>190500</xdr:colOff>
      <xdr:row>5</xdr:row>
      <xdr:rowOff>28574</xdr:rowOff>
    </xdr:to>
    <xdr:grpSp>
      <xdr:nvGrpSpPr>
        <xdr:cNvPr id="2" name="Группа 1">
          <a:extLst>
            <a:ext uri="{FF2B5EF4-FFF2-40B4-BE49-F238E27FC236}">
              <a16:creationId xmlns:a16="http://schemas.microsoft.com/office/drawing/2014/main" id="{D939A814-2F40-43CE-842B-78B45A99CA8F}"/>
            </a:ext>
          </a:extLst>
        </xdr:cNvPr>
        <xdr:cNvGrpSpPr/>
      </xdr:nvGrpSpPr>
      <xdr:grpSpPr>
        <a:xfrm>
          <a:off x="361950" y="276224"/>
          <a:ext cx="12277725" cy="942975"/>
          <a:chOff x="172508" y="179916"/>
          <a:chExt cx="10405533" cy="769055"/>
        </a:xfrm>
      </xdr:grpSpPr>
      <xdr:pic>
        <xdr:nvPicPr>
          <xdr:cNvPr id="3" name="Рисунок 2">
            <a:extLst>
              <a:ext uri="{FF2B5EF4-FFF2-40B4-BE49-F238E27FC236}">
                <a16:creationId xmlns:a16="http://schemas.microsoft.com/office/drawing/2014/main" id="{3AA72535-1647-4515-BDCE-43BDF0C3B9DC}"/>
              </a:ext>
            </a:extLst>
          </xdr:cNvPr>
          <xdr:cNvPicPr/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2508" y="179916"/>
            <a:ext cx="667808" cy="727864"/>
          </a:xfrm>
          <a:prstGeom prst="rect">
            <a:avLst/>
          </a:prstGeom>
        </xdr:spPr>
      </xdr:pic>
      <xdr:pic>
        <xdr:nvPicPr>
          <xdr:cNvPr id="4" name="Рисунок 3">
            <a:extLst>
              <a:ext uri="{FF2B5EF4-FFF2-40B4-BE49-F238E27FC236}">
                <a16:creationId xmlns:a16="http://schemas.microsoft.com/office/drawing/2014/main" id="{2BF28C98-9B32-42E2-9459-15993B50B59B}"/>
              </a:ext>
            </a:extLst>
          </xdr:cNvPr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57092" y="232833"/>
            <a:ext cx="618275" cy="573618"/>
          </a:xfrm>
          <a:prstGeom prst="rect">
            <a:avLst/>
          </a:prstGeom>
        </xdr:spPr>
      </xdr:pic>
      <xdr:pic>
        <xdr:nvPicPr>
          <xdr:cNvPr id="5" name="Рисунок 4">
            <a:extLst>
              <a:ext uri="{FF2B5EF4-FFF2-40B4-BE49-F238E27FC236}">
                <a16:creationId xmlns:a16="http://schemas.microsoft.com/office/drawing/2014/main" id="{C519F306-2B10-4087-96BB-CFBC1283538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957858" y="243418"/>
            <a:ext cx="620183" cy="695324"/>
          </a:xfrm>
          <a:prstGeom prst="rect">
            <a:avLst/>
          </a:prstGeom>
        </xdr:spPr>
      </xdr:pic>
      <xdr:pic>
        <xdr:nvPicPr>
          <xdr:cNvPr id="6" name="Рисунок 5">
            <a:extLst>
              <a:ext uri="{FF2B5EF4-FFF2-40B4-BE49-F238E27FC236}">
                <a16:creationId xmlns:a16="http://schemas.microsoft.com/office/drawing/2014/main" id="{2F5E69B9-777C-4A6B-9ED0-9F7B717719C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009593" y="190498"/>
            <a:ext cx="534557" cy="758473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"/>
  <sheetViews>
    <sheetView tabSelected="1" topLeftCell="A10" workbookViewId="0">
      <selection activeCell="A6" sqref="A6:M6"/>
    </sheetView>
  </sheetViews>
  <sheetFormatPr defaultRowHeight="15" x14ac:dyDescent="0.25"/>
  <cols>
    <col min="3" max="3" width="16.5703125" bestFit="1" customWidth="1"/>
    <col min="4" max="4" width="43.28515625" customWidth="1"/>
    <col min="5" max="5" width="12.42578125" bestFit="1" customWidth="1"/>
    <col min="7" max="7" width="35.5703125" bestFit="1" customWidth="1"/>
    <col min="12" max="12" width="14.85546875" customWidth="1"/>
    <col min="13" max="13" width="17.28515625" bestFit="1" customWidth="1"/>
  </cols>
  <sheetData>
    <row r="1" spans="1:13" ht="18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8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8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8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8.75" x14ac:dyDescent="0.3">
      <c r="A5" s="2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21" x14ac:dyDescent="0.35">
      <c r="A6" s="3" t="s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1" x14ac:dyDescent="0.35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21" x14ac:dyDescent="0.35">
      <c r="A8" s="4" t="s">
        <v>7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ht="18.75" x14ac:dyDescent="0.25">
      <c r="A9" s="5" t="s">
        <v>8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7"/>
    </row>
    <row r="10" spans="1:13" ht="18.75" x14ac:dyDescent="0.25">
      <c r="A10" s="5" t="s">
        <v>9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7"/>
    </row>
    <row r="11" spans="1:13" ht="18.75" x14ac:dyDescent="0.25">
      <c r="A11" s="5" t="s">
        <v>10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7"/>
    </row>
    <row r="12" spans="1:13" ht="21" x14ac:dyDescent="0.25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1"/>
      <c r="L12" s="10"/>
      <c r="M12" s="12"/>
    </row>
    <row r="13" spans="1:13" x14ac:dyDescent="0.25">
      <c r="A13" s="13" t="s">
        <v>11</v>
      </c>
      <c r="B13" s="14"/>
      <c r="C13" s="14"/>
      <c r="D13" s="15"/>
      <c r="E13" s="16"/>
      <c r="F13" s="16"/>
      <c r="G13" s="17" t="s">
        <v>12</v>
      </c>
      <c r="H13" s="16"/>
      <c r="I13" s="18"/>
      <c r="J13" s="18"/>
      <c r="K13" s="19"/>
      <c r="L13" s="20" t="s">
        <v>13</v>
      </c>
      <c r="M13" s="21" t="s">
        <v>14</v>
      </c>
    </row>
    <row r="14" spans="1:13" x14ac:dyDescent="0.25">
      <c r="A14" s="22" t="s">
        <v>15</v>
      </c>
      <c r="B14" s="23"/>
      <c r="C14" s="23"/>
      <c r="D14" s="24"/>
      <c r="E14" s="24"/>
      <c r="F14" s="24"/>
      <c r="G14" s="25" t="s">
        <v>16</v>
      </c>
      <c r="H14" s="24"/>
      <c r="I14" s="26"/>
      <c r="J14" s="26"/>
      <c r="K14" s="26"/>
      <c r="L14" s="27" t="s">
        <v>17</v>
      </c>
      <c r="M14" s="28" t="s">
        <v>18</v>
      </c>
    </row>
    <row r="15" spans="1:13" x14ac:dyDescent="0.25">
      <c r="A15" s="29" t="s">
        <v>19</v>
      </c>
      <c r="B15" s="30"/>
      <c r="C15" s="30"/>
      <c r="D15" s="30"/>
      <c r="E15" s="30"/>
      <c r="F15" s="30"/>
      <c r="G15" s="31"/>
      <c r="H15" s="32" t="s">
        <v>20</v>
      </c>
      <c r="I15" s="33"/>
      <c r="J15" s="33"/>
      <c r="K15" s="33"/>
      <c r="L15" s="34"/>
      <c r="M15" s="35"/>
    </row>
    <row r="16" spans="1:13" x14ac:dyDescent="0.25">
      <c r="A16" s="36" t="s">
        <v>21</v>
      </c>
      <c r="B16" s="37"/>
      <c r="C16" s="37"/>
      <c r="D16" s="38"/>
      <c r="E16" s="39"/>
      <c r="F16" s="38"/>
      <c r="G16" s="40"/>
      <c r="H16" s="41" t="s">
        <v>22</v>
      </c>
      <c r="I16" s="42"/>
      <c r="J16" s="42"/>
      <c r="K16" s="42"/>
      <c r="L16" s="43"/>
      <c r="M16" s="44" t="s">
        <v>23</v>
      </c>
    </row>
    <row r="17" spans="1:13" x14ac:dyDescent="0.25">
      <c r="A17" s="36" t="s">
        <v>24</v>
      </c>
      <c r="B17" s="37"/>
      <c r="C17" s="37"/>
      <c r="D17" s="42"/>
      <c r="E17" s="39"/>
      <c r="F17" s="38"/>
      <c r="G17" s="40" t="s">
        <v>25</v>
      </c>
      <c r="H17" s="41" t="s">
        <v>26</v>
      </c>
      <c r="I17" s="42"/>
      <c r="J17" s="42"/>
      <c r="K17" s="42"/>
      <c r="L17" s="43"/>
      <c r="M17" s="44" t="s">
        <v>27</v>
      </c>
    </row>
    <row r="18" spans="1:13" x14ac:dyDescent="0.25">
      <c r="A18" s="36" t="s">
        <v>28</v>
      </c>
      <c r="B18" s="37"/>
      <c r="C18" s="37"/>
      <c r="D18" s="42"/>
      <c r="E18" s="39"/>
      <c r="F18" s="38"/>
      <c r="G18" s="45" t="s">
        <v>29</v>
      </c>
      <c r="H18" s="46" t="s">
        <v>30</v>
      </c>
      <c r="I18" s="42"/>
      <c r="J18" s="42"/>
      <c r="K18" s="42"/>
      <c r="L18" s="43"/>
      <c r="M18" s="47" t="s">
        <v>27</v>
      </c>
    </row>
    <row r="19" spans="1:13" ht="15.75" thickBot="1" x14ac:dyDescent="0.3">
      <c r="A19" s="36" t="s">
        <v>31</v>
      </c>
      <c r="B19" s="48"/>
      <c r="C19" s="48"/>
      <c r="D19" s="49"/>
      <c r="E19" s="49"/>
      <c r="F19" s="49"/>
      <c r="G19" s="40" t="s">
        <v>32</v>
      </c>
      <c r="H19" s="46" t="s">
        <v>33</v>
      </c>
      <c r="I19" s="42"/>
      <c r="J19" s="42"/>
      <c r="K19" s="42"/>
      <c r="L19" s="43"/>
      <c r="M19" s="47"/>
    </row>
    <row r="20" spans="1:13" ht="16.5" thickTop="1" thickBot="1" x14ac:dyDescent="0.3">
      <c r="A20" s="50"/>
      <c r="B20" s="51"/>
      <c r="C20" s="51"/>
      <c r="D20" s="52"/>
      <c r="E20" s="52"/>
      <c r="F20" s="52"/>
      <c r="G20" s="52"/>
      <c r="H20" s="52"/>
      <c r="I20" s="52"/>
      <c r="J20" s="52"/>
      <c r="K20" s="52"/>
      <c r="L20" s="52"/>
      <c r="M20" s="53"/>
    </row>
    <row r="21" spans="1:13" ht="46.5" thickTop="1" thickBot="1" x14ac:dyDescent="0.3">
      <c r="A21" s="54" t="s">
        <v>34</v>
      </c>
      <c r="B21" s="55" t="s">
        <v>35</v>
      </c>
      <c r="C21" s="56" t="s">
        <v>36</v>
      </c>
      <c r="D21" s="56" t="s">
        <v>37</v>
      </c>
      <c r="E21" s="56" t="s">
        <v>38</v>
      </c>
      <c r="F21" s="56" t="s">
        <v>39</v>
      </c>
      <c r="G21" s="56" t="s">
        <v>40</v>
      </c>
      <c r="H21" s="57" t="s">
        <v>41</v>
      </c>
      <c r="I21" s="55" t="s">
        <v>42</v>
      </c>
      <c r="J21" s="58"/>
      <c r="K21" s="55" t="s">
        <v>43</v>
      </c>
      <c r="L21" s="59" t="s">
        <v>44</v>
      </c>
      <c r="M21" s="60" t="s">
        <v>45</v>
      </c>
    </row>
    <row r="22" spans="1:13" ht="16.5" thickTop="1" thickBot="1" x14ac:dyDescent="0.3">
      <c r="A22" s="61"/>
      <c r="B22" s="62"/>
      <c r="C22" s="62"/>
      <c r="D22" s="62"/>
      <c r="E22" s="62"/>
      <c r="F22" s="62"/>
      <c r="G22" s="62"/>
      <c r="H22" s="63" t="s">
        <v>46</v>
      </c>
      <c r="I22" s="64"/>
      <c r="J22" s="65"/>
      <c r="K22" s="62"/>
      <c r="L22" s="66"/>
      <c r="M22" s="67"/>
    </row>
    <row r="23" spans="1:13" ht="16.5" thickTop="1" x14ac:dyDescent="0.25">
      <c r="A23" s="68">
        <v>1</v>
      </c>
      <c r="B23" s="68">
        <v>10</v>
      </c>
      <c r="C23" s="69" t="s">
        <v>47</v>
      </c>
      <c r="D23" s="70" t="s">
        <v>48</v>
      </c>
      <c r="E23" s="71">
        <v>40115</v>
      </c>
      <c r="F23" s="72" t="s">
        <v>49</v>
      </c>
      <c r="G23" s="73" t="s">
        <v>50</v>
      </c>
      <c r="H23" s="74">
        <v>6.6719999999999997</v>
      </c>
      <c r="I23" s="75">
        <v>13.4</v>
      </c>
      <c r="J23" s="76">
        <v>6.7280000000000006</v>
      </c>
      <c r="K23" s="77">
        <v>53.731343283582092</v>
      </c>
      <c r="L23" s="78"/>
      <c r="M23" s="79"/>
    </row>
    <row r="24" spans="1:13" ht="15.75" x14ac:dyDescent="0.25">
      <c r="A24" s="68">
        <v>2</v>
      </c>
      <c r="B24" s="68">
        <v>34</v>
      </c>
      <c r="C24" s="80" t="s">
        <v>51</v>
      </c>
      <c r="D24" s="80" t="s">
        <v>52</v>
      </c>
      <c r="E24" s="81">
        <v>40646</v>
      </c>
      <c r="F24" s="80" t="s">
        <v>53</v>
      </c>
      <c r="G24" s="80" t="s">
        <v>54</v>
      </c>
      <c r="H24" s="74">
        <v>6.8159999999999998</v>
      </c>
      <c r="I24" s="75">
        <v>13.941000000000001</v>
      </c>
      <c r="J24" s="76">
        <v>7.1250000000000009</v>
      </c>
      <c r="K24" s="77">
        <v>51.646223369916079</v>
      </c>
      <c r="L24" s="82"/>
      <c r="M24" s="83"/>
    </row>
    <row r="25" spans="1:13" ht="15.75" x14ac:dyDescent="0.25">
      <c r="A25" s="68">
        <v>3</v>
      </c>
      <c r="B25" s="68">
        <v>12</v>
      </c>
      <c r="C25" s="73" t="s">
        <v>55</v>
      </c>
      <c r="D25" s="80" t="s">
        <v>56</v>
      </c>
      <c r="E25" s="71">
        <v>39890</v>
      </c>
      <c r="F25" s="73" t="s">
        <v>49</v>
      </c>
      <c r="G25" s="73" t="s">
        <v>50</v>
      </c>
      <c r="H25" s="74">
        <v>7.069</v>
      </c>
      <c r="I25" s="75">
        <v>14.186999999999999</v>
      </c>
      <c r="J25" s="76">
        <v>7.1179999999999994</v>
      </c>
      <c r="K25" s="77">
        <v>50.750687248889832</v>
      </c>
      <c r="L25" s="82"/>
      <c r="M25" s="83"/>
    </row>
    <row r="26" spans="1:13" ht="15.75" x14ac:dyDescent="0.25">
      <c r="A26" s="68">
        <v>4</v>
      </c>
      <c r="B26" s="68">
        <v>20</v>
      </c>
      <c r="C26" s="73" t="s">
        <v>57</v>
      </c>
      <c r="D26" s="80" t="s">
        <v>58</v>
      </c>
      <c r="E26" s="81">
        <v>40249</v>
      </c>
      <c r="F26" s="80" t="s">
        <v>49</v>
      </c>
      <c r="G26" s="73" t="s">
        <v>50</v>
      </c>
      <c r="H26" s="74">
        <v>7.0650000000000004</v>
      </c>
      <c r="I26" s="75">
        <v>14.260999999999999</v>
      </c>
      <c r="J26" s="76">
        <v>7.1959999999999988</v>
      </c>
      <c r="K26" s="77">
        <v>50.487343103569181</v>
      </c>
      <c r="L26" s="82"/>
      <c r="M26" s="83"/>
    </row>
    <row r="27" spans="1:13" ht="15.75" x14ac:dyDescent="0.25">
      <c r="A27" s="68">
        <v>5</v>
      </c>
      <c r="B27" s="68">
        <v>17</v>
      </c>
      <c r="C27" s="80" t="s">
        <v>59</v>
      </c>
      <c r="D27" s="80" t="s">
        <v>60</v>
      </c>
      <c r="E27" s="81">
        <v>40244</v>
      </c>
      <c r="F27" s="80" t="s">
        <v>49</v>
      </c>
      <c r="G27" s="73" t="s">
        <v>50</v>
      </c>
      <c r="H27" s="74">
        <v>7.1260000000000003</v>
      </c>
      <c r="I27" s="75">
        <v>14.324999999999999</v>
      </c>
      <c r="J27" s="76">
        <v>7.198999999999999</v>
      </c>
      <c r="K27" s="77">
        <v>50.261780104712045</v>
      </c>
      <c r="L27" s="82"/>
      <c r="M27" s="83"/>
    </row>
    <row r="28" spans="1:13" ht="15.75" x14ac:dyDescent="0.25">
      <c r="A28" s="68">
        <v>6</v>
      </c>
      <c r="B28" s="68">
        <v>21</v>
      </c>
      <c r="C28" s="69" t="s">
        <v>61</v>
      </c>
      <c r="D28" s="70" t="s">
        <v>62</v>
      </c>
      <c r="E28" s="71">
        <v>40775</v>
      </c>
      <c r="F28" s="72" t="s">
        <v>53</v>
      </c>
      <c r="G28" s="73" t="s">
        <v>50</v>
      </c>
      <c r="H28" s="74">
        <v>7.0529999999999999</v>
      </c>
      <c r="I28" s="75">
        <v>14.413</v>
      </c>
      <c r="J28" s="76">
        <v>7.36</v>
      </c>
      <c r="K28" s="77">
        <v>49.954901824741555</v>
      </c>
      <c r="L28" s="82"/>
      <c r="M28" s="83"/>
    </row>
    <row r="29" spans="1:13" ht="15.75" x14ac:dyDescent="0.25">
      <c r="A29" s="68">
        <v>7</v>
      </c>
      <c r="B29" s="68">
        <v>53</v>
      </c>
      <c r="C29" s="73" t="s">
        <v>63</v>
      </c>
      <c r="D29" s="73" t="s">
        <v>64</v>
      </c>
      <c r="E29" s="71">
        <v>40342</v>
      </c>
      <c r="F29" s="73" t="s">
        <v>65</v>
      </c>
      <c r="G29" s="73" t="s">
        <v>66</v>
      </c>
      <c r="H29" s="74">
        <v>7.2729999999999997</v>
      </c>
      <c r="I29" s="75">
        <v>14.877000000000001</v>
      </c>
      <c r="J29" s="76">
        <v>7.604000000000001</v>
      </c>
      <c r="K29" s="77">
        <v>48.39685420447671</v>
      </c>
      <c r="L29" s="82"/>
      <c r="M29" s="83"/>
    </row>
    <row r="30" spans="1:13" ht="15.75" x14ac:dyDescent="0.25">
      <c r="A30" s="68">
        <v>8</v>
      </c>
      <c r="B30" s="68">
        <v>19</v>
      </c>
      <c r="C30" s="73" t="s">
        <v>67</v>
      </c>
      <c r="D30" s="80" t="s">
        <v>68</v>
      </c>
      <c r="E30" s="71">
        <v>40283</v>
      </c>
      <c r="F30" s="72" t="s">
        <v>53</v>
      </c>
      <c r="G30" s="73" t="s">
        <v>50</v>
      </c>
      <c r="H30" s="74">
        <v>7.5</v>
      </c>
      <c r="I30" s="75">
        <v>15.035</v>
      </c>
      <c r="J30" s="76">
        <v>7.5350000000000001</v>
      </c>
      <c r="K30" s="77">
        <v>47.888260724975055</v>
      </c>
      <c r="L30" s="82"/>
      <c r="M30" s="83"/>
    </row>
    <row r="31" spans="1:13" ht="15.75" x14ac:dyDescent="0.25">
      <c r="A31" s="68">
        <v>9</v>
      </c>
      <c r="B31" s="68">
        <v>15</v>
      </c>
      <c r="C31" s="73" t="s">
        <v>69</v>
      </c>
      <c r="D31" s="80" t="s">
        <v>70</v>
      </c>
      <c r="E31" s="71">
        <v>40399</v>
      </c>
      <c r="F31" s="72" t="s">
        <v>53</v>
      </c>
      <c r="G31" s="73" t="s">
        <v>50</v>
      </c>
      <c r="H31" s="74">
        <v>7.66</v>
      </c>
      <c r="I31" s="75">
        <v>15.224</v>
      </c>
      <c r="J31" s="76">
        <v>7.5640000000000001</v>
      </c>
      <c r="K31" s="77">
        <v>47.293746715712039</v>
      </c>
      <c r="L31" s="82"/>
      <c r="M31" s="83"/>
    </row>
    <row r="32" spans="1:13" ht="15.75" x14ac:dyDescent="0.25">
      <c r="A32" s="68">
        <v>10</v>
      </c>
      <c r="B32" s="68">
        <v>16</v>
      </c>
      <c r="C32" s="73" t="s">
        <v>71</v>
      </c>
      <c r="D32" s="80" t="s">
        <v>72</v>
      </c>
      <c r="E32" s="71">
        <v>40035</v>
      </c>
      <c r="F32" s="72" t="s">
        <v>53</v>
      </c>
      <c r="G32" s="73" t="s">
        <v>50</v>
      </c>
      <c r="H32" s="74">
        <v>7.4889999999999999</v>
      </c>
      <c r="I32" s="75">
        <v>15.260999999999999</v>
      </c>
      <c r="J32" s="76">
        <v>7.7719999999999994</v>
      </c>
      <c r="K32" s="77">
        <v>47.179083939453513</v>
      </c>
      <c r="L32" s="82"/>
      <c r="M32" s="83"/>
    </row>
    <row r="33" spans="1:13" ht="15.75" x14ac:dyDescent="0.25">
      <c r="A33" s="68">
        <v>11</v>
      </c>
      <c r="B33" s="68">
        <v>11</v>
      </c>
      <c r="C33" s="73" t="s">
        <v>73</v>
      </c>
      <c r="D33" s="80" t="s">
        <v>74</v>
      </c>
      <c r="E33" s="71">
        <v>40424</v>
      </c>
      <c r="F33" s="73" t="s">
        <v>65</v>
      </c>
      <c r="G33" s="73" t="s">
        <v>50</v>
      </c>
      <c r="H33" s="74">
        <v>8.2530000000000001</v>
      </c>
      <c r="I33" s="75">
        <v>16.125</v>
      </c>
      <c r="J33" s="76">
        <v>7.8719999999999999</v>
      </c>
      <c r="K33" s="77">
        <v>44.651162790697676</v>
      </c>
      <c r="L33" s="82"/>
      <c r="M33" s="83"/>
    </row>
    <row r="34" spans="1:13" ht="15.75" x14ac:dyDescent="0.25">
      <c r="A34" s="68">
        <v>12</v>
      </c>
      <c r="B34" s="84">
        <v>43</v>
      </c>
      <c r="C34" s="84" t="s">
        <v>75</v>
      </c>
      <c r="D34" s="84" t="s">
        <v>76</v>
      </c>
      <c r="E34" s="85">
        <v>39829</v>
      </c>
      <c r="F34" s="86" t="s">
        <v>49</v>
      </c>
      <c r="G34" s="86" t="s">
        <v>77</v>
      </c>
      <c r="H34" s="74">
        <v>8.56</v>
      </c>
      <c r="I34" s="75">
        <v>17.87</v>
      </c>
      <c r="J34" s="76">
        <v>9.31</v>
      </c>
      <c r="K34" s="77">
        <v>40.290990486849466</v>
      </c>
      <c r="L34" s="82"/>
      <c r="M34" s="83"/>
    </row>
    <row r="35" spans="1:13" ht="15.75" x14ac:dyDescent="0.25">
      <c r="A35" s="68">
        <v>13</v>
      </c>
      <c r="B35" s="68">
        <v>54</v>
      </c>
      <c r="C35" s="73" t="s">
        <v>78</v>
      </c>
      <c r="D35" s="73" t="s">
        <v>79</v>
      </c>
      <c r="E35" s="71">
        <v>40768</v>
      </c>
      <c r="F35" s="73" t="s">
        <v>53</v>
      </c>
      <c r="G35" s="73" t="s">
        <v>66</v>
      </c>
      <c r="H35" s="74">
        <v>8.5670000000000002</v>
      </c>
      <c r="I35" s="75">
        <v>17.873000000000001</v>
      </c>
      <c r="J35" s="76">
        <v>9.3060000000000009</v>
      </c>
      <c r="K35" s="77">
        <v>40.284227605885974</v>
      </c>
      <c r="L35" s="82"/>
      <c r="M35" s="83"/>
    </row>
    <row r="36" spans="1:13" ht="15.75" x14ac:dyDescent="0.25">
      <c r="A36" s="68">
        <v>14</v>
      </c>
      <c r="B36" s="68">
        <v>18</v>
      </c>
      <c r="C36" s="73" t="s">
        <v>80</v>
      </c>
      <c r="D36" s="80" t="s">
        <v>81</v>
      </c>
      <c r="E36" s="71">
        <v>40556</v>
      </c>
      <c r="F36" s="73" t="s">
        <v>53</v>
      </c>
      <c r="G36" s="73" t="s">
        <v>50</v>
      </c>
      <c r="H36" s="74">
        <v>8.6509999999999998</v>
      </c>
      <c r="I36" s="75">
        <v>17.952999999999999</v>
      </c>
      <c r="J36" s="76">
        <v>9.3019999999999996</v>
      </c>
      <c r="K36" s="77">
        <v>40.10471787444996</v>
      </c>
      <c r="L36" s="82"/>
      <c r="M36" s="83"/>
    </row>
    <row r="37" spans="1:13" x14ac:dyDescent="0.25">
      <c r="A37" s="87" t="s">
        <v>82</v>
      </c>
      <c r="B37" s="88"/>
      <c r="C37" s="88"/>
      <c r="D37" s="88"/>
      <c r="E37" s="88"/>
      <c r="F37" s="88"/>
      <c r="G37" s="89" t="s">
        <v>83</v>
      </c>
      <c r="H37" s="88"/>
      <c r="I37" s="88"/>
      <c r="J37" s="88"/>
      <c r="K37" s="88"/>
      <c r="L37" s="88"/>
      <c r="M37" s="89"/>
    </row>
    <row r="38" spans="1:13" x14ac:dyDescent="0.25">
      <c r="A38" s="90" t="s">
        <v>84</v>
      </c>
      <c r="B38" s="91"/>
      <c r="C38" s="91"/>
      <c r="D38" s="91"/>
      <c r="E38" s="91"/>
      <c r="F38" s="91"/>
      <c r="G38" s="92" t="s">
        <v>85</v>
      </c>
      <c r="H38" s="93">
        <v>4</v>
      </c>
      <c r="I38" s="94"/>
      <c r="J38" s="94"/>
      <c r="K38" s="95"/>
      <c r="L38" s="96" t="s">
        <v>86</v>
      </c>
      <c r="M38" s="97">
        <f>COUNTIF(F71:F82, "ЗМС")</f>
        <v>0</v>
      </c>
    </row>
    <row r="39" spans="1:13" x14ac:dyDescent="0.25">
      <c r="A39" s="90" t="s">
        <v>87</v>
      </c>
      <c r="B39" s="98"/>
      <c r="C39" s="98"/>
      <c r="D39" s="98"/>
      <c r="E39" s="98"/>
      <c r="F39" s="98"/>
      <c r="G39" s="92" t="s">
        <v>88</v>
      </c>
      <c r="H39" s="93">
        <v>14</v>
      </c>
      <c r="I39" s="94"/>
      <c r="J39" s="94"/>
      <c r="K39" s="99"/>
      <c r="L39" s="96" t="s">
        <v>89</v>
      </c>
      <c r="M39" s="97">
        <f>COUNTIF(F71:F82, "МСМК")</f>
        <v>0</v>
      </c>
    </row>
    <row r="40" spans="1:13" x14ac:dyDescent="0.25">
      <c r="A40" s="90"/>
      <c r="B40" s="98"/>
      <c r="C40" s="98"/>
      <c r="D40" s="98"/>
      <c r="E40" s="98"/>
      <c r="F40" s="98"/>
      <c r="G40" s="92" t="s">
        <v>90</v>
      </c>
      <c r="H40" s="93">
        <v>14</v>
      </c>
      <c r="I40" s="94"/>
      <c r="J40" s="94"/>
      <c r="K40" s="95"/>
      <c r="L40" s="96" t="s">
        <v>91</v>
      </c>
      <c r="M40" s="97">
        <f>COUNTIF(F71:F82, "МС")</f>
        <v>0</v>
      </c>
    </row>
    <row r="41" spans="1:13" x14ac:dyDescent="0.25">
      <c r="A41" s="90"/>
      <c r="B41" s="98"/>
      <c r="C41" s="98"/>
      <c r="D41" s="98"/>
      <c r="E41" s="98"/>
      <c r="F41" s="98"/>
      <c r="G41" s="92" t="s">
        <v>92</v>
      </c>
      <c r="H41" s="93">
        <v>14</v>
      </c>
      <c r="I41" s="94"/>
      <c r="J41" s="94"/>
      <c r="K41" s="99"/>
      <c r="L41" s="96" t="s">
        <v>49</v>
      </c>
      <c r="M41" s="97">
        <v>5</v>
      </c>
    </row>
    <row r="42" spans="1:13" x14ac:dyDescent="0.25">
      <c r="A42" s="90"/>
      <c r="B42" s="98"/>
      <c r="C42" s="98"/>
      <c r="D42" s="98"/>
      <c r="E42" s="98"/>
      <c r="F42" s="98"/>
      <c r="G42" s="92" t="s">
        <v>93</v>
      </c>
      <c r="H42" s="93">
        <f>COUNTIF(A81:A82, "НФ")</f>
        <v>0</v>
      </c>
      <c r="I42" s="94"/>
      <c r="J42" s="94"/>
      <c r="K42" s="94"/>
      <c r="L42" s="96" t="s">
        <v>65</v>
      </c>
      <c r="M42" s="97">
        <v>2</v>
      </c>
    </row>
    <row r="43" spans="1:13" ht="15.75" x14ac:dyDescent="0.25">
      <c r="A43" s="100"/>
      <c r="B43" s="91"/>
      <c r="C43" s="91"/>
      <c r="D43" s="91"/>
      <c r="E43" s="91"/>
      <c r="F43" s="91"/>
      <c r="G43" s="92" t="s">
        <v>94</v>
      </c>
      <c r="H43" s="93">
        <f>COUNTIF(A81:A82, "ДСКВ")</f>
        <v>0</v>
      </c>
      <c r="I43" s="101"/>
      <c r="J43" s="101"/>
      <c r="K43" s="101"/>
      <c r="L43" s="96" t="s">
        <v>53</v>
      </c>
      <c r="M43" s="97">
        <v>7</v>
      </c>
    </row>
    <row r="44" spans="1:13" x14ac:dyDescent="0.25">
      <c r="A44" s="100"/>
      <c r="B44" s="98"/>
      <c r="C44" s="98"/>
      <c r="D44" s="98"/>
      <c r="E44" s="98"/>
      <c r="F44" s="98"/>
      <c r="G44" s="92" t="s">
        <v>95</v>
      </c>
      <c r="H44" s="93">
        <f>COUNTIF(A81:A82, "НС")</f>
        <v>0</v>
      </c>
      <c r="I44" s="102"/>
      <c r="J44" s="102"/>
      <c r="K44" s="102"/>
      <c r="L44" s="96" t="s">
        <v>96</v>
      </c>
      <c r="M44" s="97">
        <f>COUNTIF(F71:F82, "3 СР")</f>
        <v>0</v>
      </c>
    </row>
    <row r="45" spans="1:13" x14ac:dyDescent="0.25">
      <c r="A45" s="90"/>
      <c r="B45" s="94"/>
      <c r="C45" s="94"/>
      <c r="D45" s="94"/>
      <c r="E45" s="94"/>
      <c r="F45" s="103"/>
      <c r="G45" s="94"/>
      <c r="H45" s="94"/>
      <c r="I45" s="94"/>
      <c r="J45" s="102"/>
      <c r="K45" s="102"/>
      <c r="L45" s="102"/>
      <c r="M45" s="104"/>
    </row>
    <row r="46" spans="1:13" ht="15.75" x14ac:dyDescent="0.25">
      <c r="A46" s="105" t="str">
        <f>A17</f>
        <v>ГЛАВНЫЙ СУДЬЯ:</v>
      </c>
      <c r="B46" s="106"/>
      <c r="C46" s="106"/>
      <c r="D46" s="106"/>
      <c r="E46" s="106" t="str">
        <f>A18</f>
        <v>ГЛАВНЫЙ СЕКРЕТАРЬ:</v>
      </c>
      <c r="F46" s="106"/>
      <c r="G46" s="106"/>
      <c r="H46" s="106" t="str">
        <f>A19</f>
        <v>СУДЬЯ НА ФИНИШЕ:</v>
      </c>
      <c r="I46" s="106"/>
      <c r="J46" s="106"/>
      <c r="K46" s="106"/>
      <c r="L46" s="106"/>
      <c r="M46" s="106"/>
    </row>
    <row r="47" spans="1:13" x14ac:dyDescent="0.25">
      <c r="A47" s="107"/>
      <c r="B47" s="102"/>
      <c r="C47" s="102"/>
      <c r="D47" s="102"/>
      <c r="E47" s="102"/>
      <c r="F47" s="102"/>
      <c r="G47" s="102"/>
      <c r="H47" s="102"/>
      <c r="I47" s="102"/>
      <c r="J47" s="102"/>
      <c r="K47" s="108"/>
      <c r="L47" s="108"/>
      <c r="M47" s="109"/>
    </row>
    <row r="48" spans="1:13" x14ac:dyDescent="0.25">
      <c r="A48" s="107"/>
      <c r="B48" s="102"/>
      <c r="C48" s="102"/>
      <c r="D48" s="102"/>
      <c r="E48" s="102"/>
      <c r="F48" s="102"/>
      <c r="G48" s="102"/>
      <c r="H48" s="102"/>
      <c r="I48" s="102"/>
      <c r="J48" s="102"/>
      <c r="K48" s="94"/>
      <c r="L48" s="94"/>
      <c r="M48" s="12"/>
    </row>
    <row r="49" spans="1:13" x14ac:dyDescent="0.25">
      <c r="A49" s="107"/>
      <c r="B49" s="102"/>
      <c r="C49" s="102"/>
      <c r="D49" s="102"/>
      <c r="E49" s="102"/>
      <c r="F49" s="102"/>
      <c r="G49" s="102"/>
      <c r="H49" s="102"/>
      <c r="I49" s="102"/>
      <c r="J49" s="102"/>
      <c r="K49" s="94"/>
      <c r="L49" s="94"/>
      <c r="M49" s="12"/>
    </row>
    <row r="50" spans="1:13" x14ac:dyDescent="0.25">
      <c r="A50" s="107"/>
      <c r="B50" s="102"/>
      <c r="C50" s="102"/>
      <c r="D50" s="102"/>
      <c r="E50" s="102"/>
      <c r="F50" s="110"/>
      <c r="G50" s="110"/>
      <c r="H50" s="110"/>
      <c r="I50" s="110"/>
      <c r="J50" s="110"/>
      <c r="K50" s="103"/>
      <c r="L50" s="103"/>
      <c r="M50" s="111"/>
    </row>
    <row r="51" spans="1:13" ht="16.5" thickBot="1" x14ac:dyDescent="0.3">
      <c r="A51" s="112" t="s">
        <v>25</v>
      </c>
      <c r="B51" s="113"/>
      <c r="C51" s="113"/>
      <c r="D51" s="113"/>
      <c r="E51" s="113" t="s">
        <v>29</v>
      </c>
      <c r="F51" s="113"/>
      <c r="G51" s="113"/>
      <c r="H51" s="113" t="s">
        <v>32</v>
      </c>
      <c r="I51" s="113"/>
      <c r="J51" s="113"/>
      <c r="K51" s="113"/>
      <c r="L51" s="113"/>
      <c r="M51" s="113"/>
    </row>
    <row r="52" spans="1:13" ht="15.75" customHeight="1" thickTop="1" x14ac:dyDescent="0.25"/>
    <row r="73" ht="15" customHeight="1" x14ac:dyDescent="0.25"/>
  </sheetData>
  <mergeCells count="31">
    <mergeCell ref="A46:D46"/>
    <mergeCell ref="E46:G46"/>
    <mergeCell ref="H46:M46"/>
    <mergeCell ref="A51:D51"/>
    <mergeCell ref="E51:G51"/>
    <mergeCell ref="H51:M51"/>
    <mergeCell ref="G21:G22"/>
    <mergeCell ref="I21:J22"/>
    <mergeCell ref="K21:K22"/>
    <mergeCell ref="L21:L22"/>
    <mergeCell ref="M21:M22"/>
    <mergeCell ref="A37:F37"/>
    <mergeCell ref="G37:M37"/>
    <mergeCell ref="A21:A22"/>
    <mergeCell ref="B21:B22"/>
    <mergeCell ref="C21:C22"/>
    <mergeCell ref="D21:D22"/>
    <mergeCell ref="E21:E22"/>
    <mergeCell ref="F21:F22"/>
    <mergeCell ref="A7:M7"/>
    <mergeCell ref="A8:M8"/>
    <mergeCell ref="A9:M9"/>
    <mergeCell ref="A10:M10"/>
    <mergeCell ref="A11:M11"/>
    <mergeCell ref="A15:G15"/>
    <mergeCell ref="A1:M1"/>
    <mergeCell ref="A2:M2"/>
    <mergeCell ref="A3:M3"/>
    <mergeCell ref="A4:M4"/>
    <mergeCell ref="A5:M5"/>
    <mergeCell ref="A6:M6"/>
  </mergeCells>
  <conditionalFormatting sqref="D23">
    <cfRule type="duplicateValues" dxfId="11" priority="11"/>
    <cfRule type="duplicateValues" dxfId="10" priority="12"/>
  </conditionalFormatting>
  <conditionalFormatting sqref="D24">
    <cfRule type="duplicateValues" dxfId="9" priority="9"/>
    <cfRule type="duplicateValues" dxfId="8" priority="10"/>
  </conditionalFormatting>
  <conditionalFormatting sqref="D28">
    <cfRule type="duplicateValues" dxfId="7" priority="7"/>
    <cfRule type="duplicateValues" dxfId="6" priority="8"/>
  </conditionalFormatting>
  <conditionalFormatting sqref="D30">
    <cfRule type="duplicateValues" dxfId="5" priority="5"/>
    <cfRule type="duplicateValues" dxfId="4" priority="6"/>
  </conditionalFormatting>
  <conditionalFormatting sqref="D31">
    <cfRule type="duplicateValues" dxfId="3" priority="3"/>
    <cfRule type="duplicateValues" dxfId="2" priority="4"/>
  </conditionalFormatting>
  <conditionalFormatting sqref="D32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 15-16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</dc:creator>
  <cp:lastModifiedBy>Т</cp:lastModifiedBy>
  <dcterms:created xsi:type="dcterms:W3CDTF">2025-07-23T16:05:10Z</dcterms:created>
  <dcterms:modified xsi:type="dcterms:W3CDTF">2025-07-23T16:05:41Z</dcterms:modified>
</cp:coreProperties>
</file>