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ВС 20-25.23г\для росбайка\"/>
    </mc:Choice>
  </mc:AlternateContent>
  <bookViews>
    <workbookView xWindow="0" yWindow="0" windowWidth="28800" windowHeight="12315"/>
  </bookViews>
  <sheets>
    <sheet name="ком гонка юниорки 19-22 (2)" sheetId="1" r:id="rId1"/>
  </sheets>
  <definedNames>
    <definedName name="_xlnm.Print_Area" localSheetId="0">'ком гонка юниорки 19-22 (2)'!$A$1:$O$70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H70" i="1"/>
  <c r="E70" i="1"/>
  <c r="H63" i="1"/>
  <c r="H62" i="1"/>
  <c r="H61" i="1"/>
  <c r="J60" i="1"/>
  <c r="J61" i="1" l="1"/>
  <c r="J62" i="1"/>
  <c r="J57" i="1"/>
  <c r="J58" i="1"/>
  <c r="J63" i="1"/>
  <c r="J59" i="1"/>
</calcChain>
</file>

<file path=xl/sharedStrings.xml><?xml version="1.0" encoding="utf-8"?>
<sst xmlns="http://schemas.openxmlformats.org/spreadsheetml/2006/main" count="129" uniqueCount="93">
  <si>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</si>
  <si>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</si>
  <si>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</si>
  <si>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</si>
  <si>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трек - командная гонка преследования 4 км</t>
  </si>
  <si>
    <t/>
  </si>
  <si>
    <t>МЕСТО ПРОВЕДЕНИЯ: г. Санкт-Петербург</t>
  </si>
  <si>
    <t>НАЧАЛО ГОНКИ:</t>
  </si>
  <si>
    <t>№ ВРВС: 0080391611Я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</si>
  <si>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</si>
  <si>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</si>
  <si>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</si>
  <si>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</si>
  <si>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</si>
  <si>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</si>
  <si>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</si>
  <si>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</si>
  <si>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</si>
  <si>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</si>
  <si>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</si>
  <si>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</si>
  <si>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</si>
  <si>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</si>
  <si>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</si>
  <si>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</si>
  <si>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</si>
  <si>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</si>
  <si>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</si>
  <si>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</si>
  <si>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</si>
  <si>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</si>
  <si>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</si>
  <si>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</si>
  <si>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</si>
  <si>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</si>
  <si>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</si>
  <si>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</si>
  <si>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</si>
  <si>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</si>
  <si>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</si>
  <si>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</si>
  <si>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</si>
  <si>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</si>
  <si>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</si>
  <si>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56 %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</si>
  <si>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</si>
  <si>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</si>
  <si>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</si>
  <si>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</si>
  <si>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</si>
  <si>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</si>
  <si>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</si>
  <si>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</si>
  <si>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</si>
  <si>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</si>
  <si>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</si>
  <si>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</si>
  <si>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</si>
  <si>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</si>
  <si>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</si>
  <si>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Финал</t>
  </si>
  <si>
    <t>Квалификация</t>
  </si>
  <si>
    <t>Санкт-Петербург</t>
  </si>
  <si>
    <t>ВСЕРОССИЙСКИЕ СОРЕВНОВАНИЯ</t>
  </si>
  <si>
    <t>ДАТА ПРОВЕДЕНИЯ: 22 Октября 2023 года</t>
  </si>
  <si>
    <t>№ ЕКП 2023: 26299</t>
  </si>
  <si>
    <t>Юниоры 17-18 лет</t>
  </si>
  <si>
    <t> 10137272259</t>
  </si>
  <si>
    <t>Просандеев  Ярослав</t>
  </si>
  <si>
    <t>Болдырев Матвей</t>
  </si>
  <si>
    <t>Гречишкин Вадим</t>
  </si>
  <si>
    <t>Попов Марк</t>
  </si>
  <si>
    <t>Яковлев Матвей</t>
  </si>
  <si>
    <t>Свиловский Данил</t>
  </si>
  <si>
    <t>Свиловский Денис</t>
  </si>
  <si>
    <t>Новолодский Ростислав</t>
  </si>
  <si>
    <t>Блохин Кирилл</t>
  </si>
  <si>
    <t>Клишов Николай</t>
  </si>
  <si>
    <t>Вешняков  Даниил</t>
  </si>
  <si>
    <t>Зырянов Кирилл</t>
  </si>
  <si>
    <t>Гарбуз Даниил</t>
  </si>
  <si>
    <t>Грамарчук Трофим</t>
  </si>
  <si>
    <t>Колоколов Максим</t>
  </si>
  <si>
    <t>Хворостов Богдан</t>
  </si>
  <si>
    <t>Смирнов  Андрей</t>
  </si>
  <si>
    <t>Скорняков Борис</t>
  </si>
  <si>
    <t>Яцина Артём</t>
  </si>
  <si>
    <t>Константинов Феликс</t>
  </si>
  <si>
    <t>Клюев Артем</t>
  </si>
  <si>
    <t>Круглов Сергей</t>
  </si>
  <si>
    <t>Сысоев Игнат</t>
  </si>
  <si>
    <t>Петухов Максим</t>
  </si>
  <si>
    <t>б/р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</si>
</sst>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  <numFmt numFmtId="171" formatCode="0.000"/>
  </numFmts>
  <fonts count="26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9" fillId="0" borderId="0"/>
  </cellStyleXfs>
  <cellXfs count="249">
    <xf numFmtId="0" fontId="0" fillId="0" borderId="0" xfId="0"/>
    <xf numFmtId="0" fontId="5" fillId="0" borderId="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168" fontId="10" fillId="0" borderId="38" xfId="0" applyNumberFormat="1" applyFont="1" applyBorder="1" applyAlignment="1">
      <alignment horizontal="center" vertical="center"/>
    </xf>
    <xf numFmtId="166" fontId="10" fillId="0" borderId="26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168" fontId="10" fillId="0" borderId="31" xfId="0" applyNumberFormat="1" applyFont="1" applyBorder="1" applyAlignment="1">
      <alignment horizontal="center" vertical="center"/>
    </xf>
    <xf numFmtId="166" fontId="17" fillId="0" borderId="26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168" fontId="10" fillId="0" borderId="33" xfId="0" applyNumberFormat="1" applyFont="1" applyBorder="1" applyAlignment="1">
      <alignment horizontal="center" vertical="center"/>
    </xf>
    <xf numFmtId="166" fontId="17" fillId="0" borderId="34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4" fillId="0" borderId="0" xfId="2" applyFont="1" applyAlignment="1">
      <alignment vertical="center" wrapText="1"/>
    </xf>
    <xf numFmtId="169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49" fontId="10" fillId="0" borderId="31" xfId="0" applyNumberFormat="1" applyFont="1" applyBorder="1" applyAlignment="1">
      <alignment horizontal="left" vertical="center"/>
    </xf>
    <xf numFmtId="14" fontId="10" fillId="0" borderId="31" xfId="0" applyNumberFormat="1" applyFont="1" applyBorder="1" applyAlignment="1">
      <alignment vertical="center"/>
    </xf>
    <xf numFmtId="0" fontId="10" fillId="0" borderId="31" xfId="3" applyFont="1" applyBorder="1" applyAlignment="1">
      <alignment horizontal="left" vertical="center"/>
    </xf>
    <xf numFmtId="49" fontId="10" fillId="0" borderId="31" xfId="3" applyNumberFormat="1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0" fillId="0" borderId="31" xfId="0" applyBorder="1"/>
    <xf numFmtId="49" fontId="10" fillId="0" borderId="31" xfId="0" applyNumberFormat="1" applyFont="1" applyBorder="1" applyAlignment="1">
      <alignment vertical="center"/>
    </xf>
    <xf numFmtId="9" fontId="10" fillId="0" borderId="31" xfId="0" applyNumberFormat="1" applyFont="1" applyBorder="1" applyAlignment="1">
      <alignment horizontal="left" vertical="center"/>
    </xf>
    <xf numFmtId="49" fontId="10" fillId="0" borderId="31" xfId="3" applyNumberFormat="1" applyFont="1" applyBorder="1" applyAlignment="1">
      <alignment horizontal="left" vertical="center"/>
    </xf>
    <xf numFmtId="2" fontId="10" fillId="0" borderId="31" xfId="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/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4" fontId="13" fillId="3" borderId="20" xfId="1" applyNumberFormat="1" applyFont="1" applyFill="1" applyBorder="1" applyAlignment="1">
      <alignment horizontal="center" vertical="center" wrapText="1"/>
    </xf>
    <xf numFmtId="164" fontId="13" fillId="3" borderId="27" xfId="1" applyNumberFormat="1" applyFont="1" applyFill="1" applyBorder="1" applyAlignment="1">
      <alignment horizontal="center" vertical="center" wrapText="1"/>
    </xf>
    <xf numFmtId="2" fontId="13" fillId="3" borderId="20" xfId="1" applyNumberFormat="1" applyFont="1" applyFill="1" applyBorder="1" applyAlignment="1">
      <alignment horizontal="center" vertical="center" wrapText="1"/>
    </xf>
    <xf numFmtId="2" fontId="13" fillId="3" borderId="27" xfId="1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 wrapText="1"/>
    </xf>
    <xf numFmtId="0" fontId="13" fillId="3" borderId="27" xfId="1" applyFont="1" applyFill="1" applyBorder="1" applyAlignment="1">
      <alignment horizontal="center" vertical="center" wrapText="1"/>
    </xf>
    <xf numFmtId="14" fontId="13" fillId="3" borderId="20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17" fillId="0" borderId="3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0" fillId="0" borderId="45" xfId="0" applyFill="1" applyBorder="1"/>
    <xf numFmtId="14" fontId="15" fillId="0" borderId="45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66" fontId="20" fillId="0" borderId="38" xfId="0" applyNumberFormat="1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66" fontId="20" fillId="0" borderId="33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1" xfId="0" applyBorder="1"/>
    <xf numFmtId="166" fontId="20" fillId="0" borderId="36" xfId="0" applyNumberFormat="1" applyFont="1" applyBorder="1" applyAlignment="1">
      <alignment horizontal="center" vertical="center"/>
    </xf>
    <xf numFmtId="166" fontId="20" fillId="0" borderId="51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7" fillId="0" borderId="47" xfId="0" applyNumberFormat="1" applyFont="1" applyBorder="1" applyAlignment="1">
      <alignment horizontal="center" vertical="center"/>
    </xf>
    <xf numFmtId="167" fontId="17" fillId="0" borderId="55" xfId="0" applyNumberFormat="1" applyFont="1" applyBorder="1" applyAlignment="1">
      <alignment horizontal="center" vertical="center"/>
    </xf>
    <xf numFmtId="167" fontId="17" fillId="0" borderId="54" xfId="0" applyNumberFormat="1" applyFont="1" applyBorder="1" applyAlignment="1">
      <alignment horizontal="center" vertical="center"/>
    </xf>
    <xf numFmtId="166" fontId="21" fillId="0" borderId="44" xfId="0" applyNumberFormat="1" applyFont="1" applyBorder="1" applyAlignment="1">
      <alignment vertical="center"/>
    </xf>
    <xf numFmtId="166" fontId="17" fillId="0" borderId="44" xfId="0" applyNumberFormat="1" applyFont="1" applyBorder="1" applyAlignment="1">
      <alignment horizontal="center" vertical="center"/>
    </xf>
    <xf numFmtId="167" fontId="22" fillId="0" borderId="26" xfId="0" applyNumberFormat="1" applyFont="1" applyBorder="1" applyAlignment="1">
      <alignment vertical="center"/>
    </xf>
    <xf numFmtId="164" fontId="12" fillId="0" borderId="57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 wrapText="1"/>
    </xf>
    <xf numFmtId="167" fontId="2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166" fontId="5" fillId="0" borderId="31" xfId="0" applyNumberFormat="1" applyFont="1" applyFill="1" applyBorder="1" applyAlignment="1">
      <alignment vertical="center"/>
    </xf>
    <xf numFmtId="166" fontId="5" fillId="0" borderId="31" xfId="0" applyNumberFormat="1" applyFont="1" applyFill="1" applyBorder="1" applyAlignment="1">
      <alignment vertical="center" wrapText="1"/>
    </xf>
    <xf numFmtId="167" fontId="25" fillId="0" borderId="31" xfId="0" applyNumberFormat="1" applyFont="1" applyFill="1" applyBorder="1" applyAlignment="1">
      <alignment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166" fontId="5" fillId="0" borderId="31" xfId="0" applyNumberFormat="1" applyFont="1" applyFill="1" applyBorder="1" applyAlignment="1">
      <alignment horizontal="left" vertical="center" wrapText="1"/>
    </xf>
    <xf numFmtId="171" fontId="5" fillId="0" borderId="31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wrapText="1"/>
    </xf>
    <xf numFmtId="166" fontId="5" fillId="0" borderId="33" xfId="0" applyNumberFormat="1" applyFont="1" applyFill="1" applyBorder="1" applyAlignment="1">
      <alignment vertical="center" wrapText="1"/>
    </xf>
    <xf numFmtId="167" fontId="25" fillId="0" borderId="33" xfId="0" applyNumberFormat="1" applyFont="1" applyFill="1" applyBorder="1" applyAlignment="1">
      <alignment vertical="center" wrapText="1"/>
    </xf>
    <xf numFmtId="2" fontId="5" fillId="0" borderId="33" xfId="0" applyNumberFormat="1" applyFont="1" applyFill="1" applyBorder="1" applyAlignment="1">
      <alignment vertical="center" wrapText="1"/>
    </xf>
    <xf numFmtId="2" fontId="16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66" fontId="18" fillId="0" borderId="33" xfId="0" applyNumberFormat="1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/>
    </xf>
    <xf numFmtId="14" fontId="15" fillId="0" borderId="58" xfId="0" applyNumberFormat="1" applyFont="1" applyBorder="1" applyAlignment="1">
      <alignment horizontal="center" vertical="center"/>
    </xf>
    <xf numFmtId="14" fontId="15" fillId="0" borderId="59" xfId="0" applyNumberFormat="1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166" fontId="5" fillId="0" borderId="15" xfId="0" applyNumberFormat="1" applyFont="1" applyFill="1" applyBorder="1" applyAlignment="1">
      <alignment vertical="center"/>
    </xf>
    <xf numFmtId="166" fontId="18" fillId="0" borderId="36" xfId="0" applyNumberFormat="1" applyFont="1" applyBorder="1" applyAlignment="1">
      <alignment horizontal="center" vertical="center"/>
    </xf>
    <xf numFmtId="166" fontId="5" fillId="0" borderId="36" xfId="0" applyNumberFormat="1" applyFont="1" applyFill="1" applyBorder="1" applyAlignment="1">
      <alignment vertical="center" wrapText="1"/>
    </xf>
    <xf numFmtId="171" fontId="5" fillId="0" borderId="15" xfId="0" applyNumberFormat="1" applyFont="1" applyFill="1" applyBorder="1" applyAlignment="1">
      <alignment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15" fillId="0" borderId="33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wrapText="1"/>
    </xf>
    <xf numFmtId="166" fontId="5" fillId="0" borderId="27" xfId="0" applyNumberFormat="1" applyFont="1" applyFill="1" applyBorder="1" applyAlignment="1">
      <alignment vertical="center"/>
    </xf>
    <xf numFmtId="166" fontId="5" fillId="0" borderId="27" xfId="0" applyNumberFormat="1" applyFont="1" applyFill="1" applyBorder="1" applyAlignment="1">
      <alignment horizontal="left" vertical="center" wrapText="1"/>
    </xf>
    <xf numFmtId="167" fontId="25" fillId="0" borderId="27" xfId="0" applyNumberFormat="1" applyFont="1" applyFill="1" applyBorder="1" applyAlignment="1">
      <alignment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14" fontId="12" fillId="0" borderId="57" xfId="0" applyNumberFormat="1" applyFont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0" fillId="0" borderId="47" xfId="0" applyFill="1" applyBorder="1"/>
    <xf numFmtId="14" fontId="15" fillId="0" borderId="47" xfId="0" applyNumberFormat="1" applyFont="1" applyBorder="1" applyAlignment="1">
      <alignment horizontal="center" vertical="center" wrapText="1"/>
    </xf>
    <xf numFmtId="14" fontId="15" fillId="0" borderId="47" xfId="0" applyNumberFormat="1" applyFont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/>
    </xf>
    <xf numFmtId="0" fontId="13" fillId="3" borderId="33" xfId="1" applyFont="1" applyFill="1" applyBorder="1" applyAlignment="1">
      <alignment horizontal="center" vertical="center" wrapText="1"/>
    </xf>
    <xf numFmtId="14" fontId="13" fillId="3" borderId="33" xfId="1" applyNumberFormat="1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14" xfId="0" applyBorder="1"/>
    <xf numFmtId="0" fontId="0" fillId="0" borderId="37" xfId="0" applyBorder="1"/>
    <xf numFmtId="0" fontId="0" fillId="0" borderId="52" xfId="0" applyBorder="1"/>
    <xf numFmtId="0" fontId="0" fillId="0" borderId="15" xfId="0" applyBorder="1"/>
    <xf numFmtId="0" fontId="0" fillId="0" borderId="16" xfId="0" applyBorder="1"/>
    <xf numFmtId="2" fontId="5" fillId="0" borderId="2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0" borderId="1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2" fontId="12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152400</xdr:colOff>
      <xdr:row>5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95250</xdr:rowOff>
    </xdr:from>
    <xdr:to>
      <xdr:col>3</xdr:col>
      <xdr:colOff>428625</xdr:colOff>
      <xdr:row>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5250"/>
          <a:ext cx="1228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285750</xdr:colOff>
      <xdr:row>63</xdr:row>
      <xdr:rowOff>85725</xdr:rowOff>
    </xdr:from>
    <xdr:to>
      <xdr:col>6</xdr:col>
      <xdr:colOff>676275</xdr:colOff>
      <xdr:row>69</xdr:row>
      <xdr:rowOff>28575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3392150"/>
          <a:ext cx="1590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63</xdr:row>
      <xdr:rowOff>104775</xdr:rowOff>
    </xdr:from>
    <xdr:to>
      <xdr:col>10</xdr:col>
      <xdr:colOff>28575</xdr:colOff>
      <xdr:row>69</xdr:row>
      <xdr:rowOff>95250</xdr:rowOff>
    </xdr:to>
    <xdr:pic>
      <xdr:nvPicPr>
        <xdr:cNvPr id="5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3411200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628650</xdr:colOff>
      <xdr:row>64</xdr:row>
      <xdr:rowOff>142875</xdr:rowOff>
    </xdr:from>
    <xdr:to>
      <xdr:col>14</xdr:col>
      <xdr:colOff>171450</xdr:colOff>
      <xdr:row>68</xdr:row>
      <xdr:rowOff>114300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13639800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561975</xdr:colOff>
      <xdr:row>0</xdr:row>
      <xdr:rowOff>133350</xdr:rowOff>
    </xdr:from>
    <xdr:to>
      <xdr:col>13</xdr:col>
      <xdr:colOff>542925</xdr:colOff>
      <xdr:row>4</xdr:row>
      <xdr:rowOff>133350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335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B90"/>
  <sheetViews>
    <sheetView tabSelected="1" zoomScaleNormal="100" workbookViewId="0">
      <selection activeCell="AC32" sqref="AC32"/>
    </sheetView>
  </sheetViews>
  <sheetFormatPr defaultRowHeight="12.75" x14ac:dyDescent="0.2"/>
  <cols>
    <col min="1" max="1" width="7" customWidth="1"/>
    <col min="2" max="2" width="4.7109375" customWidth="1"/>
    <col min="3" max="3" width="12.28515625" customWidth="1"/>
    <col min="4" max="4" width="20.5703125" customWidth="1"/>
    <col min="5" max="5" width="10.42578125" customWidth="1"/>
    <col min="6" max="6" width="7.5703125" customWidth="1"/>
    <col min="7" max="7" width="21.28515625" customWidth="1"/>
    <col min="13" max="13" width="10.42578125" style="244" bestFit="1" customWidth="1"/>
    <col min="14" max="14" width="9.7109375" customWidth="1"/>
    <col min="15" max="15" width="13.42578125" customWidth="1"/>
    <col min="17" max="17" width="9.85546875" bestFit="1" customWidth="1"/>
    <col min="20" max="25" width="4.7109375" customWidth="1"/>
    <col min="26" max="26" width="3.140625" customWidth="1"/>
    <col min="28" max="28" width="5.42578125" customWidth="1"/>
    <col min="29" max="29" width="4.42578125" customWidth="1"/>
  </cols>
  <sheetData>
    <row r="1" spans="1:20" ht="2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20" ht="6.6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20" ht="21" x14ac:dyDescent="0.2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20" ht="10.15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20" ht="11.45" customHeight="1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20" ht="23.25" customHeight="1" x14ac:dyDescent="0.2">
      <c r="A6" s="134" t="s">
        <v>63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20" ht="21" x14ac:dyDescent="0.2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20" ht="6.6" customHeight="1" thickBo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20" ht="19.5" thickTop="1" x14ac:dyDescent="0.2">
      <c r="A9" s="121" t="s">
        <v>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</row>
    <row r="10" spans="1:20" ht="18.75" x14ac:dyDescent="0.2">
      <c r="A10" s="124" t="s">
        <v>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/>
    </row>
    <row r="11" spans="1:20" ht="18.75" x14ac:dyDescent="0.2">
      <c r="A11" s="127" t="s">
        <v>66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T11" s="1"/>
    </row>
    <row r="12" spans="1:20" ht="13.5" customHeight="1" x14ac:dyDescent="0.2">
      <c r="A12" s="130" t="s">
        <v>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/>
      <c r="T12" s="1"/>
    </row>
    <row r="13" spans="1:20" ht="15.75" x14ac:dyDescent="0.2">
      <c r="A13" s="111" t="s">
        <v>6</v>
      </c>
      <c r="B13" s="112"/>
      <c r="C13" s="112"/>
      <c r="D13" s="112"/>
      <c r="E13" s="2"/>
      <c r="F13" s="3"/>
      <c r="G13" s="4" t="s">
        <v>7</v>
      </c>
      <c r="H13" s="5"/>
      <c r="I13" s="5"/>
      <c r="J13" s="5"/>
      <c r="K13" s="5"/>
      <c r="L13" s="5"/>
      <c r="M13" s="241"/>
      <c r="N13" s="6"/>
      <c r="O13" s="7" t="s">
        <v>8</v>
      </c>
      <c r="T13" s="1"/>
    </row>
    <row r="14" spans="1:20" ht="15.75" x14ac:dyDescent="0.2">
      <c r="A14" s="113" t="s">
        <v>64</v>
      </c>
      <c r="B14" s="114"/>
      <c r="C14" s="114"/>
      <c r="D14" s="114"/>
      <c r="E14" s="8"/>
      <c r="F14" s="9"/>
      <c r="G14" s="10" t="s">
        <v>9</v>
      </c>
      <c r="H14" s="11"/>
      <c r="I14" s="11"/>
      <c r="J14" s="11"/>
      <c r="K14" s="11"/>
      <c r="L14" s="11"/>
      <c r="M14" s="242"/>
      <c r="N14" s="12"/>
      <c r="O14" s="13" t="s">
        <v>65</v>
      </c>
      <c r="T14" s="1"/>
    </row>
    <row r="15" spans="1:20" ht="15" x14ac:dyDescent="0.2">
      <c r="A15" s="97" t="s">
        <v>10</v>
      </c>
      <c r="B15" s="98"/>
      <c r="C15" s="98"/>
      <c r="D15" s="98"/>
      <c r="E15" s="98"/>
      <c r="F15" s="98"/>
      <c r="G15" s="115"/>
      <c r="H15" s="116" t="s">
        <v>11</v>
      </c>
      <c r="I15" s="117"/>
      <c r="J15" s="117"/>
      <c r="K15" s="117"/>
      <c r="L15" s="117"/>
      <c r="M15" s="117"/>
      <c r="N15" s="117"/>
      <c r="O15" s="118"/>
      <c r="T15" s="1"/>
    </row>
    <row r="16" spans="1:20" ht="15" x14ac:dyDescent="0.2">
      <c r="A16" s="14"/>
      <c r="B16" s="16"/>
      <c r="C16" s="16"/>
      <c r="D16" s="15"/>
      <c r="E16" s="17" t="s">
        <v>5</v>
      </c>
      <c r="F16" s="15"/>
      <c r="G16" s="17"/>
      <c r="H16" s="100" t="s">
        <v>12</v>
      </c>
      <c r="I16" s="101"/>
      <c r="J16" s="101"/>
      <c r="K16" s="101"/>
      <c r="L16" s="101"/>
      <c r="M16" s="101"/>
      <c r="N16" s="101"/>
      <c r="O16" s="102"/>
    </row>
    <row r="17" spans="1:28" ht="15" x14ac:dyDescent="0.2">
      <c r="A17" s="14" t="s">
        <v>13</v>
      </c>
      <c r="B17" s="16"/>
      <c r="C17" s="16"/>
      <c r="D17" s="17"/>
      <c r="E17" s="18"/>
      <c r="F17" s="15"/>
      <c r="G17" s="19" t="s">
        <v>20</v>
      </c>
      <c r="H17" s="100" t="s">
        <v>15</v>
      </c>
      <c r="I17" s="101"/>
      <c r="J17" s="101"/>
      <c r="K17" s="101"/>
      <c r="L17" s="101"/>
      <c r="M17" s="101"/>
      <c r="N17" s="101"/>
      <c r="O17" s="102"/>
      <c r="T17" s="20"/>
    </row>
    <row r="18" spans="1:28" ht="15" x14ac:dyDescent="0.2">
      <c r="A18" s="14" t="s">
        <v>16</v>
      </c>
      <c r="B18" s="16"/>
      <c r="C18" s="16"/>
      <c r="D18" s="17"/>
      <c r="E18" s="18"/>
      <c r="F18" s="15"/>
      <c r="G18" s="19" t="s">
        <v>14</v>
      </c>
      <c r="H18" s="100" t="s">
        <v>18</v>
      </c>
      <c r="I18" s="101"/>
      <c r="J18" s="101"/>
      <c r="K18" s="101"/>
      <c r="L18" s="101"/>
      <c r="M18" s="101"/>
      <c r="N18" s="101"/>
      <c r="O18" s="102"/>
      <c r="T18" s="20"/>
    </row>
    <row r="19" spans="1:28" ht="16.5" thickBot="1" x14ac:dyDescent="0.25">
      <c r="A19" s="14" t="s">
        <v>19</v>
      </c>
      <c r="B19" s="21"/>
      <c r="C19" s="21"/>
      <c r="D19" s="22"/>
      <c r="E19" s="23"/>
      <c r="F19" s="22"/>
      <c r="G19" s="19" t="s">
        <v>17</v>
      </c>
      <c r="H19" s="24" t="s">
        <v>21</v>
      </c>
      <c r="I19" s="25"/>
      <c r="J19" s="25"/>
      <c r="K19" s="25"/>
      <c r="L19" s="25"/>
      <c r="M19" s="26">
        <v>4</v>
      </c>
      <c r="O19" s="27" t="s">
        <v>22</v>
      </c>
      <c r="T19" s="20"/>
    </row>
    <row r="20" spans="1:28" ht="14.25" thickTop="1" thickBot="1" x14ac:dyDescent="0.25">
      <c r="A20" s="28"/>
      <c r="B20" s="29"/>
      <c r="C20" s="29"/>
      <c r="D20" s="28"/>
      <c r="E20" s="30"/>
      <c r="F20" s="28"/>
      <c r="G20" s="28"/>
      <c r="H20" s="31"/>
      <c r="I20" s="31"/>
      <c r="J20" s="31"/>
      <c r="K20" s="31"/>
      <c r="L20" s="31"/>
      <c r="M20" s="243"/>
      <c r="N20" s="28"/>
      <c r="O20" s="28"/>
      <c r="T20" s="20"/>
    </row>
    <row r="21" spans="1:28" x14ac:dyDescent="0.2">
      <c r="A21" s="103" t="s">
        <v>23</v>
      </c>
      <c r="B21" s="105" t="s">
        <v>24</v>
      </c>
      <c r="C21" s="105" t="s">
        <v>25</v>
      </c>
      <c r="D21" s="105" t="s">
        <v>26</v>
      </c>
      <c r="E21" s="107" t="s">
        <v>27</v>
      </c>
      <c r="F21" s="105" t="s">
        <v>28</v>
      </c>
      <c r="G21" s="105" t="s">
        <v>29</v>
      </c>
      <c r="H21" s="108" t="s">
        <v>30</v>
      </c>
      <c r="I21" s="109"/>
      <c r="J21" s="109"/>
      <c r="K21" s="110"/>
      <c r="L21" s="87" t="s">
        <v>31</v>
      </c>
      <c r="M21" s="89" t="s">
        <v>32</v>
      </c>
      <c r="N21" s="91" t="s">
        <v>33</v>
      </c>
      <c r="O21" s="93" t="s">
        <v>34</v>
      </c>
      <c r="T21" s="20"/>
    </row>
    <row r="22" spans="1:28" ht="13.5" thickBot="1" x14ac:dyDescent="0.25">
      <c r="A22" s="104"/>
      <c r="B22" s="232"/>
      <c r="C22" s="232"/>
      <c r="D22" s="232"/>
      <c r="E22" s="233"/>
      <c r="F22" s="106"/>
      <c r="G22" s="106"/>
      <c r="H22" s="32" t="s">
        <v>35</v>
      </c>
      <c r="I22" s="32" t="s">
        <v>36</v>
      </c>
      <c r="J22" s="32" t="s">
        <v>37</v>
      </c>
      <c r="K22" s="32" t="s">
        <v>38</v>
      </c>
      <c r="L22" s="88"/>
      <c r="M22" s="90"/>
      <c r="N22" s="92"/>
      <c r="O22" s="94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8" ht="22.5" customHeight="1" x14ac:dyDescent="0.2">
      <c r="A23" s="157">
        <v>1</v>
      </c>
      <c r="B23" s="217">
        <v>20</v>
      </c>
      <c r="C23" s="139">
        <v>10120261287</v>
      </c>
      <c r="D23" s="135" t="s">
        <v>68</v>
      </c>
      <c r="E23" s="152">
        <v>39151</v>
      </c>
      <c r="F23" s="201"/>
      <c r="G23" s="140" t="s">
        <v>62</v>
      </c>
      <c r="H23" s="219">
        <v>7.436574074074074E-4</v>
      </c>
      <c r="I23" s="220">
        <v>6.677546296296298E-4</v>
      </c>
      <c r="J23" s="220">
        <v>6.7869212962962957E-4</v>
      </c>
      <c r="K23" s="220">
        <v>6.9434027777777723E-4</v>
      </c>
      <c r="L23" s="221">
        <v>2.784444444444444E-3</v>
      </c>
      <c r="M23" s="197">
        <v>59.751037344398341</v>
      </c>
      <c r="N23" s="193" t="s">
        <v>48</v>
      </c>
      <c r="O23" s="160" t="s">
        <v>60</v>
      </c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ht="22.5" customHeight="1" x14ac:dyDescent="0.2">
      <c r="A24" s="158"/>
      <c r="B24" s="217">
        <v>21</v>
      </c>
      <c r="C24" s="139">
        <v>10114021561</v>
      </c>
      <c r="D24" s="135" t="s">
        <v>69</v>
      </c>
      <c r="E24" s="152">
        <v>39320</v>
      </c>
      <c r="F24" s="202"/>
      <c r="G24" s="35" t="s">
        <v>62</v>
      </c>
      <c r="H24" s="235"/>
      <c r="I24" s="68"/>
      <c r="J24" s="68"/>
      <c r="K24" s="235"/>
      <c r="L24" s="68"/>
      <c r="N24" s="193"/>
      <c r="O24" s="158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1:28" ht="22.5" customHeight="1" x14ac:dyDescent="0.2">
      <c r="A25" s="158"/>
      <c r="B25" s="217">
        <v>22</v>
      </c>
      <c r="C25" s="139">
        <v>10120261186</v>
      </c>
      <c r="D25" s="135" t="s">
        <v>70</v>
      </c>
      <c r="E25" s="152">
        <v>39274</v>
      </c>
      <c r="F25" s="202"/>
      <c r="G25" s="145" t="s">
        <v>62</v>
      </c>
      <c r="H25" s="187"/>
      <c r="I25" s="234"/>
      <c r="J25" s="234"/>
      <c r="K25" s="234"/>
      <c r="L25" s="234"/>
      <c r="M25" s="197"/>
      <c r="N25" s="193"/>
      <c r="O25" s="158"/>
      <c r="R25" s="192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1:28" ht="22.5" customHeight="1" thickBot="1" x14ac:dyDescent="0.25">
      <c r="A26" s="159"/>
      <c r="B26" s="226">
        <v>23</v>
      </c>
      <c r="C26" s="148">
        <v>10111625257</v>
      </c>
      <c r="D26" s="227" t="s">
        <v>71</v>
      </c>
      <c r="E26" s="228">
        <v>39219</v>
      </c>
      <c r="F26" s="203"/>
      <c r="G26" s="36" t="s">
        <v>62</v>
      </c>
      <c r="H26" s="207"/>
      <c r="I26" s="195"/>
      <c r="J26" s="195"/>
      <c r="K26" s="195"/>
      <c r="L26" s="195"/>
      <c r="M26" s="196"/>
      <c r="N26" s="194"/>
      <c r="O26" s="159"/>
      <c r="R26" s="192"/>
      <c r="S26" s="176"/>
      <c r="T26" s="176"/>
      <c r="U26" s="177"/>
      <c r="V26" s="178"/>
      <c r="W26" s="79"/>
      <c r="X26" s="79"/>
      <c r="Y26" s="79"/>
      <c r="Z26" s="79"/>
      <c r="AA26" s="79"/>
      <c r="AB26" s="79"/>
    </row>
    <row r="27" spans="1:28" ht="22.5" customHeight="1" x14ac:dyDescent="0.2">
      <c r="A27" s="160">
        <v>2</v>
      </c>
      <c r="B27" s="217">
        <v>26</v>
      </c>
      <c r="C27" s="139">
        <v>10125312260</v>
      </c>
      <c r="D27" s="135" t="s">
        <v>72</v>
      </c>
      <c r="E27" s="152">
        <v>39469</v>
      </c>
      <c r="F27" s="201"/>
      <c r="G27" s="145" t="s">
        <v>62</v>
      </c>
      <c r="H27" s="180">
        <v>7.7189814814814818E-4</v>
      </c>
      <c r="I27" s="185">
        <v>7.0906249999999995E-4</v>
      </c>
      <c r="J27" s="185">
        <v>7.1350694444444434E-4</v>
      </c>
      <c r="K27" s="185">
        <v>6.9307870370370356E-4</v>
      </c>
      <c r="L27" s="182">
        <v>2.887546296296296E-3</v>
      </c>
      <c r="M27" s="197">
        <v>57.831325301204821</v>
      </c>
      <c r="N27" s="193" t="s">
        <v>48</v>
      </c>
      <c r="O27" s="160" t="s">
        <v>60</v>
      </c>
      <c r="R27" s="192"/>
      <c r="S27" s="179"/>
      <c r="T27" s="179"/>
      <c r="U27" s="179"/>
      <c r="V27" s="178"/>
      <c r="W27" s="79"/>
      <c r="X27" s="79"/>
      <c r="Y27" s="79"/>
      <c r="Z27" s="79"/>
      <c r="AA27" s="79"/>
      <c r="AB27" s="79"/>
    </row>
    <row r="28" spans="1:28" ht="22.5" customHeight="1" x14ac:dyDescent="0.2">
      <c r="A28" s="158"/>
      <c r="B28" s="217">
        <v>27</v>
      </c>
      <c r="C28" s="139">
        <v>10125311957</v>
      </c>
      <c r="D28" s="135" t="s">
        <v>73</v>
      </c>
      <c r="E28" s="152">
        <v>39525</v>
      </c>
      <c r="F28" s="202"/>
      <c r="G28" s="35" t="s">
        <v>62</v>
      </c>
      <c r="N28" s="193"/>
      <c r="O28" s="158"/>
      <c r="R28" s="192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1:28" ht="22.5" customHeight="1" x14ac:dyDescent="0.2">
      <c r="A29" s="158"/>
      <c r="B29" s="217">
        <v>28</v>
      </c>
      <c r="C29" s="139">
        <v>10125311856</v>
      </c>
      <c r="D29" s="135" t="s">
        <v>74</v>
      </c>
      <c r="E29" s="152">
        <v>39525</v>
      </c>
      <c r="F29" s="202"/>
      <c r="G29" s="35" t="s">
        <v>62</v>
      </c>
      <c r="H29" s="186"/>
      <c r="I29" s="68"/>
      <c r="J29" s="68"/>
      <c r="K29" s="68"/>
      <c r="L29" s="68"/>
      <c r="M29" s="197"/>
      <c r="N29" s="193"/>
      <c r="O29" s="158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8" ht="22.5" customHeight="1" thickBot="1" x14ac:dyDescent="0.25">
      <c r="A30" s="159"/>
      <c r="B30" s="226">
        <v>29</v>
      </c>
      <c r="C30" s="148">
        <v>10125311654</v>
      </c>
      <c r="D30" s="227" t="s">
        <v>75</v>
      </c>
      <c r="E30" s="228">
        <v>39586</v>
      </c>
      <c r="F30" s="203"/>
      <c r="G30" s="36" t="s">
        <v>62</v>
      </c>
      <c r="H30" s="208"/>
      <c r="I30" s="188"/>
      <c r="J30" s="188"/>
      <c r="K30" s="189"/>
      <c r="L30" s="190"/>
      <c r="M30" s="150"/>
      <c r="N30" s="194"/>
      <c r="O30" s="15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ht="22.5" customHeight="1" x14ac:dyDescent="0.2">
      <c r="A31" s="160">
        <v>3</v>
      </c>
      <c r="B31" s="217">
        <v>30</v>
      </c>
      <c r="C31" s="139">
        <v>10115493638</v>
      </c>
      <c r="D31" s="135" t="s">
        <v>76</v>
      </c>
      <c r="E31" s="152">
        <v>39608</v>
      </c>
      <c r="F31" s="201"/>
      <c r="G31" s="145" t="s">
        <v>62</v>
      </c>
      <c r="H31" s="180">
        <v>7.7894675925925928E-4</v>
      </c>
      <c r="I31" s="185">
        <v>7.2128472222222223E-4</v>
      </c>
      <c r="J31" s="185">
        <v>7.356828703703707E-4</v>
      </c>
      <c r="K31" s="185">
        <v>7.3261574074073984E-4</v>
      </c>
      <c r="L31" s="182">
        <v>2.9685300925925921E-3</v>
      </c>
      <c r="M31" s="197">
        <v>56.25</v>
      </c>
      <c r="N31" s="193" t="s">
        <v>48</v>
      </c>
      <c r="O31" s="160" t="s">
        <v>60</v>
      </c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1:28" ht="22.5" customHeight="1" x14ac:dyDescent="0.2">
      <c r="A32" s="158"/>
      <c r="B32" s="217">
        <v>33</v>
      </c>
      <c r="C32" s="139">
        <v>10137306716</v>
      </c>
      <c r="D32" s="135" t="s">
        <v>77</v>
      </c>
      <c r="E32" s="152">
        <v>39955</v>
      </c>
      <c r="F32" s="202"/>
      <c r="G32" s="35" t="s">
        <v>62</v>
      </c>
      <c r="H32" s="68"/>
      <c r="I32" s="68"/>
      <c r="J32" s="68"/>
      <c r="K32" s="68"/>
      <c r="L32" s="68"/>
      <c r="N32" s="193"/>
      <c r="O32" s="158"/>
      <c r="V32" s="79"/>
      <c r="W32" s="79"/>
      <c r="X32" s="79"/>
      <c r="Y32" s="79"/>
      <c r="Z32" s="79"/>
      <c r="AA32" s="79"/>
      <c r="AB32" s="79"/>
    </row>
    <row r="33" spans="1:28" ht="22.5" customHeight="1" x14ac:dyDescent="0.2">
      <c r="A33" s="158"/>
      <c r="B33" s="217">
        <v>34</v>
      </c>
      <c r="C33" s="139">
        <v>10137307322</v>
      </c>
      <c r="D33" s="135" t="s">
        <v>78</v>
      </c>
      <c r="E33" s="152">
        <v>39527</v>
      </c>
      <c r="F33" s="202"/>
      <c r="G33" s="35" t="s">
        <v>62</v>
      </c>
      <c r="H33" s="184"/>
      <c r="I33" s="68"/>
      <c r="J33" s="68"/>
      <c r="K33" s="68"/>
      <c r="L33" s="68"/>
      <c r="M33" s="245"/>
      <c r="N33" s="193"/>
      <c r="O33" s="158"/>
      <c r="V33" s="79"/>
      <c r="W33" s="79"/>
      <c r="X33" s="79"/>
      <c r="Y33" s="79"/>
      <c r="Z33" s="79"/>
      <c r="AA33" s="79"/>
      <c r="AB33" s="79"/>
    </row>
    <row r="34" spans="1:28" ht="22.5" customHeight="1" thickBot="1" x14ac:dyDescent="0.25">
      <c r="A34" s="159"/>
      <c r="B34" s="226">
        <v>37</v>
      </c>
      <c r="C34" s="148">
        <v>0</v>
      </c>
      <c r="D34" s="227" t="s">
        <v>79</v>
      </c>
      <c r="E34" s="228">
        <v>40324</v>
      </c>
      <c r="F34" s="204"/>
      <c r="G34" s="36" t="s">
        <v>62</v>
      </c>
      <c r="H34" s="162"/>
      <c r="I34" s="149"/>
      <c r="J34" s="149"/>
      <c r="K34" s="149"/>
      <c r="L34" s="149"/>
      <c r="M34" s="191"/>
      <c r="N34" s="194"/>
      <c r="O34" s="159"/>
      <c r="V34" s="79"/>
      <c r="W34" s="79"/>
      <c r="X34" s="79"/>
      <c r="Y34" s="79"/>
      <c r="Z34" s="79"/>
      <c r="AA34" s="79"/>
      <c r="AB34" s="79"/>
    </row>
    <row r="35" spans="1:28" ht="22.5" customHeight="1" x14ac:dyDescent="0.2">
      <c r="A35" s="160">
        <v>4</v>
      </c>
      <c r="B35" s="154">
        <v>116</v>
      </c>
      <c r="C35" s="139">
        <v>10116160918</v>
      </c>
      <c r="D35" s="135" t="s">
        <v>80</v>
      </c>
      <c r="E35" s="152">
        <v>39643</v>
      </c>
      <c r="F35" s="201"/>
      <c r="G35" s="145" t="s">
        <v>62</v>
      </c>
      <c r="H35" s="176">
        <v>7.8341435185185187E-4</v>
      </c>
      <c r="I35" s="185">
        <v>7.2091435185185203E-4</v>
      </c>
      <c r="J35" s="185">
        <v>7.3038194444444409E-4</v>
      </c>
      <c r="K35" s="185">
        <v>7.4211805555555576E-4</v>
      </c>
      <c r="L35" s="182">
        <v>2.9768287037037038E-3</v>
      </c>
      <c r="M35" s="197">
        <v>56.031128404669261</v>
      </c>
      <c r="N35" s="193" t="s">
        <v>48</v>
      </c>
      <c r="O35" s="160" t="s">
        <v>60</v>
      </c>
    </row>
    <row r="36" spans="1:28" ht="22.5" customHeight="1" x14ac:dyDescent="0.2">
      <c r="A36" s="158"/>
      <c r="B36" s="154">
        <v>134</v>
      </c>
      <c r="C36" s="139">
        <v>10116165463</v>
      </c>
      <c r="D36" s="135" t="s">
        <v>81</v>
      </c>
      <c r="E36" s="152">
        <v>39120</v>
      </c>
      <c r="F36" s="202"/>
      <c r="G36" s="35" t="s">
        <v>62</v>
      </c>
      <c r="I36" s="239"/>
      <c r="J36" s="68"/>
      <c r="K36" s="161"/>
      <c r="L36" s="236"/>
      <c r="N36" s="193"/>
      <c r="O36" s="158"/>
    </row>
    <row r="37" spans="1:28" ht="22.5" customHeight="1" x14ac:dyDescent="0.2">
      <c r="A37" s="158"/>
      <c r="B37" s="154">
        <v>136</v>
      </c>
      <c r="C37" s="139">
        <v>10114922954</v>
      </c>
      <c r="D37" s="135" t="s">
        <v>82</v>
      </c>
      <c r="E37" s="152">
        <v>39203</v>
      </c>
      <c r="F37" s="202"/>
      <c r="G37" s="35" t="s">
        <v>62</v>
      </c>
      <c r="H37" s="218"/>
      <c r="I37" s="237"/>
      <c r="J37" s="68"/>
      <c r="K37" s="238"/>
      <c r="L37" s="68"/>
      <c r="M37" s="245"/>
      <c r="N37" s="193"/>
      <c r="O37" s="158"/>
    </row>
    <row r="38" spans="1:28" ht="22.5" customHeight="1" thickBot="1" x14ac:dyDescent="0.25">
      <c r="A38" s="159"/>
      <c r="B38" s="231">
        <v>135</v>
      </c>
      <c r="C38" s="148">
        <v>10106037350</v>
      </c>
      <c r="D38" s="227" t="s">
        <v>83</v>
      </c>
      <c r="E38" s="228">
        <v>39137</v>
      </c>
      <c r="F38" s="203"/>
      <c r="G38" s="140" t="s">
        <v>62</v>
      </c>
      <c r="H38" s="162"/>
      <c r="I38" s="149"/>
      <c r="J38" s="149"/>
      <c r="K38" s="149"/>
      <c r="L38" s="149"/>
      <c r="M38" s="150"/>
      <c r="N38" s="194"/>
      <c r="O38" s="159"/>
    </row>
    <row r="39" spans="1:28" ht="22.5" customHeight="1" x14ac:dyDescent="0.2">
      <c r="A39" s="160">
        <v>5</v>
      </c>
      <c r="B39" s="217">
        <v>31</v>
      </c>
      <c r="C39" s="139">
        <v>10095059475</v>
      </c>
      <c r="D39" s="135" t="s">
        <v>84</v>
      </c>
      <c r="E39" s="153">
        <v>39974</v>
      </c>
      <c r="F39" s="201"/>
      <c r="G39" s="33" t="s">
        <v>62</v>
      </c>
      <c r="H39" s="219">
        <v>7.9861111111111105E-4</v>
      </c>
      <c r="I39" s="220">
        <v>7.61539351851852E-4</v>
      </c>
      <c r="J39" s="220">
        <v>7.7071759259259259E-4</v>
      </c>
      <c r="K39" s="220">
        <v>7.6087962962962958E-4</v>
      </c>
      <c r="L39" s="221">
        <v>3.0917476851851852E-3</v>
      </c>
      <c r="M39" s="222">
        <v>53.932584269662925</v>
      </c>
      <c r="N39" s="192" t="s">
        <v>92</v>
      </c>
      <c r="O39" s="160" t="s">
        <v>61</v>
      </c>
    </row>
    <row r="40" spans="1:28" ht="22.5" customHeight="1" x14ac:dyDescent="0.2">
      <c r="A40" s="158"/>
      <c r="B40" s="217">
        <v>32</v>
      </c>
      <c r="C40" s="139" t="s">
        <v>67</v>
      </c>
      <c r="D40" s="135" t="s">
        <v>85</v>
      </c>
      <c r="E40" s="153">
        <v>39956</v>
      </c>
      <c r="F40" s="202"/>
      <c r="G40" s="35" t="s">
        <v>62</v>
      </c>
      <c r="H40" s="68"/>
      <c r="I40" s="68"/>
      <c r="J40" s="68"/>
      <c r="K40" s="68"/>
      <c r="L40" s="68"/>
      <c r="M40" s="246"/>
      <c r="N40" s="192"/>
      <c r="O40" s="158"/>
    </row>
    <row r="41" spans="1:28" ht="22.5" customHeight="1" x14ac:dyDescent="0.2">
      <c r="A41" s="158"/>
      <c r="B41" s="217">
        <v>35</v>
      </c>
      <c r="C41" s="139">
        <v>0</v>
      </c>
      <c r="D41" s="135" t="s">
        <v>86</v>
      </c>
      <c r="E41" s="153">
        <v>40126</v>
      </c>
      <c r="F41" s="202"/>
      <c r="G41" s="35" t="s">
        <v>62</v>
      </c>
      <c r="H41" s="184"/>
      <c r="I41" s="68"/>
      <c r="J41" s="68"/>
      <c r="K41" s="68"/>
      <c r="L41" s="68"/>
      <c r="M41" s="197"/>
      <c r="N41" s="192"/>
      <c r="O41" s="158"/>
    </row>
    <row r="42" spans="1:28" ht="22.5" customHeight="1" thickBot="1" x14ac:dyDescent="0.25">
      <c r="A42" s="159"/>
      <c r="B42" s="217">
        <v>39</v>
      </c>
      <c r="C42" s="148">
        <v>0</v>
      </c>
      <c r="D42" s="227" t="s">
        <v>87</v>
      </c>
      <c r="E42" s="229">
        <v>40254</v>
      </c>
      <c r="F42" s="203"/>
      <c r="G42" s="36" t="s">
        <v>62</v>
      </c>
      <c r="H42" s="162"/>
      <c r="I42" s="149"/>
      <c r="J42" s="149"/>
      <c r="K42" s="149"/>
      <c r="L42" s="149"/>
      <c r="M42" s="223"/>
      <c r="N42" s="192"/>
      <c r="O42" s="159"/>
      <c r="R42" s="139"/>
      <c r="T42" s="1"/>
    </row>
    <row r="43" spans="1:28" ht="17.25" customHeight="1" x14ac:dyDescent="0.2">
      <c r="A43" s="160">
        <v>6</v>
      </c>
      <c r="B43" s="230">
        <v>24</v>
      </c>
      <c r="C43" s="139">
        <v>10141468319</v>
      </c>
      <c r="D43" s="135" t="s">
        <v>88</v>
      </c>
      <c r="E43" s="152">
        <v>39917</v>
      </c>
      <c r="F43" s="205"/>
      <c r="G43" s="145" t="s">
        <v>62</v>
      </c>
      <c r="H43" s="219">
        <v>8.2930555555555546E-4</v>
      </c>
      <c r="I43" s="220">
        <v>7.9160879629629622E-4</v>
      </c>
      <c r="J43" s="220">
        <v>8.1188657407407425E-4</v>
      </c>
      <c r="K43" s="220">
        <v>8.7486111111111141E-4</v>
      </c>
      <c r="L43" s="221">
        <v>3.3076620370370373E-3</v>
      </c>
      <c r="M43" s="240">
        <v>50.349650349650354</v>
      </c>
      <c r="N43" s="200" t="s">
        <v>92</v>
      </c>
      <c r="O43" s="213" t="s">
        <v>61</v>
      </c>
      <c r="R43" s="139"/>
      <c r="T43" s="1"/>
      <c r="V43" s="79"/>
    </row>
    <row r="44" spans="1:28" ht="17.25" customHeight="1" x14ac:dyDescent="0.2">
      <c r="A44" s="158"/>
      <c r="B44" s="217">
        <v>36</v>
      </c>
      <c r="C44" s="139">
        <v>0</v>
      </c>
      <c r="D44" s="135" t="s">
        <v>89</v>
      </c>
      <c r="E44" s="152">
        <v>39918</v>
      </c>
      <c r="F44" s="202"/>
      <c r="G44" s="35" t="s">
        <v>62</v>
      </c>
      <c r="H44" s="68"/>
      <c r="I44" s="68"/>
      <c r="J44" s="68"/>
      <c r="K44" s="68"/>
      <c r="L44" s="68"/>
      <c r="M44" s="246"/>
      <c r="N44" s="198"/>
      <c r="O44" s="214"/>
      <c r="R44" s="139"/>
      <c r="T44" s="1"/>
    </row>
    <row r="45" spans="1:28" ht="17.25" customHeight="1" x14ac:dyDescent="0.2">
      <c r="A45" s="158"/>
      <c r="B45" s="217">
        <v>38</v>
      </c>
      <c r="C45" s="139">
        <v>0</v>
      </c>
      <c r="D45" s="135" t="s">
        <v>90</v>
      </c>
      <c r="E45" s="152">
        <v>40289</v>
      </c>
      <c r="F45" s="202"/>
      <c r="G45" s="35" t="s">
        <v>62</v>
      </c>
      <c r="H45" s="184"/>
      <c r="I45" s="68"/>
      <c r="J45" s="68"/>
      <c r="K45" s="68"/>
      <c r="L45" s="68"/>
      <c r="M45" s="197"/>
      <c r="N45" s="198"/>
      <c r="O45" s="214"/>
      <c r="R45" s="139"/>
      <c r="T45" s="1"/>
    </row>
    <row r="46" spans="1:28" ht="17.25" customHeight="1" thickBot="1" x14ac:dyDescent="0.25">
      <c r="A46" s="159"/>
      <c r="B46" s="226">
        <v>72</v>
      </c>
      <c r="C46" s="148">
        <v>0</v>
      </c>
      <c r="D46" s="227" t="s">
        <v>91</v>
      </c>
      <c r="E46" s="228">
        <v>40387</v>
      </c>
      <c r="F46" s="203"/>
      <c r="G46" s="35" t="s">
        <v>62</v>
      </c>
      <c r="H46" s="162"/>
      <c r="I46" s="149"/>
      <c r="J46" s="149"/>
      <c r="K46" s="149"/>
      <c r="L46" s="149"/>
      <c r="M46" s="150"/>
      <c r="N46" s="199"/>
      <c r="O46" s="215"/>
      <c r="R46" s="139"/>
      <c r="T46" s="1"/>
    </row>
    <row r="47" spans="1:28" ht="17.25" hidden="1" customHeight="1" thickBot="1" x14ac:dyDescent="0.25">
      <c r="A47" s="160">
        <v>7</v>
      </c>
      <c r="B47" s="156"/>
      <c r="C47" s="155"/>
      <c r="D47" s="141"/>
      <c r="E47" s="142"/>
      <c r="F47" s="205"/>
      <c r="G47" s="211"/>
      <c r="H47" s="163"/>
      <c r="I47" s="146"/>
      <c r="J47" s="146"/>
      <c r="K47" s="146"/>
      <c r="L47" s="146"/>
      <c r="M47" s="147"/>
      <c r="N47" s="198"/>
      <c r="O47" s="213" t="s">
        <v>61</v>
      </c>
      <c r="R47" s="139"/>
      <c r="T47" s="1"/>
    </row>
    <row r="48" spans="1:28" ht="17.25" hidden="1" customHeight="1" thickBot="1" x14ac:dyDescent="0.25">
      <c r="A48" s="158"/>
      <c r="B48" s="156"/>
      <c r="C48" s="216"/>
      <c r="D48" s="141"/>
      <c r="E48" s="142"/>
      <c r="F48" s="202"/>
      <c r="G48" s="210"/>
      <c r="H48" s="206"/>
      <c r="I48" s="68"/>
      <c r="J48" s="181"/>
      <c r="K48" s="181"/>
      <c r="L48" s="182"/>
      <c r="M48" s="183"/>
      <c r="N48" s="198"/>
      <c r="O48" s="214"/>
      <c r="R48" s="139"/>
      <c r="T48" s="1"/>
    </row>
    <row r="49" spans="1:22" ht="17.25" hidden="1" customHeight="1" thickBot="1" x14ac:dyDescent="0.25">
      <c r="A49" s="158"/>
      <c r="B49" s="156"/>
      <c r="C49" s="216"/>
      <c r="D49" s="141"/>
      <c r="E49" s="142"/>
      <c r="F49" s="202"/>
      <c r="G49" s="210"/>
      <c r="H49" s="209"/>
      <c r="I49" s="185"/>
      <c r="J49" s="185"/>
      <c r="K49" s="185"/>
      <c r="L49" s="68"/>
      <c r="M49" s="183"/>
      <c r="N49" s="198"/>
      <c r="O49" s="214"/>
      <c r="P49" s="79"/>
      <c r="Q49" s="153"/>
      <c r="R49" s="139"/>
      <c r="T49" s="1"/>
    </row>
    <row r="50" spans="1:22" ht="17.25" hidden="1" customHeight="1" thickBot="1" x14ac:dyDescent="0.25">
      <c r="A50" s="159"/>
      <c r="B50" s="156"/>
      <c r="C50" s="143"/>
      <c r="D50" s="141"/>
      <c r="E50" s="142"/>
      <c r="F50" s="203"/>
      <c r="G50" s="212"/>
      <c r="H50" s="162"/>
      <c r="I50" s="149"/>
      <c r="J50" s="149"/>
      <c r="K50" s="149"/>
      <c r="L50" s="149"/>
      <c r="M50" s="150"/>
      <c r="N50" s="199"/>
      <c r="O50" s="215"/>
      <c r="Q50" s="153"/>
      <c r="R50" s="139"/>
      <c r="T50" s="1"/>
    </row>
    <row r="51" spans="1:22" ht="15" hidden="1" customHeight="1" x14ac:dyDescent="0.25">
      <c r="A51" s="137"/>
      <c r="B51" s="37"/>
      <c r="C51" s="151"/>
      <c r="D51" s="38"/>
      <c r="E51" s="39"/>
      <c r="F51" s="37"/>
      <c r="G51" s="37"/>
      <c r="H51" s="169"/>
      <c r="I51" s="40"/>
      <c r="J51" s="40"/>
      <c r="K51" s="165"/>
      <c r="L51" s="171"/>
      <c r="M51" s="41"/>
      <c r="N51" s="173"/>
      <c r="O51" s="34" t="s">
        <v>61</v>
      </c>
      <c r="Q51" s="153"/>
      <c r="R51" s="139"/>
      <c r="T51" s="1"/>
    </row>
    <row r="52" spans="1:22" ht="15" hidden="1" customHeight="1" x14ac:dyDescent="0.25">
      <c r="A52" s="136">
        <v>2</v>
      </c>
      <c r="B52" s="42"/>
      <c r="C52" s="42"/>
      <c r="D52" s="43"/>
      <c r="E52" s="44"/>
      <c r="F52" s="42"/>
      <c r="G52" s="42"/>
      <c r="H52" s="170"/>
      <c r="I52" s="45"/>
      <c r="J52" s="45"/>
      <c r="K52" s="164"/>
      <c r="L52" s="45"/>
      <c r="M52" s="46"/>
      <c r="N52" s="174"/>
      <c r="O52" s="167"/>
      <c r="Q52" s="153"/>
      <c r="R52" s="139"/>
      <c r="T52" s="1"/>
    </row>
    <row r="53" spans="1:22" ht="15" hidden="1" customHeight="1" x14ac:dyDescent="0.25">
      <c r="A53" s="136">
        <v>2</v>
      </c>
      <c r="B53" s="42"/>
      <c r="C53" s="42"/>
      <c r="D53" s="43"/>
      <c r="E53" s="44"/>
      <c r="F53" s="42"/>
      <c r="G53" s="42"/>
      <c r="H53" s="170"/>
      <c r="I53" s="45"/>
      <c r="J53" s="45"/>
      <c r="K53" s="164"/>
      <c r="L53" s="45"/>
      <c r="M53" s="46"/>
      <c r="N53" s="174"/>
      <c r="O53" s="167"/>
      <c r="R53" s="139"/>
      <c r="T53" s="1"/>
      <c r="V53" s="161"/>
    </row>
    <row r="54" spans="1:22" ht="15" hidden="1" customHeight="1" thickBot="1" x14ac:dyDescent="0.25">
      <c r="A54" s="138">
        <v>2</v>
      </c>
      <c r="B54" s="47"/>
      <c r="C54" s="47"/>
      <c r="D54" s="48"/>
      <c r="E54" s="49"/>
      <c r="F54" s="47"/>
      <c r="G54" s="47"/>
      <c r="H54" s="50"/>
      <c r="I54" s="50"/>
      <c r="J54" s="50"/>
      <c r="K54" s="166"/>
      <c r="L54" s="45"/>
      <c r="M54" s="51"/>
      <c r="N54" s="175"/>
      <c r="O54" s="168"/>
      <c r="R54" s="139"/>
      <c r="T54" s="1"/>
    </row>
    <row r="55" spans="1:22" ht="16.5" thickBot="1" x14ac:dyDescent="0.25">
      <c r="A55" s="52"/>
      <c r="B55" s="53"/>
      <c r="C55" s="53"/>
      <c r="D55" s="54"/>
      <c r="E55" s="225"/>
      <c r="F55" s="55"/>
      <c r="G55" s="224"/>
      <c r="H55" s="56"/>
      <c r="I55" s="56"/>
      <c r="J55" s="56"/>
      <c r="K55" s="56"/>
      <c r="L55" s="172"/>
      <c r="M55" s="247"/>
      <c r="N55" s="57"/>
      <c r="O55" s="58"/>
      <c r="R55" s="139"/>
    </row>
    <row r="56" spans="1:22" ht="15.75" hidden="1" thickTop="1" x14ac:dyDescent="0.2">
      <c r="A56" s="95" t="s">
        <v>39</v>
      </c>
      <c r="B56" s="96"/>
      <c r="C56" s="96"/>
      <c r="D56" s="96"/>
      <c r="E56" s="60"/>
      <c r="F56" s="60"/>
      <c r="G56" s="60" t="s">
        <v>40</v>
      </c>
      <c r="H56" s="60"/>
      <c r="I56" s="60"/>
      <c r="J56" s="60"/>
      <c r="K56" s="60"/>
      <c r="L56" s="60"/>
      <c r="M56" s="59"/>
      <c r="N56" s="60"/>
      <c r="O56" s="61"/>
      <c r="R56" s="139"/>
      <c r="T56" s="20"/>
    </row>
    <row r="57" spans="1:22" hidden="1" x14ac:dyDescent="0.2">
      <c r="A57" s="62" t="s">
        <v>41</v>
      </c>
      <c r="B57" s="62"/>
      <c r="C57" s="63"/>
      <c r="D57" s="62"/>
      <c r="E57" s="64"/>
      <c r="F57" s="62"/>
      <c r="G57" s="65" t="s">
        <v>42</v>
      </c>
      <c r="H57" s="42">
        <v>3</v>
      </c>
      <c r="I57" s="66" t="s">
        <v>43</v>
      </c>
      <c r="J57" s="42">
        <f>COUNTIF(F13:F70,"ЗМС")</f>
        <v>0</v>
      </c>
      <c r="K57" s="67"/>
      <c r="L57" s="68"/>
      <c r="M57" s="144"/>
      <c r="N57" s="69"/>
      <c r="O57" s="43"/>
      <c r="R57" s="139"/>
      <c r="T57" s="20"/>
    </row>
    <row r="58" spans="1:22" hidden="1" x14ac:dyDescent="0.2">
      <c r="A58" s="62" t="s">
        <v>44</v>
      </c>
      <c r="B58" s="62"/>
      <c r="C58" s="70"/>
      <c r="D58" s="62"/>
      <c r="E58" s="64"/>
      <c r="F58" s="62"/>
      <c r="G58" s="71" t="s">
        <v>45</v>
      </c>
      <c r="H58" s="42">
        <v>5</v>
      </c>
      <c r="I58" s="66" t="s">
        <v>46</v>
      </c>
      <c r="J58" s="42">
        <f>COUNTIF(F13:F70,"МСМК")</f>
        <v>0</v>
      </c>
      <c r="K58" s="67"/>
      <c r="L58" s="68"/>
      <c r="M58" s="144"/>
      <c r="N58" s="69"/>
      <c r="O58" s="43"/>
      <c r="R58" s="139"/>
      <c r="T58" s="20"/>
    </row>
    <row r="59" spans="1:22" hidden="1" x14ac:dyDescent="0.2">
      <c r="A59" s="62"/>
      <c r="B59" s="62"/>
      <c r="C59" s="70"/>
      <c r="D59" s="62"/>
      <c r="E59" s="64"/>
      <c r="F59" s="62"/>
      <c r="G59" s="71" t="s">
        <v>47</v>
      </c>
      <c r="H59" s="42">
        <v>5</v>
      </c>
      <c r="I59" s="66" t="s">
        <v>48</v>
      </c>
      <c r="J59" s="42">
        <f>COUNTIF(F13:F70,"МС")</f>
        <v>0</v>
      </c>
      <c r="K59" s="67"/>
      <c r="L59" s="68"/>
      <c r="M59" s="144"/>
      <c r="N59" s="69"/>
      <c r="O59" s="43"/>
      <c r="T59" s="20"/>
    </row>
    <row r="60" spans="1:22" hidden="1" x14ac:dyDescent="0.2">
      <c r="A60" s="62"/>
      <c r="B60" s="62"/>
      <c r="C60" s="70"/>
      <c r="D60" s="62"/>
      <c r="E60" s="64"/>
      <c r="F60" s="62"/>
      <c r="G60" s="71" t="s">
        <v>49</v>
      </c>
      <c r="H60" s="42">
        <v>5</v>
      </c>
      <c r="I60" s="66" t="s">
        <v>50</v>
      </c>
      <c r="J60" s="42">
        <f>COUNTIF(F13:F70,"КМС")</f>
        <v>0</v>
      </c>
      <c r="K60" s="67"/>
      <c r="L60" s="68"/>
      <c r="M60" s="144"/>
      <c r="N60" s="69"/>
      <c r="O60" s="43"/>
    </row>
    <row r="61" spans="1:22" hidden="1" x14ac:dyDescent="0.2">
      <c r="A61" s="62"/>
      <c r="B61" s="62"/>
      <c r="C61" s="70"/>
      <c r="D61" s="62"/>
      <c r="E61" s="64"/>
      <c r="F61" s="62"/>
      <c r="G61" s="71" t="s">
        <v>51</v>
      </c>
      <c r="H61" s="42">
        <f>COUNTIF(B13:B70,"НФ")</f>
        <v>0</v>
      </c>
      <c r="I61" s="66" t="s">
        <v>52</v>
      </c>
      <c r="J61" s="42">
        <f>COUNTIF(F13:F70,"1 СР")</f>
        <v>0</v>
      </c>
      <c r="K61" s="67"/>
      <c r="L61" s="68"/>
      <c r="M61" s="144"/>
      <c r="N61" s="69"/>
      <c r="O61" s="43"/>
      <c r="T61" s="1"/>
    </row>
    <row r="62" spans="1:22" hidden="1" x14ac:dyDescent="0.2">
      <c r="A62" s="62"/>
      <c r="B62" s="62"/>
      <c r="C62" s="70"/>
      <c r="D62" s="62"/>
      <c r="E62" s="64"/>
      <c r="F62" s="62"/>
      <c r="G62" s="71" t="s">
        <v>53</v>
      </c>
      <c r="H62" s="42">
        <f>COUNTIF(B13:B70,"ДСКВ")</f>
        <v>0</v>
      </c>
      <c r="I62" s="72" t="s">
        <v>54</v>
      </c>
      <c r="J62" s="42">
        <f>COUNTIF(F13:F70,"2 СР")</f>
        <v>0</v>
      </c>
      <c r="K62" s="67"/>
      <c r="L62" s="68"/>
      <c r="M62" s="144"/>
      <c r="N62" s="69"/>
      <c r="O62" s="43"/>
      <c r="T62" s="1"/>
    </row>
    <row r="63" spans="1:22" hidden="1" x14ac:dyDescent="0.2">
      <c r="A63" s="62"/>
      <c r="B63" s="62"/>
      <c r="C63" s="70"/>
      <c r="D63" s="62"/>
      <c r="E63" s="64"/>
      <c r="F63" s="62"/>
      <c r="G63" s="71" t="s">
        <v>55</v>
      </c>
      <c r="H63" s="42">
        <f>COUNTIF(B13:B70,"НС")</f>
        <v>0</v>
      </c>
      <c r="I63" s="72" t="s">
        <v>56</v>
      </c>
      <c r="J63" s="42">
        <f>COUNTIF(F13:F70,"3 СР")</f>
        <v>0</v>
      </c>
      <c r="K63" s="67"/>
      <c r="L63" s="68"/>
      <c r="M63" s="144"/>
      <c r="N63" s="69"/>
      <c r="O63" s="43"/>
      <c r="T63" s="1"/>
    </row>
    <row r="64" spans="1:22" ht="15.75" thickTop="1" x14ac:dyDescent="0.2">
      <c r="A64" s="97"/>
      <c r="B64" s="98"/>
      <c r="C64" s="98"/>
      <c r="D64" s="98"/>
      <c r="E64" s="98" t="s">
        <v>57</v>
      </c>
      <c r="F64" s="98"/>
      <c r="G64" s="98"/>
      <c r="H64" s="98" t="s">
        <v>58</v>
      </c>
      <c r="I64" s="98"/>
      <c r="J64" s="98"/>
      <c r="K64" s="98"/>
      <c r="L64" s="98"/>
      <c r="M64" s="98" t="s">
        <v>59</v>
      </c>
      <c r="N64" s="98"/>
      <c r="O64" s="99"/>
      <c r="T64" s="1"/>
    </row>
    <row r="65" spans="1:20" x14ac:dyDescent="0.2">
      <c r="A65" s="80"/>
      <c r="B65" s="81"/>
      <c r="C65" s="81"/>
      <c r="D65" s="81"/>
      <c r="E65" s="81"/>
      <c r="F65" s="82"/>
      <c r="G65" s="82"/>
      <c r="H65" s="82"/>
      <c r="I65" s="82"/>
      <c r="J65" s="82"/>
      <c r="K65" s="82"/>
      <c r="L65" s="82"/>
      <c r="M65" s="82"/>
      <c r="N65" s="82"/>
      <c r="O65" s="83"/>
    </row>
    <row r="66" spans="1:20" x14ac:dyDescent="0.2">
      <c r="A66" s="73"/>
      <c r="B66" s="74"/>
      <c r="C66" s="74"/>
      <c r="D66" s="74"/>
      <c r="E66" s="75"/>
      <c r="F66" s="74"/>
      <c r="G66" s="74"/>
      <c r="H66" s="76"/>
      <c r="I66" s="76"/>
      <c r="J66" s="76"/>
      <c r="K66" s="76"/>
      <c r="L66" s="76"/>
      <c r="M66" s="74"/>
      <c r="N66" s="74"/>
      <c r="O66" s="77"/>
      <c r="T66" s="20"/>
    </row>
    <row r="67" spans="1:20" x14ac:dyDescent="0.2">
      <c r="A67" s="73"/>
      <c r="B67" s="74"/>
      <c r="C67" s="74"/>
      <c r="D67" s="74"/>
      <c r="E67" s="75"/>
      <c r="F67" s="74"/>
      <c r="G67" s="74"/>
      <c r="H67" s="76"/>
      <c r="I67" s="76"/>
      <c r="J67" s="76"/>
      <c r="K67" s="76"/>
      <c r="L67" s="76"/>
      <c r="M67" s="74"/>
      <c r="N67" s="74"/>
      <c r="O67" s="77"/>
      <c r="T67" s="20"/>
    </row>
    <row r="68" spans="1:20" x14ac:dyDescent="0.2">
      <c r="A68" s="73"/>
      <c r="B68" s="74"/>
      <c r="C68" s="74"/>
      <c r="D68" s="74"/>
      <c r="E68" s="75"/>
      <c r="F68" s="74"/>
      <c r="G68" s="74"/>
      <c r="H68" s="76"/>
      <c r="I68" s="76"/>
      <c r="J68" s="76"/>
      <c r="K68" s="76"/>
      <c r="L68" s="76"/>
      <c r="M68" s="74"/>
      <c r="N68" s="74"/>
      <c r="O68" s="77"/>
      <c r="T68" s="20"/>
    </row>
    <row r="69" spans="1:20" x14ac:dyDescent="0.2">
      <c r="A69" s="73"/>
      <c r="B69" s="74"/>
      <c r="C69" s="74"/>
      <c r="D69" s="74"/>
      <c r="E69" s="75"/>
      <c r="F69" s="74"/>
      <c r="G69" s="74"/>
      <c r="H69" s="76"/>
      <c r="I69" s="76"/>
      <c r="J69" s="76"/>
      <c r="K69" s="76"/>
      <c r="L69" s="76"/>
      <c r="M69" s="248"/>
      <c r="N69" s="78"/>
      <c r="O69" s="77"/>
      <c r="T69" s="20"/>
    </row>
    <row r="70" spans="1:20" ht="13.5" thickBot="1" x14ac:dyDescent="0.25">
      <c r="A70" s="84" t="s">
        <v>5</v>
      </c>
      <c r="B70" s="85"/>
      <c r="C70" s="85"/>
      <c r="D70" s="85"/>
      <c r="E70" s="85" t="str">
        <f>G17</f>
        <v>Соловьев Г.Н. (ВК, Санкт-Петербург)</v>
      </c>
      <c r="F70" s="85"/>
      <c r="G70" s="85"/>
      <c r="H70" s="85" t="str">
        <f>G18</f>
        <v>Михайлова И.Н. (ВК, Санкт-Петербург)</v>
      </c>
      <c r="I70" s="85"/>
      <c r="J70" s="85"/>
      <c r="K70" s="85"/>
      <c r="L70" s="85"/>
      <c r="M70" s="85" t="str">
        <f>G19</f>
        <v>Валова А.С. (ВК, Санкт-Петербург)</v>
      </c>
      <c r="N70" s="85"/>
      <c r="O70" s="86"/>
    </row>
    <row r="71" spans="1:20" ht="13.5" thickTop="1" x14ac:dyDescent="0.2">
      <c r="T71" s="20"/>
    </row>
    <row r="72" spans="1:20" x14ac:dyDescent="0.2">
      <c r="T72" s="20"/>
    </row>
    <row r="73" spans="1:20" x14ac:dyDescent="0.2">
      <c r="T73" s="20"/>
    </row>
    <row r="74" spans="1:20" x14ac:dyDescent="0.2">
      <c r="T74" s="20"/>
    </row>
    <row r="75" spans="1:20" x14ac:dyDescent="0.2">
      <c r="T75" s="20"/>
    </row>
    <row r="77" spans="1:20" x14ac:dyDescent="0.2">
      <c r="T77" s="20"/>
    </row>
    <row r="78" spans="1:20" x14ac:dyDescent="0.2">
      <c r="T78" s="20"/>
    </row>
    <row r="79" spans="1:20" x14ac:dyDescent="0.2">
      <c r="T79" s="20"/>
    </row>
    <row r="80" spans="1:20" x14ac:dyDescent="0.2">
      <c r="T80" s="20"/>
    </row>
    <row r="81" spans="20:20" x14ac:dyDescent="0.2">
      <c r="T81" s="20"/>
    </row>
    <row r="83" spans="20:20" x14ac:dyDescent="0.2">
      <c r="T83" s="1"/>
    </row>
    <row r="84" spans="20:20" x14ac:dyDescent="0.2">
      <c r="T84" s="20"/>
    </row>
    <row r="85" spans="20:20" x14ac:dyDescent="0.2">
      <c r="T85" s="20"/>
    </row>
    <row r="86" spans="20:20" x14ac:dyDescent="0.2">
      <c r="T86" s="1"/>
    </row>
    <row r="87" spans="20:20" x14ac:dyDescent="0.2">
      <c r="T87" s="1"/>
    </row>
    <row r="88" spans="20:20" x14ac:dyDescent="0.2">
      <c r="T88" s="79"/>
    </row>
    <row r="89" spans="20:20" x14ac:dyDescent="0.2">
      <c r="T89" s="20"/>
    </row>
    <row r="90" spans="20:20" x14ac:dyDescent="0.2">
      <c r="T90" s="20"/>
    </row>
  </sheetData>
  <mergeCells count="66">
    <mergeCell ref="V26:V27"/>
    <mergeCell ref="R25:R28"/>
    <mergeCell ref="N23:N26"/>
    <mergeCell ref="N27:N30"/>
    <mergeCell ref="N31:N34"/>
    <mergeCell ref="N35:N38"/>
    <mergeCell ref="O35:O38"/>
    <mergeCell ref="O31:O34"/>
    <mergeCell ref="O27:O30"/>
    <mergeCell ref="A6:O6"/>
    <mergeCell ref="A23:A26"/>
    <mergeCell ref="A27:A30"/>
    <mergeCell ref="A47:A50"/>
    <mergeCell ref="A43:A46"/>
    <mergeCell ref="A39:A42"/>
    <mergeCell ref="A35:A38"/>
    <mergeCell ref="A31:A34"/>
    <mergeCell ref="N39:N42"/>
    <mergeCell ref="N43:N46"/>
    <mergeCell ref="N47:N50"/>
    <mergeCell ref="M48:M49"/>
    <mergeCell ref="O47:O50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A64:D64"/>
    <mergeCell ref="E64:G64"/>
    <mergeCell ref="H64:L64"/>
    <mergeCell ref="M64:O64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O43:O46"/>
    <mergeCell ref="O39:O42"/>
    <mergeCell ref="O23:O26"/>
    <mergeCell ref="L21:L22"/>
    <mergeCell ref="M21:M22"/>
    <mergeCell ref="N21:N22"/>
    <mergeCell ref="O21:O22"/>
    <mergeCell ref="A56:D56"/>
    <mergeCell ref="A65:E65"/>
    <mergeCell ref="F65:O65"/>
    <mergeCell ref="A70:D70"/>
    <mergeCell ref="E70:G70"/>
    <mergeCell ref="H70:L70"/>
    <mergeCell ref="M70:O70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2023-06-08T16:10:49Z</dcterms:created>
  <dcterms:modified xsi:type="dcterms:W3CDTF">2023-10-23T13:11:58Z</dcterms:modified>
</cp:coreProperties>
</file>