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5 этап\Протоколы ФВСР\Классик 19 июля\"/>
    </mc:Choice>
  </mc:AlternateContent>
  <xr:revisionPtr revIDLastSave="0" documentId="13_ncr:1_{076A7568-2CDB-430B-8DC0-9DA8997C52B0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definedNames>
    <definedName name="_xlnm._FilterDatabase" localSheetId="0" hidden="1">КЛАССИК!$A$22:$I$22</definedName>
    <definedName name="_xlnm.Print_Area" localSheetId="0">КЛАССИК!$A$1:$K$44</definedName>
  </definedNames>
  <calcPr calcId="191029"/>
</workbook>
</file>

<file path=xl/calcChain.xml><?xml version="1.0" encoding="utf-8"?>
<calcChain xmlns="http://schemas.openxmlformats.org/spreadsheetml/2006/main">
  <c r="I44" i="127" l="1"/>
  <c r="E44" i="127"/>
  <c r="A44" i="127"/>
  <c r="H36" i="127"/>
  <c r="H35" i="127"/>
  <c r="H34" i="127"/>
  <c r="H33" i="127"/>
  <c r="K32" i="127"/>
  <c r="K31" i="127"/>
  <c r="K30" i="127"/>
  <c r="H32" i="127" l="1"/>
  <c r="H31" i="127" s="1"/>
</calcChain>
</file>

<file path=xl/sharedStrings.xml><?xml version="1.0" encoding="utf-8"?>
<sst xmlns="http://schemas.openxmlformats.org/spreadsheetml/2006/main" count="97" uniqueCount="88">
  <si>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</si>
  <si>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</si>
  <si>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</si>
  <si>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</si>
  <si>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</si>
  <si>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</si>
  <si>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</si>
  <si>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</si>
  <si>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</si>
  <si>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</si>
  <si>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</si>
  <si>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</si>
  <si>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</si>
  <si>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</si>
  <si>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</si>
  <si>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</si>
  <si>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</si>
  <si>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</si>
  <si>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</si>
  <si>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</si>
  <si>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</si>
  <si>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</si>
  <si>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</si>
  <si>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</si>
  <si>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</si>
  <si>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</si>
  <si>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</si>
  <si>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</si>
  <si>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</si>
  <si>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</si>
  <si>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</si>
  <si>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</si>
  <si>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</si>
  <si>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</si>
  <si>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</si>
  <si>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</si>
  <si>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</si>
  <si>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</si>
  <si>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</si>
  <si>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</si>
  <si>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</si>
  <si>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</si>
  <si>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</si>
  <si>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</si>
  <si>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</si>
  <si>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</si>
  <si>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</si>
  <si>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</si>
  <si>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</si>
  <si>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</si>
  <si>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</si>
  <si>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</si>
  <si>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</si>
  <si>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</si>
  <si>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</si>
  <si>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Девушки 15-16 лет</t>
  </si>
  <si>
    <t>№ ВРВС: 0080011611Я</t>
  </si>
  <si>
    <t>ЧЕРНЫШОВ М.Ю. (г. Пенза)</t>
  </si>
  <si>
    <t>БОЯРОВ В.В. (ВК, г. Саранск)</t>
  </si>
  <si>
    <t>МЯГКОВА Е.А.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</si>
  <si>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20м </t>
    </r>
  </si>
  <si>
    <t>ДАТА ПРОВЕДЕНИЯ: 19 июля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</si>
  <si>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</si>
  <si>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№ ЕКП 2025: 2008130021030091</t>
  </si>
  <si>
    <t>450 м</t>
  </si>
  <si>
    <t>ГРИГОРЬЕВА Л.Ю. (ВК, г. Пенза)</t>
  </si>
  <si>
    <t>505</t>
  </si>
  <si>
    <t>10091229288</t>
  </si>
  <si>
    <t>Карпова Анастасия Валерьевна</t>
  </si>
  <si>
    <t>30.10.2009</t>
  </si>
  <si>
    <t>Мордовия</t>
  </si>
  <si>
    <t>829</t>
  </si>
  <si>
    <t>10062501023</t>
  </si>
  <si>
    <t>Сахатова Алина Гурбановна</t>
  </si>
  <si>
    <t>12.12.2009</t>
  </si>
  <si>
    <t>Санкт-Петербург</t>
  </si>
  <si>
    <t>62</t>
  </si>
  <si>
    <t>10091228884</t>
  </si>
  <si>
    <t>Кураленко Варвара Николаевна</t>
  </si>
  <si>
    <t>15.09.2010</t>
  </si>
  <si>
    <t>515</t>
  </si>
  <si>
    <t>10096913791</t>
  </si>
  <si>
    <t>Павленко Эвелина Дмитриевна</t>
  </si>
  <si>
    <t>03.12.2009</t>
  </si>
  <si>
    <t>55</t>
  </si>
  <si>
    <t>10090414084</t>
  </si>
  <si>
    <t>Кручинкина Лилия Андреевна</t>
  </si>
  <si>
    <t>01.11.2009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</si>
</sst>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2" xfId="2" applyNumberFormat="1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right" vertical="center"/>
    </xf>
    <xf numFmtId="0" fontId="9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vertical="center"/>
    </xf>
    <xf numFmtId="14" fontId="9" fillId="0" borderId="4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14" fontId="11" fillId="0" borderId="3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165" fontId="17" fillId="0" borderId="4" xfId="2" applyNumberFormat="1" applyFont="1" applyBorder="1" applyAlignment="1">
      <alignment vertical="center"/>
    </xf>
    <xf numFmtId="0" fontId="9" fillId="0" borderId="5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5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14" fontId="9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165" fontId="15" fillId="0" borderId="5" xfId="2" applyNumberFormat="1" applyFont="1" applyBorder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9" xfId="2" applyFont="1" applyFill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3" xfId="2" applyNumberFormat="1" applyFont="1" applyBorder="1" applyAlignment="1">
      <alignment vertical="center"/>
    </xf>
    <xf numFmtId="1" fontId="9" fillId="0" borderId="6" xfId="2" applyNumberFormat="1" applyFont="1" applyBorder="1" applyAlignment="1">
      <alignment horizontal="right" vertical="center"/>
    </xf>
    <xf numFmtId="0" fontId="9" fillId="0" borderId="6" xfId="2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17" fillId="0" borderId="1" xfId="2" applyFont="1" applyBorder="1" applyAlignment="1">
      <alignment horizontal="right" vertical="center"/>
    </xf>
    <xf numFmtId="49" fontId="9" fillId="0" borderId="2" xfId="2" applyNumberFormat="1" applyFont="1" applyBorder="1" applyAlignment="1">
      <alignment horizontal="left" vertical="center"/>
    </xf>
    <xf numFmtId="0" fontId="17" fillId="0" borderId="2" xfId="2" applyFont="1" applyBorder="1" applyAlignment="1">
      <alignment horizontal="right" vertical="center"/>
    </xf>
    <xf numFmtId="0" fontId="9" fillId="0" borderId="14" xfId="2" applyFont="1" applyBorder="1" applyAlignment="1">
      <alignment horizontal="center" vertical="center"/>
    </xf>
    <xf numFmtId="164" fontId="21" fillId="0" borderId="12" xfId="2" applyNumberFormat="1" applyFont="1" applyBorder="1" applyAlignment="1">
      <alignment horizontal="left" vertical="center" wrapText="1"/>
    </xf>
    <xf numFmtId="0" fontId="21" fillId="0" borderId="12" xfId="8" applyFont="1" applyBorder="1" applyAlignment="1">
      <alignment horizontal="left" vertical="center" wrapText="1"/>
    </xf>
    <xf numFmtId="0" fontId="17" fillId="2" borderId="8" xfId="8" applyFont="1" applyFill="1" applyBorder="1" applyAlignment="1">
      <alignment horizontal="center" vertical="center" wrapText="1"/>
    </xf>
    <xf numFmtId="14" fontId="17" fillId="2" borderId="8" xfId="8" applyNumberFormat="1" applyFont="1" applyFill="1" applyBorder="1" applyAlignment="1">
      <alignment horizontal="center" vertical="center" wrapText="1"/>
    </xf>
    <xf numFmtId="0" fontId="17" fillId="2" borderId="11" xfId="8" applyFont="1" applyFill="1" applyBorder="1" applyAlignment="1">
      <alignment horizontal="center" vertical="center" wrapText="1"/>
    </xf>
    <xf numFmtId="0" fontId="17" fillId="2" borderId="17" xfId="8" applyFont="1" applyFill="1" applyBorder="1" applyAlignment="1">
      <alignment vertical="center" wrapText="1"/>
    </xf>
    <xf numFmtId="14" fontId="17" fillId="2" borderId="17" xfId="8" applyNumberFormat="1" applyFont="1" applyFill="1" applyBorder="1" applyAlignment="1">
      <alignment vertical="center" wrapText="1"/>
    </xf>
    <xf numFmtId="0" fontId="17" fillId="2" borderId="18" xfId="8" applyFont="1" applyFill="1" applyBorder="1" applyAlignment="1">
      <alignment vertical="center" wrapText="1"/>
    </xf>
    <xf numFmtId="0" fontId="9" fillId="0" borderId="10" xfId="2" applyFont="1" applyBorder="1" applyAlignment="1">
      <alignment vertical="center"/>
    </xf>
    <xf numFmtId="1" fontId="9" fillId="0" borderId="16" xfId="2" applyNumberFormat="1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vertical="center"/>
    </xf>
    <xf numFmtId="14" fontId="17" fillId="2" borderId="19" xfId="8" applyNumberFormat="1" applyFont="1" applyFill="1" applyBorder="1" applyAlignment="1">
      <alignment horizontal="center" vertical="center" wrapText="1"/>
    </xf>
    <xf numFmtId="14" fontId="17" fillId="2" borderId="20" xfId="8" applyNumberFormat="1" applyFont="1" applyFill="1" applyBorder="1" applyAlignment="1">
      <alignment horizontal="center" vertical="center" wrapText="1"/>
    </xf>
    <xf numFmtId="1" fontId="9" fillId="0" borderId="12" xfId="2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/>
    </xf>
    <xf numFmtId="0" fontId="11" fillId="0" borderId="12" xfId="2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 wrapText="1"/>
    </xf>
    <xf numFmtId="0" fontId="9" fillId="0" borderId="13" xfId="2" applyFont="1" applyBorder="1" applyAlignment="1">
      <alignment horizontal="right" vertical="center" wrapText="1"/>
    </xf>
    <xf numFmtId="0" fontId="12" fillId="0" borderId="29" xfId="2" applyFont="1" applyBorder="1" applyAlignment="1">
      <alignment horizontal="right" vertical="center"/>
    </xf>
    <xf numFmtId="0" fontId="12" fillId="0" borderId="27" xfId="2" applyFont="1" applyBorder="1" applyAlignment="1">
      <alignment horizontal="right" vertical="center"/>
    </xf>
    <xf numFmtId="0" fontId="13" fillId="0" borderId="30" xfId="2" applyFont="1" applyBorder="1" applyAlignment="1">
      <alignment vertical="center"/>
    </xf>
    <xf numFmtId="165" fontId="15" fillId="0" borderId="31" xfId="2" applyNumberFormat="1" applyFont="1" applyBorder="1" applyAlignment="1">
      <alignment vertical="center"/>
    </xf>
    <xf numFmtId="165" fontId="15" fillId="0" borderId="32" xfId="2" applyNumberFormat="1" applyFont="1" applyBorder="1" applyAlignment="1">
      <alignment horizontal="right"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15" fillId="0" borderId="33" xfId="2" applyFont="1" applyBorder="1" applyAlignment="1">
      <alignment horizontal="right" vertical="center"/>
    </xf>
    <xf numFmtId="0" fontId="9" fillId="0" borderId="34" xfId="2" applyFont="1" applyBorder="1" applyAlignment="1">
      <alignment vertical="center"/>
    </xf>
    <xf numFmtId="0" fontId="9" fillId="0" borderId="35" xfId="2" applyFont="1" applyBorder="1" applyAlignment="1">
      <alignment vertical="center"/>
    </xf>
    <xf numFmtId="0" fontId="17" fillId="2" borderId="36" xfId="2" applyFont="1" applyFill="1" applyBorder="1" applyAlignment="1">
      <alignment horizontal="center" vertical="center"/>
    </xf>
    <xf numFmtId="0" fontId="17" fillId="2" borderId="38" xfId="2" applyFont="1" applyFill="1" applyBorder="1" applyAlignment="1">
      <alignment vertical="center"/>
    </xf>
    <xf numFmtId="0" fontId="9" fillId="0" borderId="32" xfId="2" applyFont="1" applyBorder="1" applyAlignment="1">
      <alignment horizontal="center" vertical="center" wrapText="1"/>
    </xf>
    <xf numFmtId="0" fontId="9" fillId="0" borderId="40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4" fillId="0" borderId="25" xfId="2" applyFont="1" applyBorder="1" applyAlignment="1">
      <alignment vertical="center" wrapText="1"/>
    </xf>
    <xf numFmtId="0" fontId="9" fillId="0" borderId="30" xfId="2" applyFont="1" applyBorder="1" applyAlignment="1">
      <alignment vertical="center"/>
    </xf>
    <xf numFmtId="0" fontId="9" fillId="0" borderId="32" xfId="0" applyFont="1" applyBorder="1" applyAlignment="1">
      <alignment horizontal="right" vertical="center"/>
    </xf>
    <xf numFmtId="49" fontId="9" fillId="0" borderId="0" xfId="2" applyNumberFormat="1" applyFont="1" applyAlignment="1">
      <alignment horizontal="left" vertical="center"/>
    </xf>
    <xf numFmtId="1" fontId="17" fillId="0" borderId="0" xfId="2" applyNumberFormat="1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24" xfId="2" applyFont="1" applyBorder="1" applyAlignment="1">
      <alignment vertical="center"/>
    </xf>
    <xf numFmtId="0" fontId="9" fillId="0" borderId="25" xfId="2" applyFont="1" applyBorder="1" applyAlignment="1">
      <alignment vertical="center"/>
    </xf>
    <xf numFmtId="0" fontId="9" fillId="0" borderId="29" xfId="2" applyFont="1" applyBorder="1" applyAlignment="1">
      <alignment vertical="center"/>
    </xf>
    <xf numFmtId="0" fontId="9" fillId="0" borderId="24" xfId="2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0" fontId="20" fillId="0" borderId="26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3" fillId="0" borderId="28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26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2" borderId="30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3" xfId="2" applyNumberFormat="1" applyFont="1" applyFill="1" applyBorder="1" applyAlignment="1">
      <alignment horizontal="center" vertical="center"/>
    </xf>
    <xf numFmtId="165" fontId="13" fillId="2" borderId="31" xfId="2" applyNumberFormat="1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37" xfId="2" applyFont="1" applyFill="1" applyBorder="1" applyAlignment="1">
      <alignment horizontal="center" vertical="center" wrapText="1"/>
    </xf>
    <xf numFmtId="0" fontId="17" fillId="2" borderId="39" xfId="2" applyFont="1" applyFill="1" applyBorder="1" applyAlignment="1">
      <alignment horizontal="center" vertical="center" wrapText="1"/>
    </xf>
    <xf numFmtId="0" fontId="17" fillId="2" borderId="10" xfId="8" applyFont="1" applyFill="1" applyBorder="1" applyAlignment="1">
      <alignment horizontal="center" vertical="center" wrapText="1"/>
    </xf>
    <xf numFmtId="0" fontId="17" fillId="2" borderId="15" xfId="8" applyFont="1" applyFill="1" applyBorder="1" applyAlignment="1">
      <alignment horizontal="center" vertical="center" wrapText="1"/>
    </xf>
    <xf numFmtId="0" fontId="13" fillId="2" borderId="41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3" fillId="2" borderId="42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30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31" xfId="2" applyNumberFormat="1" applyFont="1" applyFill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390525</xdr:colOff>
      <xdr:row>0</xdr:row>
      <xdr:rowOff>123825</xdr:rowOff>
    </xdr:from>
    <xdr:to>
      <xdr:col>2</xdr:col>
      <xdr:colOff>945092</xdr:colOff>
      <xdr:row>4</xdr:row>
      <xdr:rowOff>230717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390525" y="123825"/>
          <a:ext cx="1545167" cy="117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view="pageBreakPreview" topLeftCell="A16" zoomScaleNormal="100" zoomScaleSheetLayoutView="100" workbookViewId="0">
      <selection activeCell="D24" sqref="D24"/>
    </sheetView>
  </sheetViews>
  <sheetFormatPr defaultRowHeight="13.8" x14ac:dyDescent="0.25"/>
  <cols>
    <col min="1" max="1" width="7" style="1" customWidth="1"/>
    <col min="2" max="2" width="7.88671875" style="23" customWidth="1"/>
    <col min="3" max="3" width="14.6640625" style="23" customWidth="1"/>
    <col min="4" max="4" width="32.77734375" style="1" customWidth="1"/>
    <col min="5" max="5" width="11.6640625" style="11" customWidth="1"/>
    <col min="6" max="6" width="10.33203125" style="1" customWidth="1"/>
    <col min="7" max="7" width="31.109375" style="1" customWidth="1"/>
    <col min="8" max="8" width="15.33203125" style="21" customWidth="1"/>
    <col min="9" max="9" width="4.6640625" style="21" customWidth="1"/>
    <col min="10" max="10" width="15.33203125" style="1" customWidth="1"/>
    <col min="11" max="11" width="18.6640625" style="1" customWidth="1"/>
  </cols>
  <sheetData>
    <row r="1" spans="1:11" ht="21" x14ac:dyDescent="0.25">
      <c r="A1" s="105" t="s">
        <v>28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ht="21" x14ac:dyDescent="0.25">
      <c r="A2" s="105" t="s">
        <v>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21" x14ac:dyDescent="0.25">
      <c r="A3" s="105" t="s">
        <v>50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21" x14ac:dyDescent="0.25">
      <c r="A4" s="105" t="s">
        <v>51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1" ht="21" x14ac:dyDescent="0.25">
      <c r="A5" s="105" t="s">
        <v>52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1" ht="28.8" x14ac:dyDescent="0.25">
      <c r="A6" s="106" t="s">
        <v>49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</row>
    <row r="7" spans="1:11" ht="21" x14ac:dyDescent="0.25">
      <c r="A7" s="107" t="s">
        <v>11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</row>
    <row r="8" spans="1:11" ht="21.6" thickBot="1" x14ac:dyDescent="0.3">
      <c r="A8" s="107" t="s">
        <v>24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</row>
    <row r="9" spans="1:11" ht="18" x14ac:dyDescent="0.25">
      <c r="A9" s="108" t="s">
        <v>16</v>
      </c>
      <c r="B9" s="109"/>
      <c r="C9" s="109"/>
      <c r="D9" s="109"/>
      <c r="E9" s="109"/>
      <c r="F9" s="109"/>
      <c r="G9" s="109"/>
      <c r="H9" s="109"/>
      <c r="I9" s="109"/>
      <c r="J9" s="109"/>
      <c r="K9" s="110"/>
    </row>
    <row r="10" spans="1:11" ht="18" x14ac:dyDescent="0.25">
      <c r="A10" s="111" t="s">
        <v>45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3"/>
    </row>
    <row r="11" spans="1:11" ht="18" x14ac:dyDescent="0.25">
      <c r="A11" s="111" t="s">
        <v>55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3"/>
    </row>
    <row r="12" spans="1:11" ht="21" x14ac:dyDescent="0.25">
      <c r="A12" s="102" t="s">
        <v>24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4"/>
    </row>
    <row r="13" spans="1:11" ht="20.100000000000001" customHeight="1" x14ac:dyDescent="0.25">
      <c r="A13" s="114" t="s">
        <v>53</v>
      </c>
      <c r="B13" s="115"/>
      <c r="C13" s="115"/>
      <c r="D13" s="115"/>
      <c r="E13" s="2"/>
      <c r="F13" s="101" t="s">
        <v>60</v>
      </c>
      <c r="G13" s="101"/>
      <c r="H13" s="12"/>
      <c r="I13" s="12"/>
      <c r="J13" s="3"/>
      <c r="K13" s="66" t="s">
        <v>56</v>
      </c>
    </row>
    <row r="14" spans="1:11" ht="20.100000000000001" customHeight="1" x14ac:dyDescent="0.25">
      <c r="A14" s="116" t="s">
        <v>61</v>
      </c>
      <c r="B14" s="117"/>
      <c r="C14" s="117"/>
      <c r="D14" s="117"/>
      <c r="E14" s="4"/>
      <c r="F14" s="25" t="s">
        <v>62</v>
      </c>
      <c r="G14" s="25"/>
      <c r="H14" s="13"/>
      <c r="I14" s="13"/>
      <c r="J14" s="5"/>
      <c r="K14" s="67" t="s">
        <v>63</v>
      </c>
    </row>
    <row r="15" spans="1:11" ht="20.100000000000001" customHeight="1" x14ac:dyDescent="0.25">
      <c r="A15" s="118" t="s">
        <v>6</v>
      </c>
      <c r="B15" s="119"/>
      <c r="C15" s="119"/>
      <c r="D15" s="119"/>
      <c r="E15" s="119"/>
      <c r="F15" s="119"/>
      <c r="G15" s="120"/>
      <c r="H15" s="121" t="s">
        <v>0</v>
      </c>
      <c r="I15" s="122"/>
      <c r="J15" s="122"/>
      <c r="K15" s="123"/>
    </row>
    <row r="16" spans="1:11" ht="20.100000000000001" customHeight="1" x14ac:dyDescent="0.25">
      <c r="A16" s="68" t="s">
        <v>12</v>
      </c>
      <c r="B16" s="6"/>
      <c r="C16" s="6"/>
      <c r="D16" s="14"/>
      <c r="E16" s="15"/>
      <c r="F16" s="14"/>
      <c r="G16" s="63" t="s">
        <v>57</v>
      </c>
      <c r="H16" s="37" t="s">
        <v>29</v>
      </c>
      <c r="I16" s="38"/>
      <c r="J16" s="38"/>
      <c r="K16" s="69"/>
    </row>
    <row r="17" spans="1:11" ht="20.100000000000001" customHeight="1" x14ac:dyDescent="0.25">
      <c r="A17" s="68" t="s">
        <v>13</v>
      </c>
      <c r="B17" s="6"/>
      <c r="C17" s="6"/>
      <c r="D17" s="7"/>
      <c r="E17" s="24"/>
      <c r="F17" s="16"/>
      <c r="G17" s="64" t="s">
        <v>58</v>
      </c>
      <c r="H17" s="37" t="s">
        <v>31</v>
      </c>
      <c r="I17" s="38"/>
      <c r="J17" s="38"/>
      <c r="K17" s="70" t="s">
        <v>54</v>
      </c>
    </row>
    <row r="18" spans="1:11" ht="20.100000000000001" customHeight="1" x14ac:dyDescent="0.25">
      <c r="A18" s="68" t="s">
        <v>14</v>
      </c>
      <c r="B18" s="6"/>
      <c r="C18" s="6"/>
      <c r="D18" s="7"/>
      <c r="E18" s="24"/>
      <c r="F18" s="16"/>
      <c r="G18" s="64" t="s">
        <v>59</v>
      </c>
      <c r="H18" s="37" t="s">
        <v>32</v>
      </c>
      <c r="I18" s="38"/>
      <c r="J18" s="38"/>
      <c r="K18" s="70" t="s">
        <v>64</v>
      </c>
    </row>
    <row r="19" spans="1:11" ht="20.100000000000001" customHeight="1" thickBot="1" x14ac:dyDescent="0.3">
      <c r="A19" s="68" t="s">
        <v>10</v>
      </c>
      <c r="B19" s="26"/>
      <c r="C19" s="26"/>
      <c r="D19" s="16"/>
      <c r="F19" s="28"/>
      <c r="G19" s="65" t="s">
        <v>65</v>
      </c>
      <c r="H19" s="27" t="s">
        <v>30</v>
      </c>
      <c r="I19" s="71"/>
      <c r="J19" s="72"/>
      <c r="K19" s="73">
        <v>1</v>
      </c>
    </row>
    <row r="20" spans="1:11" ht="15" thickTop="1" thickBot="1" x14ac:dyDescent="0.3">
      <c r="A20" s="74"/>
      <c r="B20" s="8"/>
      <c r="C20" s="8"/>
      <c r="D20" s="9"/>
      <c r="E20" s="10"/>
      <c r="F20" s="9"/>
      <c r="G20" s="55"/>
      <c r="H20" s="17"/>
      <c r="I20" s="17"/>
      <c r="J20" s="9"/>
      <c r="K20" s="75"/>
    </row>
    <row r="21" spans="1:11" ht="28.2" customHeight="1" thickTop="1" x14ac:dyDescent="0.25">
      <c r="A21" s="76" t="s">
        <v>4</v>
      </c>
      <c r="B21" s="49" t="s">
        <v>8</v>
      </c>
      <c r="C21" s="49" t="s">
        <v>23</v>
      </c>
      <c r="D21" s="49" t="s">
        <v>1</v>
      </c>
      <c r="E21" s="50" t="s">
        <v>22</v>
      </c>
      <c r="F21" s="51" t="s">
        <v>5</v>
      </c>
      <c r="G21" s="49" t="s">
        <v>26</v>
      </c>
      <c r="H21" s="128" t="s">
        <v>38</v>
      </c>
      <c r="I21" s="129"/>
      <c r="J21" s="124" t="s">
        <v>18</v>
      </c>
      <c r="K21" s="126" t="s">
        <v>9</v>
      </c>
    </row>
    <row r="22" spans="1:11" ht="13.95" customHeight="1" x14ac:dyDescent="0.25">
      <c r="A22" s="77"/>
      <c r="B22" s="52"/>
      <c r="C22" s="52"/>
      <c r="D22" s="52"/>
      <c r="E22" s="53"/>
      <c r="F22" s="54"/>
      <c r="G22" s="52"/>
      <c r="H22" s="59"/>
      <c r="I22" s="60"/>
      <c r="J22" s="125"/>
      <c r="K22" s="127"/>
    </row>
    <row r="23" spans="1:11" ht="30" customHeight="1" x14ac:dyDescent="0.3">
      <c r="A23" s="62">
        <v>1</v>
      </c>
      <c r="B23" s="62" t="s">
        <v>66</v>
      </c>
      <c r="C23" s="62" t="s">
        <v>67</v>
      </c>
      <c r="D23" s="62" t="s">
        <v>68</v>
      </c>
      <c r="E23" s="62" t="s">
        <v>69</v>
      </c>
      <c r="F23" s="62" t="s">
        <v>20</v>
      </c>
      <c r="G23" s="62" t="s">
        <v>70</v>
      </c>
      <c r="H23" s="57"/>
      <c r="I23" s="61"/>
      <c r="J23" s="46"/>
      <c r="K23" s="78"/>
    </row>
    <row r="24" spans="1:11" ht="30" customHeight="1" x14ac:dyDescent="0.3">
      <c r="A24" s="62">
        <v>2</v>
      </c>
      <c r="B24" s="62" t="s">
        <v>71</v>
      </c>
      <c r="C24" s="62" t="s">
        <v>72</v>
      </c>
      <c r="D24" s="62" t="s">
        <v>73</v>
      </c>
      <c r="E24" s="62" t="s">
        <v>74</v>
      </c>
      <c r="F24" s="62" t="s">
        <v>20</v>
      </c>
      <c r="G24" s="62" t="s">
        <v>75</v>
      </c>
      <c r="H24" s="57"/>
      <c r="I24" s="56"/>
      <c r="J24" s="46"/>
      <c r="K24" s="79"/>
    </row>
    <row r="25" spans="1:11" ht="30" customHeight="1" x14ac:dyDescent="0.3">
      <c r="A25" s="62">
        <v>3</v>
      </c>
      <c r="B25" s="62" t="s">
        <v>76</v>
      </c>
      <c r="C25" s="62" t="s">
        <v>77</v>
      </c>
      <c r="D25" s="62" t="s">
        <v>78</v>
      </c>
      <c r="E25" s="62" t="s">
        <v>79</v>
      </c>
      <c r="F25" s="62" t="s">
        <v>46</v>
      </c>
      <c r="G25" s="62" t="s">
        <v>70</v>
      </c>
      <c r="H25" s="57"/>
      <c r="I25" s="56"/>
      <c r="J25" s="46"/>
      <c r="K25" s="79"/>
    </row>
    <row r="26" spans="1:11" ht="30" customHeight="1" x14ac:dyDescent="0.3">
      <c r="A26" s="62">
        <v>4</v>
      </c>
      <c r="B26" s="62" t="s">
        <v>80</v>
      </c>
      <c r="C26" s="62" t="s">
        <v>81</v>
      </c>
      <c r="D26" s="62" t="s">
        <v>82</v>
      </c>
      <c r="E26" s="62" t="s">
        <v>83</v>
      </c>
      <c r="F26" s="62" t="s">
        <v>20</v>
      </c>
      <c r="G26" s="62" t="s">
        <v>75</v>
      </c>
      <c r="H26" s="57"/>
      <c r="I26" s="56"/>
      <c r="J26" s="46"/>
      <c r="K26" s="79"/>
    </row>
    <row r="27" spans="1:11" ht="30" customHeight="1" x14ac:dyDescent="0.3">
      <c r="A27" s="62">
        <v>5</v>
      </c>
      <c r="B27" s="62" t="s">
        <v>84</v>
      </c>
      <c r="C27" s="62" t="s">
        <v>85</v>
      </c>
      <c r="D27" s="62" t="s">
        <v>86</v>
      </c>
      <c r="E27" s="62" t="s">
        <v>87</v>
      </c>
      <c r="F27" s="62" t="s">
        <v>20</v>
      </c>
      <c r="G27" s="62" t="s">
        <v>70</v>
      </c>
      <c r="H27" s="57"/>
      <c r="I27" s="56"/>
      <c r="J27" s="46"/>
      <c r="K27" s="79"/>
    </row>
    <row r="28" spans="1:11" ht="16.2" thickBot="1" x14ac:dyDescent="0.35">
      <c r="A28" s="80"/>
      <c r="B28" s="81"/>
      <c r="C28" s="81"/>
      <c r="D28" s="82"/>
      <c r="E28" s="83"/>
      <c r="F28" s="84"/>
      <c r="G28" s="84"/>
      <c r="H28" s="85"/>
      <c r="I28" s="85"/>
      <c r="J28" s="86"/>
      <c r="K28" s="87"/>
    </row>
    <row r="29" spans="1:11" ht="15" thickTop="1" x14ac:dyDescent="0.25">
      <c r="A29" s="130" t="s">
        <v>3</v>
      </c>
      <c r="B29" s="131"/>
      <c r="C29" s="131"/>
      <c r="D29" s="131"/>
      <c r="E29" s="36"/>
      <c r="F29" s="36"/>
      <c r="G29" s="132" t="s">
        <v>25</v>
      </c>
      <c r="H29" s="132"/>
      <c r="I29" s="131"/>
      <c r="J29" s="132"/>
      <c r="K29" s="133"/>
    </row>
    <row r="30" spans="1:11" x14ac:dyDescent="0.25">
      <c r="A30" s="88" t="s">
        <v>33</v>
      </c>
      <c r="B30" s="16"/>
      <c r="C30" s="16"/>
      <c r="D30" s="42"/>
      <c r="E30" s="19"/>
      <c r="F30" s="41"/>
      <c r="G30" s="18" t="s">
        <v>21</v>
      </c>
      <c r="H30" s="40">
        <v>2</v>
      </c>
      <c r="I30" s="43"/>
      <c r="J30" s="58" t="s">
        <v>19</v>
      </c>
      <c r="K30" s="89">
        <f>COUNTIF(F23:F27,"ЗМС")</f>
        <v>0</v>
      </c>
    </row>
    <row r="31" spans="1:11" x14ac:dyDescent="0.25">
      <c r="A31" s="88" t="s">
        <v>34</v>
      </c>
      <c r="B31" s="16"/>
      <c r="C31" s="16"/>
      <c r="D31" s="42"/>
      <c r="E31" s="1"/>
      <c r="F31" s="90"/>
      <c r="G31" s="20" t="s">
        <v>43</v>
      </c>
      <c r="H31" s="39">
        <f>H32+H35</f>
        <v>5</v>
      </c>
      <c r="I31" s="91"/>
      <c r="J31" s="58" t="s">
        <v>15</v>
      </c>
      <c r="K31" s="89">
        <f>COUNTIF(F23:F27,"МСМК")</f>
        <v>0</v>
      </c>
    </row>
    <row r="32" spans="1:11" x14ac:dyDescent="0.25">
      <c r="A32" s="88" t="s">
        <v>35</v>
      </c>
      <c r="B32" s="16"/>
      <c r="C32" s="16"/>
      <c r="D32" s="42"/>
      <c r="E32" s="1"/>
      <c r="F32" s="90"/>
      <c r="G32" s="20" t="s">
        <v>44</v>
      </c>
      <c r="H32" s="39">
        <f>H33+H34+H36</f>
        <v>5</v>
      </c>
      <c r="I32" s="91"/>
      <c r="J32" s="58" t="s">
        <v>17</v>
      </c>
      <c r="K32" s="89">
        <f>COUNTIF(F23:F27,"МС")</f>
        <v>0</v>
      </c>
    </row>
    <row r="33" spans="1:11" x14ac:dyDescent="0.25">
      <c r="A33" s="88" t="s">
        <v>36</v>
      </c>
      <c r="B33" s="16"/>
      <c r="C33" s="16"/>
      <c r="D33" s="42"/>
      <c r="E33" s="1"/>
      <c r="F33" s="90"/>
      <c r="G33" s="20" t="s">
        <v>39</v>
      </c>
      <c r="H33" s="40">
        <f>COUNT(A23:A27)</f>
        <v>5</v>
      </c>
      <c r="I33" s="92"/>
      <c r="J33" s="58" t="s">
        <v>20</v>
      </c>
      <c r="K33" s="89">
        <v>4</v>
      </c>
    </row>
    <row r="34" spans="1:11" x14ac:dyDescent="0.25">
      <c r="A34" s="88"/>
      <c r="B34" s="16"/>
      <c r="C34" s="16"/>
      <c r="D34" s="42"/>
      <c r="E34" s="1"/>
      <c r="F34" s="90"/>
      <c r="G34" s="20" t="s">
        <v>40</v>
      </c>
      <c r="H34" s="40">
        <f>COUNTIF(A23:A27,"НФ")</f>
        <v>0</v>
      </c>
      <c r="I34" s="92"/>
      <c r="J34" s="47" t="s">
        <v>46</v>
      </c>
      <c r="K34" s="89">
        <v>1</v>
      </c>
    </row>
    <row r="35" spans="1:11" x14ac:dyDescent="0.25">
      <c r="A35" s="88"/>
      <c r="B35" s="16"/>
      <c r="C35" s="16"/>
      <c r="D35" s="42"/>
      <c r="E35" s="1"/>
      <c r="F35" s="90"/>
      <c r="G35" s="20" t="s">
        <v>41</v>
      </c>
      <c r="H35" s="29">
        <f>COUNTIF(A23:A27,"НС")</f>
        <v>0</v>
      </c>
      <c r="I35" s="93"/>
      <c r="J35" s="48" t="s">
        <v>48</v>
      </c>
      <c r="K35" s="89">
        <v>0</v>
      </c>
    </row>
    <row r="36" spans="1:11" x14ac:dyDescent="0.25">
      <c r="A36" s="88"/>
      <c r="B36" s="16"/>
      <c r="C36" s="16"/>
      <c r="D36" s="42"/>
      <c r="E36" s="22"/>
      <c r="F36" s="44"/>
      <c r="G36" s="20" t="s">
        <v>42</v>
      </c>
      <c r="H36" s="29">
        <f>COUNTIF(A23:A27,"ДСКВ")</f>
        <v>0</v>
      </c>
      <c r="I36" s="45"/>
      <c r="J36" s="47" t="s">
        <v>47</v>
      </c>
      <c r="K36" s="89">
        <v>0</v>
      </c>
    </row>
    <row r="37" spans="1:11" x14ac:dyDescent="0.25">
      <c r="A37" s="94"/>
      <c r="K37" s="95"/>
    </row>
    <row r="38" spans="1:11" ht="15.6" x14ac:dyDescent="0.25">
      <c r="A38" s="135" t="s">
        <v>2</v>
      </c>
      <c r="B38" s="136"/>
      <c r="C38" s="136"/>
      <c r="D38" s="136"/>
      <c r="E38" s="137" t="s">
        <v>7</v>
      </c>
      <c r="F38" s="137"/>
      <c r="G38" s="137"/>
      <c r="H38" s="137"/>
      <c r="I38" s="137" t="s">
        <v>37</v>
      </c>
      <c r="J38" s="137"/>
      <c r="K38" s="138"/>
    </row>
    <row r="39" spans="1:11" x14ac:dyDescent="0.25">
      <c r="A39" s="94"/>
      <c r="B39" s="1"/>
      <c r="C39" s="1"/>
      <c r="E39" s="1"/>
      <c r="F39" s="19"/>
      <c r="G39" s="19"/>
      <c r="H39" s="19"/>
      <c r="I39" s="19"/>
      <c r="J39" s="19"/>
      <c r="K39" s="96"/>
    </row>
    <row r="40" spans="1:11" x14ac:dyDescent="0.25">
      <c r="A40" s="97"/>
      <c r="D40" s="23"/>
      <c r="E40" s="98"/>
      <c r="F40" s="23"/>
      <c r="G40" s="23"/>
      <c r="H40" s="99"/>
      <c r="I40" s="99"/>
      <c r="J40" s="23"/>
      <c r="K40" s="100"/>
    </row>
    <row r="41" spans="1:11" x14ac:dyDescent="0.25">
      <c r="A41" s="97"/>
      <c r="D41" s="23"/>
      <c r="E41" s="98"/>
      <c r="F41" s="23"/>
      <c r="G41" s="23"/>
      <c r="H41" s="99"/>
      <c r="I41" s="99"/>
      <c r="J41" s="23"/>
      <c r="K41" s="100"/>
    </row>
    <row r="42" spans="1:11" x14ac:dyDescent="0.25">
      <c r="A42" s="97"/>
      <c r="D42" s="23"/>
      <c r="E42" s="98"/>
      <c r="F42" s="23"/>
      <c r="G42" s="23"/>
      <c r="H42" s="99"/>
      <c r="I42" s="99"/>
      <c r="J42" s="23"/>
      <c r="K42" s="100"/>
    </row>
    <row r="43" spans="1:11" x14ac:dyDescent="0.25">
      <c r="A43" s="97"/>
      <c r="D43" s="23"/>
      <c r="E43" s="98"/>
      <c r="F43" s="23"/>
      <c r="G43" s="23"/>
      <c r="H43" s="99"/>
      <c r="I43" s="99"/>
      <c r="J43" s="23"/>
      <c r="K43" s="100"/>
    </row>
    <row r="44" spans="1:11" ht="16.2" thickBot="1" x14ac:dyDescent="0.3">
      <c r="A44" s="139" t="str">
        <f>G18</f>
        <v>МЯГКОВА Е.А. (IК, г. Саранск)</v>
      </c>
      <c r="B44" s="140"/>
      <c r="C44" s="140"/>
      <c r="D44" s="140"/>
      <c r="E44" s="140" t="str">
        <f>G17</f>
        <v>БОЯРОВ В.В. (ВК, г. Саранск)</v>
      </c>
      <c r="F44" s="140"/>
      <c r="G44" s="140"/>
      <c r="H44" s="140"/>
      <c r="I44" s="140" t="str">
        <f>G19</f>
        <v>ГРИГОРЬЕВА Л.Ю. (ВК, г. Пенза)</v>
      </c>
      <c r="J44" s="140"/>
      <c r="K44" s="141"/>
    </row>
    <row r="46" spans="1:11" ht="18" x14ac:dyDescent="0.25">
      <c r="A46" s="32"/>
      <c r="B46" s="33"/>
      <c r="C46" s="33"/>
      <c r="D46" s="32"/>
      <c r="E46" s="34"/>
      <c r="F46" s="32"/>
      <c r="G46" s="32"/>
      <c r="H46" s="35"/>
      <c r="I46" s="35"/>
      <c r="J46" s="32"/>
      <c r="K46" s="32"/>
    </row>
    <row r="47" spans="1:11" ht="21" x14ac:dyDescent="0.25">
      <c r="A47" s="30"/>
      <c r="B47" s="30"/>
      <c r="C47" s="31"/>
      <c r="D47" s="134"/>
      <c r="E47" s="134"/>
      <c r="F47" s="134"/>
      <c r="G47" s="134"/>
    </row>
    <row r="48" spans="1:11" ht="18" x14ac:dyDescent="0.25">
      <c r="D48" s="32"/>
    </row>
  </sheetData>
  <autoFilter ref="A22:I22" xr:uid="{00000000-0009-0000-0000-000000000000}">
    <sortState xmlns:xlrd2="http://schemas.microsoft.com/office/spreadsheetml/2017/richdata2" ref="A23:I35">
      <sortCondition ref="A22"/>
    </sortState>
  </autoFilter>
  <mergeCells count="28">
    <mergeCell ref="A29:D29"/>
    <mergeCell ref="G29:K29"/>
    <mergeCell ref="D47:G47"/>
    <mergeCell ref="A38:D38"/>
    <mergeCell ref="E38:H38"/>
    <mergeCell ref="I38:K38"/>
    <mergeCell ref="A44:D44"/>
    <mergeCell ref="E44:H44"/>
    <mergeCell ref="I44:K44"/>
    <mergeCell ref="A13:D13"/>
    <mergeCell ref="A14:D14"/>
    <mergeCell ref="A15:G15"/>
    <mergeCell ref="H15:K15"/>
    <mergeCell ref="J21:J22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2025-07-19T12:24:54Z</cp:lastPrinted>
  <dcterms:created xsi:type="dcterms:W3CDTF">1996-10-08T23:32:33Z</dcterms:created>
  <dcterms:modified xsi:type="dcterms:W3CDTF">2025-07-19T12:24:56Z</dcterms:modified>
</cp:coreProperties>
</file>