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-108" yWindow="-108" windowWidth="19440" windowHeight="12576" tabRatio="789"/>
  </bookViews>
  <sheets>
    <sheet name="ВС 26.04 КЛАССИК" sheetId="126" r:id="rId1"/>
  </sheets>
  <definedNames>
    <definedName name="_xlnm._FilterDatabase" localSheetId="0" hidden="1">'ВС 26.04 КЛАССИК'!$A$22:$G$22</definedName>
  </definedNames>
  <calcPr calcId="145621"/>
</workbook>
</file>

<file path=xl/calcChain.xml><?xml version="1.0" encoding="utf-8"?>
<calcChain xmlns="http://schemas.openxmlformats.org/spreadsheetml/2006/main">
  <c r="I43" i="126" l="1"/>
  <c r="E43" i="126"/>
  <c r="A43" i="126"/>
  <c r="K35" i="126"/>
  <c r="H35" i="126"/>
  <c r="K34" i="126"/>
  <c r="H34" i="126"/>
  <c r="K33" i="126"/>
  <c r="H33" i="126"/>
  <c r="K32" i="126"/>
  <c r="K31" i="126"/>
  <c r="K30" i="126"/>
  <c r="K29" i="126"/>
</calcChain>
</file>

<file path=xl/sharedStrings.xml><?xml version="1.0" encoding="utf-8"?>
<sst xmlns="http://schemas.openxmlformats.org/spreadsheetml/2006/main" count="91" uniqueCount="85">
  <si>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</si>
  <si>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</si>
  <si>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</si>
  <si>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</si>
  <si>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</si>
  <si>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</si>
  <si>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</si>
  <si>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</si>
  <si>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</si>
  <si>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</si>
  <si>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</si>
  <si>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</si>
  <si>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</si>
  <si>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</si>
  <si>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</si>
  <si>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</si>
  <si>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</si>
  <si>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</si>
  <si>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</si>
  <si>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</si>
  <si>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</si>
  <si>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</si>
  <si>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</si>
  <si>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</si>
  <si>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</si>
  <si>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</si>
  <si>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</si>
  <si>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</si>
  <si>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</si>
  <si>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</si>
  <si>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</si>
  <si>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</si>
  <si>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</si>
  <si>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</si>
  <si>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</si>
  <si>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</si>
  <si>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</si>
  <si>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</si>
  <si>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</si>
  <si>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</si>
  <si>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</si>
  <si>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</si>
  <si>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</si>
  <si>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</si>
  <si>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</si>
  <si>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</si>
  <si>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</si>
  <si>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</si>
  <si>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</si>
  <si>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</si>
  <si>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t>Юниорки 17-18 лет</t>
  </si>
  <si>
    <t>ЧЕРНЫШОВ М.Ю. (г.Пенза)</t>
  </si>
  <si>
    <t>№ ВРВС: 0080011611Я</t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</si>
  <si>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</si>
  <si>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</si>
  <si>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 "СПОРТИВНАЯ ШКОЛА №4 Г.ПЕНЗЫ"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</si>
  <si>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00м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</si>
  <si>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00м</t>
    </r>
  </si>
  <si>
    <t>БУКОВА О.Ю.(IК, г. Пенза)</t>
  </si>
  <si>
    <t>КОЧЕТКОВ Д.А. (ВК, г. Саранск)</t>
  </si>
  <si>
    <t>МЕСТО ПРОВЕДЕНИЯ: г.Брянск</t>
  </si>
  <si>
    <t>№ ЕКП 2024: 2008320021019379</t>
  </si>
  <si>
    <t>ДЫШАКОВ А.С. (ВК, г. Москва)</t>
  </si>
  <si>
    <t>2,7 м</t>
  </si>
  <si>
    <t>350 м</t>
  </si>
  <si>
    <t>ДАТА ПРОВЕДЕНИЯ: 14-15 июня 2024г.</t>
  </si>
  <si>
    <t>5</t>
  </si>
  <si>
    <t>10101157442</t>
  </si>
  <si>
    <t>Завязкина Карина</t>
  </si>
  <si>
    <t>16.05.2006</t>
  </si>
  <si>
    <t>Санкт-Петербург</t>
  </si>
  <si>
    <t>932</t>
  </si>
  <si>
    <t>10126400377</t>
  </si>
  <si>
    <t>Акимова Анастасия</t>
  </si>
  <si>
    <t>02.03.2007</t>
  </si>
  <si>
    <t>Краснодарский край</t>
  </si>
  <si>
    <t>878</t>
  </si>
  <si>
    <t>10104993083</t>
  </si>
  <si>
    <t>Дуляр Софья</t>
  </si>
  <si>
    <t>10.07.2007</t>
  </si>
  <si>
    <t>43</t>
  </si>
  <si>
    <t>10090061753</t>
  </si>
  <si>
    <t>Ажнакина Анастасия</t>
  </si>
  <si>
    <t>01.03.2007</t>
  </si>
  <si>
    <t>Пензенская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</si>
</sst>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5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1"/>
      <name val="Calibri"/>
      <family val="2"/>
      <charset val="204"/>
    </font>
    <font>
      <sz val="12"/>
      <color indexed="8"/>
      <name val="Times New Roman Cyr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6" fillId="0" borderId="0"/>
    <xf numFmtId="0" fontId="2" fillId="0" borderId="0"/>
    <xf numFmtId="0" fontId="1" fillId="0" borderId="0"/>
    <xf numFmtId="0" fontId="1" fillId="0" borderId="0"/>
    <xf numFmtId="0" fontId="5" fillId="0" borderId="0"/>
    <xf numFmtId="0" fontId="4" fillId="0" borderId="0"/>
    <xf numFmtId="0" fontId="1" fillId="0" borderId="0"/>
    <xf numFmtId="0" fontId="1" fillId="0" borderId="0"/>
  </cellStyleXfs>
  <cellXfs count="142">
    <xf numFmtId="0" fontId="0" fillId="0" borderId="0" xfId="0"/>
    <xf numFmtId="0" fontId="7" fillId="0" borderId="0" xfId="7" applyFont="1" applyAlignment="1">
      <alignment vertical="center" wrapText="1"/>
    </xf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8" fillId="0" borderId="6" xfId="2" applyFont="1" applyBorder="1" applyAlignment="1">
      <alignment horizontal="center" vertical="center"/>
    </xf>
    <xf numFmtId="0" fontId="8" fillId="0" borderId="6" xfId="2" applyFont="1" applyBorder="1" applyAlignment="1">
      <alignment vertical="center"/>
    </xf>
    <xf numFmtId="14" fontId="8" fillId="0" borderId="6" xfId="2" applyNumberFormat="1" applyFont="1" applyBorder="1" applyAlignment="1">
      <alignment vertical="center"/>
    </xf>
    <xf numFmtId="14" fontId="8" fillId="0" borderId="0" xfId="2" applyNumberFormat="1" applyFont="1" applyAlignment="1">
      <alignment vertical="center"/>
    </xf>
    <xf numFmtId="164" fontId="13" fillId="0" borderId="0" xfId="2" applyNumberFormat="1" applyFont="1" applyAlignment="1">
      <alignment horizontal="center" vertical="center" wrapText="1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7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165" fontId="16" fillId="0" borderId="6" xfId="2" applyNumberFormat="1" applyFont="1" applyBorder="1" applyAlignment="1">
      <alignment vertical="center"/>
    </xf>
    <xf numFmtId="0" fontId="8" fillId="0" borderId="0" xfId="2" applyFont="1" applyAlignment="1">
      <alignment horizontal="center"/>
    </xf>
    <xf numFmtId="0" fontId="8" fillId="0" borderId="0" xfId="2" applyFont="1" applyAlignment="1">
      <alignment horizontal="justify"/>
    </xf>
    <xf numFmtId="14" fontId="13" fillId="0" borderId="0" xfId="2" applyNumberFormat="1" applyFont="1" applyAlignment="1">
      <alignment horizontal="center" vertical="center" wrapText="1"/>
    </xf>
    <xf numFmtId="165" fontId="11" fillId="0" borderId="0" xfId="2" applyNumberFormat="1" applyFont="1" applyAlignment="1">
      <alignment vertical="center" wrapText="1"/>
    </xf>
    <xf numFmtId="0" fontId="13" fillId="0" borderId="0" xfId="2" applyFont="1" applyAlignment="1">
      <alignment vertical="center" wrapText="1"/>
    </xf>
    <xf numFmtId="0" fontId="8" fillId="0" borderId="8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8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10" xfId="2" applyFont="1" applyBorder="1" applyAlignment="1">
      <alignment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3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8" xfId="2" applyNumberFormat="1" applyFont="1" applyBorder="1" applyAlignment="1">
      <alignment horizontal="left" vertical="center"/>
    </xf>
    <xf numFmtId="0" fontId="8" fillId="0" borderId="13" xfId="2" applyFont="1" applyBorder="1" applyAlignment="1">
      <alignment vertical="center"/>
    </xf>
    <xf numFmtId="49" fontId="8" fillId="0" borderId="8" xfId="0" applyNumberFormat="1" applyFont="1" applyBorder="1" applyAlignment="1">
      <alignment vertical="center"/>
    </xf>
    <xf numFmtId="2" fontId="8" fillId="0" borderId="8" xfId="0" applyNumberFormat="1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0" fontId="12" fillId="2" borderId="17" xfId="2" applyFont="1" applyFill="1" applyBorder="1" applyAlignment="1">
      <alignment vertical="center"/>
    </xf>
    <xf numFmtId="165" fontId="14" fillId="0" borderId="8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1" xfId="2" applyNumberFormat="1" applyFont="1" applyBorder="1" applyAlignment="1">
      <alignment vertical="center"/>
    </xf>
    <xf numFmtId="0" fontId="10" fillId="0" borderId="28" xfId="2" applyFont="1" applyBorder="1" applyAlignment="1">
      <alignment horizontal="right" vertical="center" wrapText="1"/>
    </xf>
    <xf numFmtId="0" fontId="10" fillId="0" borderId="29" xfId="2" applyFont="1" applyBorder="1" applyAlignment="1">
      <alignment horizontal="right" vertical="center" wrapText="1"/>
    </xf>
    <xf numFmtId="165" fontId="14" fillId="0" borderId="0" xfId="2" applyNumberFormat="1" applyFont="1" applyAlignment="1">
      <alignment horizontal="left" vertical="center"/>
    </xf>
    <xf numFmtId="1" fontId="8" fillId="0" borderId="12" xfId="2" applyNumberFormat="1" applyFont="1" applyBorder="1" applyAlignment="1">
      <alignment horizontal="right" vertical="center"/>
    </xf>
    <xf numFmtId="0" fontId="8" fillId="0" borderId="12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7" xfId="2" applyFont="1" applyBorder="1" applyAlignment="1">
      <alignment vertical="center"/>
    </xf>
    <xf numFmtId="0" fontId="8" fillId="0" borderId="12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165" fontId="14" fillId="0" borderId="31" xfId="2" applyNumberFormat="1" applyFont="1" applyBorder="1" applyAlignment="1">
      <alignment horizontal="right" vertical="center"/>
    </xf>
    <xf numFmtId="0" fontId="14" fillId="0" borderId="30" xfId="2" applyFont="1" applyBorder="1" applyAlignment="1">
      <alignment horizontal="right" vertical="center"/>
    </xf>
    <xf numFmtId="0" fontId="8" fillId="0" borderId="32" xfId="2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 wrapText="1"/>
    </xf>
    <xf numFmtId="165" fontId="8" fillId="0" borderId="39" xfId="2" applyNumberFormat="1" applyFont="1" applyBorder="1" applyAlignment="1">
      <alignment horizontal="center" vertical="center"/>
    </xf>
    <xf numFmtId="0" fontId="20" fillId="0" borderId="28" xfId="2" applyFont="1" applyBorder="1" applyAlignment="1">
      <alignment horizontal="left" vertical="center" wrapText="1"/>
    </xf>
    <xf numFmtId="164" fontId="20" fillId="0" borderId="28" xfId="2" applyNumberFormat="1" applyFont="1" applyBorder="1" applyAlignment="1">
      <alignment horizontal="left" vertical="center" wrapText="1"/>
    </xf>
    <xf numFmtId="0" fontId="16" fillId="2" borderId="27" xfId="2" applyFont="1" applyFill="1" applyBorder="1" applyAlignment="1">
      <alignment horizontal="center" vertical="center"/>
    </xf>
    <xf numFmtId="0" fontId="16" fillId="2" borderId="15" xfId="8" applyFont="1" applyFill="1" applyBorder="1" applyAlignment="1">
      <alignment horizontal="center" vertical="center" wrapText="1"/>
    </xf>
    <xf numFmtId="14" fontId="16" fillId="2" borderId="15" xfId="8" applyNumberFormat="1" applyFont="1" applyFill="1" applyBorder="1" applyAlignment="1">
      <alignment horizontal="center" vertical="center" wrapText="1"/>
    </xf>
    <xf numFmtId="0" fontId="16" fillId="2" borderId="24" xfId="8" applyFont="1" applyFill="1" applyBorder="1" applyAlignment="1">
      <alignment horizontal="center" vertical="center" wrapText="1"/>
    </xf>
    <xf numFmtId="165" fontId="8" fillId="0" borderId="38" xfId="2" applyNumberFormat="1" applyFont="1" applyBorder="1" applyAlignment="1">
      <alignment vertical="center"/>
    </xf>
    <xf numFmtId="0" fontId="8" fillId="0" borderId="22" xfId="2" applyFont="1" applyBorder="1" applyAlignment="1">
      <alignment vertical="center"/>
    </xf>
    <xf numFmtId="0" fontId="16" fillId="2" borderId="40" xfId="8" applyFont="1" applyFill="1" applyBorder="1" applyAlignment="1">
      <alignment horizontal="center" vertical="center" wrapText="1"/>
    </xf>
    <xf numFmtId="14" fontId="16" fillId="2" borderId="37" xfId="8" applyNumberFormat="1" applyFont="1" applyFill="1" applyBorder="1" applyAlignment="1">
      <alignment horizontal="center" vertical="center" wrapText="1"/>
    </xf>
    <xf numFmtId="0" fontId="16" fillId="2" borderId="41" xfId="8" applyFont="1" applyFill="1" applyBorder="1" applyAlignment="1">
      <alignment horizontal="center" vertical="center" wrapText="1"/>
    </xf>
    <xf numFmtId="14" fontId="16" fillId="2" borderId="41" xfId="8" applyNumberFormat="1" applyFont="1" applyFill="1" applyBorder="1" applyAlignment="1">
      <alignment horizontal="center" vertical="center" wrapText="1"/>
    </xf>
    <xf numFmtId="0" fontId="16" fillId="2" borderId="42" xfId="8" applyFont="1" applyFill="1" applyBorder="1" applyAlignment="1">
      <alignment horizontal="center" vertical="center" wrapText="1"/>
    </xf>
    <xf numFmtId="14" fontId="16" fillId="2" borderId="0" xfId="8" applyNumberFormat="1" applyFont="1" applyFill="1" applyBorder="1" applyAlignment="1">
      <alignment horizontal="center" vertical="center" wrapText="1"/>
    </xf>
    <xf numFmtId="165" fontId="11" fillId="0" borderId="28" xfId="2" applyNumberFormat="1" applyFont="1" applyFill="1" applyBorder="1" applyAlignment="1">
      <alignment vertical="center"/>
    </xf>
    <xf numFmtId="0" fontId="12" fillId="0" borderId="1" xfId="2" applyFont="1" applyBorder="1" applyAlignment="1">
      <alignment horizontal="left" vertical="center"/>
    </xf>
    <xf numFmtId="0" fontId="16" fillId="2" borderId="43" xfId="2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0" fontId="16" fillId="2" borderId="15" xfId="2" applyFont="1" applyFill="1" applyBorder="1" applyAlignment="1">
      <alignment horizontal="center" vertical="center" wrapText="1"/>
    </xf>
    <xf numFmtId="0" fontId="16" fillId="2" borderId="34" xfId="2" applyFont="1" applyFill="1" applyBorder="1" applyAlignment="1">
      <alignment horizontal="center" vertical="center" wrapText="1"/>
    </xf>
    <xf numFmtId="0" fontId="16" fillId="2" borderId="25" xfId="2" applyFont="1" applyFill="1" applyBorder="1" applyAlignment="1">
      <alignment horizontal="center" vertical="center" wrapText="1"/>
    </xf>
    <xf numFmtId="0" fontId="16" fillId="2" borderId="35" xfId="2" applyFont="1" applyFill="1" applyBorder="1" applyAlignment="1">
      <alignment horizontal="center" vertical="center" wrapText="1"/>
    </xf>
    <xf numFmtId="0" fontId="13" fillId="0" borderId="18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6" fillId="2" borderId="24" xfId="8" applyFont="1" applyFill="1" applyBorder="1" applyAlignment="1">
      <alignment horizontal="center" vertical="center" wrapText="1"/>
    </xf>
    <xf numFmtId="0" fontId="16" fillId="2" borderId="36" xfId="8" applyFont="1" applyFill="1" applyBorder="1" applyAlignment="1">
      <alignment horizontal="center" vertical="center" wrapText="1"/>
    </xf>
    <xf numFmtId="0" fontId="12" fillId="0" borderId="26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7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2" xfId="2" applyFont="1" applyFill="1" applyBorder="1" applyAlignment="1">
      <alignment horizontal="left" vertical="center"/>
    </xf>
    <xf numFmtId="165" fontId="12" fillId="2" borderId="8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2" borderId="16" xfId="2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0" fontId="12" fillId="2" borderId="22" xfId="2" applyFont="1" applyFill="1" applyBorder="1" applyAlignment="1">
      <alignment horizontal="center" vertical="center"/>
    </xf>
    <xf numFmtId="0" fontId="12" fillId="2" borderId="23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1" xfId="2" applyNumberFormat="1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center"/>
    </xf>
    <xf numFmtId="0" fontId="24" fillId="0" borderId="28" xfId="0" applyFont="1" applyFill="1" applyBorder="1" applyAlignment="1">
      <alignment horizontal="left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ID4938_RS_1" xfId="7"/>
    <cellStyle name="Обычный_Стартовый протокол Смирнов_20101106_Results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895350</xdr:colOff>
      <xdr:row>0</xdr:row>
      <xdr:rowOff>57852</xdr:rowOff>
    </xdr:from>
    <xdr:to>
      <xdr:col>10</xdr:col>
      <xdr:colOff>1187450</xdr:colOff>
      <xdr:row>4</xdr:row>
      <xdr:rowOff>20766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7450" y="57852"/>
          <a:ext cx="1311275" cy="1029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6841</xdr:colOff>
      <xdr:row>0</xdr:row>
      <xdr:rowOff>36109</xdr:rowOff>
    </xdr:from>
    <xdr:to>
      <xdr:col>2</xdr:col>
      <xdr:colOff>21658</xdr:colOff>
      <xdr:row>3</xdr:row>
      <xdr:rowOff>216026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DEFDB1B6-541B-4288-B461-810875709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1" y="36109"/>
          <a:ext cx="999789" cy="9917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view="pageBreakPreview" topLeftCell="A9" zoomScale="88" zoomScaleNormal="100" zoomScaleSheetLayoutView="88" workbookViewId="0">
      <selection activeCell="G23" sqref="G23"/>
    </sheetView>
  </sheetViews>
  <sheetFormatPr defaultRowHeight="13.8" x14ac:dyDescent="0.25"/>
  <cols>
    <col min="1" max="1" width="7" style="2" customWidth="1"/>
    <col min="2" max="2" width="7.88671875" style="36" customWidth="1"/>
    <col min="3" max="3" width="14.6640625" style="36" customWidth="1"/>
    <col min="4" max="4" width="30.5546875" style="2" customWidth="1"/>
    <col min="5" max="5" width="11.6640625" style="14" customWidth="1"/>
    <col min="6" max="6" width="10.33203125" style="2" customWidth="1"/>
    <col min="7" max="7" width="32" style="2" customWidth="1"/>
    <col min="8" max="9" width="11.44140625" style="31" customWidth="1"/>
    <col min="10" max="10" width="15.33203125" style="2" customWidth="1"/>
    <col min="11" max="11" width="18.6640625" style="2" customWidth="1"/>
  </cols>
  <sheetData>
    <row r="1" spans="1:11" ht="21" x14ac:dyDescent="0.25">
      <c r="A1" s="99" t="s">
        <v>28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spans="1:11" ht="21" x14ac:dyDescent="0.25">
      <c r="A2" s="99" t="s">
        <v>27</v>
      </c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1" ht="21" x14ac:dyDescent="0.25">
      <c r="A3" s="99" t="s">
        <v>53</v>
      </c>
      <c r="B3" s="99"/>
      <c r="C3" s="99"/>
      <c r="D3" s="99"/>
      <c r="E3" s="99"/>
      <c r="F3" s="99"/>
      <c r="G3" s="99"/>
      <c r="H3" s="99"/>
      <c r="I3" s="99"/>
      <c r="J3" s="99"/>
      <c r="K3" s="99"/>
    </row>
    <row r="4" spans="1:11" ht="21" x14ac:dyDescent="0.25">
      <c r="A4" s="99" t="s">
        <v>54</v>
      </c>
      <c r="B4" s="99"/>
      <c r="C4" s="99"/>
      <c r="D4" s="99"/>
      <c r="E4" s="99"/>
      <c r="F4" s="99"/>
      <c r="G4" s="99"/>
      <c r="H4" s="99"/>
      <c r="I4" s="99"/>
      <c r="J4" s="99"/>
      <c r="K4" s="99"/>
    </row>
    <row r="5" spans="1:11" ht="21" x14ac:dyDescent="0.25">
      <c r="A5" s="99" t="s">
        <v>55</v>
      </c>
      <c r="B5" s="99"/>
      <c r="C5" s="99"/>
      <c r="D5" s="99"/>
      <c r="E5" s="99"/>
      <c r="F5" s="99"/>
      <c r="G5" s="99"/>
      <c r="H5" s="99"/>
      <c r="I5" s="99"/>
      <c r="J5" s="99"/>
      <c r="K5" s="99"/>
    </row>
    <row r="6" spans="1:11" ht="28.8" x14ac:dyDescent="0.25">
      <c r="A6" s="100" t="s">
        <v>49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</row>
    <row r="7" spans="1:11" ht="21" x14ac:dyDescent="0.25">
      <c r="A7" s="101" t="s">
        <v>11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</row>
    <row r="8" spans="1:11" ht="21.6" thickBot="1" x14ac:dyDescent="0.3">
      <c r="A8" s="102" t="s">
        <v>24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</row>
    <row r="9" spans="1:11" ht="18.600000000000001" thickTop="1" x14ac:dyDescent="0.25">
      <c r="A9" s="103" t="s">
        <v>16</v>
      </c>
      <c r="B9" s="104"/>
      <c r="C9" s="104"/>
      <c r="D9" s="104"/>
      <c r="E9" s="104"/>
      <c r="F9" s="104"/>
      <c r="G9" s="104"/>
      <c r="H9" s="104"/>
      <c r="I9" s="104"/>
      <c r="J9" s="104"/>
      <c r="K9" s="105"/>
    </row>
    <row r="10" spans="1:11" ht="18" x14ac:dyDescent="0.25">
      <c r="A10" s="106" t="s">
        <v>45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8"/>
    </row>
    <row r="11" spans="1:11" ht="18" x14ac:dyDescent="0.25">
      <c r="A11" s="106" t="s">
        <v>50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8"/>
    </row>
    <row r="12" spans="1:11" ht="21" x14ac:dyDescent="0.25">
      <c r="A12" s="128" t="s">
        <v>24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30"/>
    </row>
    <row r="13" spans="1:11" ht="15.6" x14ac:dyDescent="0.25">
      <c r="A13" s="118" t="s">
        <v>60</v>
      </c>
      <c r="B13" s="119"/>
      <c r="C13" s="119"/>
      <c r="D13" s="119"/>
      <c r="E13" s="3"/>
      <c r="F13" s="96" t="s">
        <v>56</v>
      </c>
      <c r="G13" s="96"/>
      <c r="H13" s="16"/>
      <c r="I13" s="16"/>
      <c r="J13" s="4"/>
      <c r="K13" s="5" t="s">
        <v>52</v>
      </c>
    </row>
    <row r="14" spans="1:11" ht="15.6" x14ac:dyDescent="0.25">
      <c r="A14" s="120" t="s">
        <v>65</v>
      </c>
      <c r="B14" s="121"/>
      <c r="C14" s="121"/>
      <c r="D14" s="121"/>
      <c r="E14" s="6"/>
      <c r="F14" s="41" t="s">
        <v>57</v>
      </c>
      <c r="G14" s="41"/>
      <c r="H14" s="17"/>
      <c r="I14" s="17"/>
      <c r="J14" s="7"/>
      <c r="K14" s="8" t="s">
        <v>61</v>
      </c>
    </row>
    <row r="15" spans="1:11" ht="14.4" x14ac:dyDescent="0.25">
      <c r="A15" s="122" t="s">
        <v>6</v>
      </c>
      <c r="B15" s="123"/>
      <c r="C15" s="123"/>
      <c r="D15" s="123"/>
      <c r="E15" s="123"/>
      <c r="F15" s="123"/>
      <c r="G15" s="124"/>
      <c r="H15" s="125" t="s">
        <v>0</v>
      </c>
      <c r="I15" s="126"/>
      <c r="J15" s="126"/>
      <c r="K15" s="127"/>
    </row>
    <row r="16" spans="1:11" ht="14.4" x14ac:dyDescent="0.25">
      <c r="A16" s="18" t="s">
        <v>12</v>
      </c>
      <c r="B16" s="9"/>
      <c r="C16" s="9"/>
      <c r="D16" s="19"/>
      <c r="E16" s="20"/>
      <c r="F16" s="19"/>
      <c r="G16" s="10" t="s">
        <v>51</v>
      </c>
      <c r="H16" s="55" t="s">
        <v>29</v>
      </c>
      <c r="I16" s="56"/>
      <c r="J16" s="56"/>
      <c r="K16" s="57"/>
    </row>
    <row r="17" spans="1:11" ht="14.4" x14ac:dyDescent="0.25">
      <c r="A17" s="18" t="s">
        <v>13</v>
      </c>
      <c r="B17" s="9"/>
      <c r="C17" s="9"/>
      <c r="D17" s="10"/>
      <c r="E17" s="40"/>
      <c r="F17" s="21"/>
      <c r="G17" s="58" t="s">
        <v>62</v>
      </c>
      <c r="H17" s="55" t="s">
        <v>31</v>
      </c>
      <c r="I17" s="56"/>
      <c r="J17" s="56"/>
      <c r="K17" s="76" t="s">
        <v>63</v>
      </c>
    </row>
    <row r="18" spans="1:11" ht="14.4" x14ac:dyDescent="0.25">
      <c r="A18" s="18" t="s">
        <v>14</v>
      </c>
      <c r="B18" s="9"/>
      <c r="C18" s="9"/>
      <c r="D18" s="10"/>
      <c r="E18" s="40"/>
      <c r="F18" s="21"/>
      <c r="G18" s="58" t="s">
        <v>58</v>
      </c>
      <c r="H18" s="55" t="s">
        <v>32</v>
      </c>
      <c r="I18" s="56"/>
      <c r="J18" s="56"/>
      <c r="K18" s="76" t="s">
        <v>64</v>
      </c>
    </row>
    <row r="19" spans="1:11" ht="15" thickBot="1" x14ac:dyDescent="0.3">
      <c r="A19" s="18" t="s">
        <v>10</v>
      </c>
      <c r="B19" s="42"/>
      <c r="C19" s="42"/>
      <c r="D19" s="21"/>
      <c r="F19" s="44"/>
      <c r="G19" s="59" t="s">
        <v>59</v>
      </c>
      <c r="H19" s="43" t="s">
        <v>30</v>
      </c>
      <c r="I19" s="60"/>
      <c r="J19" s="39"/>
      <c r="K19" s="77">
        <v>1</v>
      </c>
    </row>
    <row r="20" spans="1:11" ht="15" thickTop="1" thickBot="1" x14ac:dyDescent="0.3">
      <c r="A20" s="12"/>
      <c r="B20" s="11"/>
      <c r="C20" s="11"/>
      <c r="D20" s="12"/>
      <c r="E20" s="13"/>
      <c r="F20" s="12"/>
      <c r="G20" s="88"/>
      <c r="H20" s="22"/>
      <c r="I20" s="22"/>
      <c r="J20" s="12"/>
      <c r="K20" s="12"/>
    </row>
    <row r="21" spans="1:11" ht="25.95" customHeight="1" thickTop="1" x14ac:dyDescent="0.25">
      <c r="A21" s="83" t="s">
        <v>4</v>
      </c>
      <c r="B21" s="84" t="s">
        <v>8</v>
      </c>
      <c r="C21" s="84" t="s">
        <v>23</v>
      </c>
      <c r="D21" s="84" t="s">
        <v>1</v>
      </c>
      <c r="E21" s="85" t="s">
        <v>22</v>
      </c>
      <c r="F21" s="86" t="s">
        <v>5</v>
      </c>
      <c r="G21" s="89" t="s">
        <v>26</v>
      </c>
      <c r="H21" s="116" t="s">
        <v>38</v>
      </c>
      <c r="I21" s="117"/>
      <c r="J21" s="109" t="s">
        <v>18</v>
      </c>
      <c r="K21" s="111" t="s">
        <v>9</v>
      </c>
    </row>
    <row r="22" spans="1:11" ht="13.95" customHeight="1" thickBot="1" x14ac:dyDescent="0.3">
      <c r="A22" s="97"/>
      <c r="B22" s="91"/>
      <c r="C22" s="91"/>
      <c r="D22" s="91"/>
      <c r="E22" s="92"/>
      <c r="F22" s="93"/>
      <c r="G22" s="91"/>
      <c r="H22" s="94"/>
      <c r="I22" s="90"/>
      <c r="J22" s="110"/>
      <c r="K22" s="112"/>
    </row>
    <row r="23" spans="1:11" ht="15.6" x14ac:dyDescent="0.3">
      <c r="A23" s="98">
        <v>1</v>
      </c>
      <c r="B23" s="140" t="s">
        <v>66</v>
      </c>
      <c r="C23" s="141" t="s">
        <v>67</v>
      </c>
      <c r="D23" s="141" t="s">
        <v>68</v>
      </c>
      <c r="E23" s="140" t="s">
        <v>69</v>
      </c>
      <c r="F23" s="140" t="s">
        <v>20</v>
      </c>
      <c r="G23" s="140" t="s">
        <v>70</v>
      </c>
      <c r="H23" s="95"/>
      <c r="I23" s="87"/>
      <c r="J23" s="78"/>
      <c r="K23" s="79"/>
    </row>
    <row r="24" spans="1:11" ht="15.6" x14ac:dyDescent="0.3">
      <c r="A24" s="98">
        <v>2</v>
      </c>
      <c r="B24" s="140" t="s">
        <v>71</v>
      </c>
      <c r="C24" s="141" t="s">
        <v>72</v>
      </c>
      <c r="D24" s="141" t="s">
        <v>73</v>
      </c>
      <c r="E24" s="140" t="s">
        <v>74</v>
      </c>
      <c r="F24" s="140" t="s">
        <v>20</v>
      </c>
      <c r="G24" s="140" t="s">
        <v>75</v>
      </c>
      <c r="H24" s="95"/>
      <c r="I24" s="80"/>
      <c r="J24" s="78"/>
      <c r="K24" s="79"/>
    </row>
    <row r="25" spans="1:11" ht="15.6" x14ac:dyDescent="0.3">
      <c r="A25" s="98">
        <v>3</v>
      </c>
      <c r="B25" s="140" t="s">
        <v>76</v>
      </c>
      <c r="C25" s="141" t="s">
        <v>77</v>
      </c>
      <c r="D25" s="141" t="s">
        <v>78</v>
      </c>
      <c r="E25" s="140" t="s">
        <v>79</v>
      </c>
      <c r="F25" s="140" t="s">
        <v>20</v>
      </c>
      <c r="G25" s="140" t="s">
        <v>70</v>
      </c>
      <c r="H25" s="95"/>
      <c r="I25" s="80"/>
      <c r="J25" s="78"/>
      <c r="K25" s="79"/>
    </row>
    <row r="26" spans="1:11" ht="15.6" x14ac:dyDescent="0.3">
      <c r="A26" s="98">
        <v>4</v>
      </c>
      <c r="B26" s="140" t="s">
        <v>80</v>
      </c>
      <c r="C26" s="141" t="s">
        <v>81</v>
      </c>
      <c r="D26" s="141" t="s">
        <v>82</v>
      </c>
      <c r="E26" s="140" t="s">
        <v>83</v>
      </c>
      <c r="F26" s="140" t="s">
        <v>46</v>
      </c>
      <c r="G26" s="140" t="s">
        <v>84</v>
      </c>
      <c r="H26" s="95"/>
      <c r="I26" s="80"/>
      <c r="J26" s="78"/>
      <c r="K26" s="79"/>
    </row>
    <row r="27" spans="1:11" ht="16.2" thickBot="1" x14ac:dyDescent="0.35">
      <c r="A27" s="23"/>
      <c r="B27" s="24"/>
      <c r="C27" s="24"/>
      <c r="D27" s="1"/>
      <c r="E27" s="25"/>
      <c r="F27" s="15"/>
      <c r="G27" s="15"/>
      <c r="H27" s="26"/>
      <c r="I27" s="26"/>
      <c r="J27" s="27"/>
      <c r="K27" s="27"/>
    </row>
    <row r="28" spans="1:11" ht="15" thickTop="1" x14ac:dyDescent="0.25">
      <c r="A28" s="132" t="s">
        <v>3</v>
      </c>
      <c r="B28" s="133"/>
      <c r="C28" s="133"/>
      <c r="D28" s="133"/>
      <c r="E28" s="54"/>
      <c r="F28" s="54"/>
      <c r="G28" s="134" t="s">
        <v>25</v>
      </c>
      <c r="H28" s="134"/>
      <c r="I28" s="133"/>
      <c r="J28" s="134"/>
      <c r="K28" s="135"/>
    </row>
    <row r="29" spans="1:11" x14ac:dyDescent="0.25">
      <c r="A29" s="68" t="s">
        <v>33</v>
      </c>
      <c r="B29" s="21"/>
      <c r="C29" s="21"/>
      <c r="D29" s="69"/>
      <c r="E29" s="29"/>
      <c r="F29" s="66"/>
      <c r="G29" s="28" t="s">
        <v>21</v>
      </c>
      <c r="H29" s="62">
        <v>3</v>
      </c>
      <c r="I29" s="72"/>
      <c r="J29" s="45" t="s">
        <v>19</v>
      </c>
      <c r="K29" s="75">
        <f>COUNTIF(F23:F26,"ЗМС")</f>
        <v>0</v>
      </c>
    </row>
    <row r="30" spans="1:11" x14ac:dyDescent="0.25">
      <c r="A30" s="68" t="s">
        <v>34</v>
      </c>
      <c r="B30" s="21"/>
      <c r="C30" s="21"/>
      <c r="D30" s="69"/>
      <c r="E30" s="2"/>
      <c r="F30" s="67"/>
      <c r="G30" s="30" t="s">
        <v>43</v>
      </c>
      <c r="H30" s="61">
        <v>4</v>
      </c>
      <c r="I30" s="64"/>
      <c r="J30" s="45" t="s">
        <v>15</v>
      </c>
      <c r="K30" s="75">
        <f>COUNTIF(F23:F26,"МСМК")</f>
        <v>0</v>
      </c>
    </row>
    <row r="31" spans="1:11" x14ac:dyDescent="0.25">
      <c r="A31" s="68" t="s">
        <v>35</v>
      </c>
      <c r="B31" s="21"/>
      <c r="C31" s="21"/>
      <c r="D31" s="69"/>
      <c r="E31" s="2"/>
      <c r="F31" s="67"/>
      <c r="G31" s="30" t="s">
        <v>44</v>
      </c>
      <c r="H31" s="61">
        <v>4</v>
      </c>
      <c r="I31" s="64"/>
      <c r="J31" s="45" t="s">
        <v>17</v>
      </c>
      <c r="K31" s="75">
        <f>COUNTIF(F23:F26,"МС")</f>
        <v>0</v>
      </c>
    </row>
    <row r="32" spans="1:11" x14ac:dyDescent="0.25">
      <c r="A32" s="68" t="s">
        <v>36</v>
      </c>
      <c r="B32" s="21"/>
      <c r="C32" s="21"/>
      <c r="D32" s="69"/>
      <c r="E32" s="2"/>
      <c r="F32" s="67"/>
      <c r="G32" s="30" t="s">
        <v>39</v>
      </c>
      <c r="H32" s="62">
        <v>4</v>
      </c>
      <c r="I32" s="63"/>
      <c r="J32" s="45" t="s">
        <v>20</v>
      </c>
      <c r="K32" s="75">
        <f>COUNTIF(F23:F26,"КМС")</f>
        <v>3</v>
      </c>
    </row>
    <row r="33" spans="1:11" x14ac:dyDescent="0.25">
      <c r="A33" s="68"/>
      <c r="B33" s="21"/>
      <c r="C33" s="21"/>
      <c r="D33" s="69"/>
      <c r="E33" s="2"/>
      <c r="F33" s="67"/>
      <c r="G33" s="30" t="s">
        <v>40</v>
      </c>
      <c r="H33" s="62">
        <f>COUNTIF(A23:A26,"НФ")</f>
        <v>0</v>
      </c>
      <c r="I33" s="63"/>
      <c r="J33" s="81" t="s">
        <v>46</v>
      </c>
      <c r="K33" s="75">
        <f>COUNTIF(F23:F26,"1 сп.р.")</f>
        <v>1</v>
      </c>
    </row>
    <row r="34" spans="1:11" x14ac:dyDescent="0.25">
      <c r="A34" s="68"/>
      <c r="B34" s="21"/>
      <c r="C34" s="21"/>
      <c r="D34" s="69"/>
      <c r="E34" s="2"/>
      <c r="F34" s="67"/>
      <c r="G34" s="30" t="s">
        <v>41</v>
      </c>
      <c r="H34" s="47">
        <f>COUNTIF(A23:A26,"НС")</f>
        <v>0</v>
      </c>
      <c r="I34" s="65"/>
      <c r="J34" s="46" t="s">
        <v>48</v>
      </c>
      <c r="K34" s="75">
        <f>COUNTIF(F23:F26,"2 сп.р.")</f>
        <v>0</v>
      </c>
    </row>
    <row r="35" spans="1:11" x14ac:dyDescent="0.25">
      <c r="A35" s="68"/>
      <c r="B35" s="21"/>
      <c r="C35" s="21"/>
      <c r="D35" s="69"/>
      <c r="E35" s="32"/>
      <c r="F35" s="73"/>
      <c r="G35" s="30" t="s">
        <v>42</v>
      </c>
      <c r="H35" s="47">
        <f>COUNTIF(A23:A26,"ДСКВ")</f>
        <v>0</v>
      </c>
      <c r="I35" s="74"/>
      <c r="J35" s="82" t="s">
        <v>47</v>
      </c>
      <c r="K35" s="75">
        <f>COUNTIF(F23:F26,"3 сп.р.")</f>
        <v>0</v>
      </c>
    </row>
    <row r="36" spans="1:11" x14ac:dyDescent="0.25">
      <c r="A36" s="33"/>
      <c r="K36" s="34"/>
    </row>
    <row r="37" spans="1:11" ht="15.6" x14ac:dyDescent="0.25">
      <c r="A37" s="136" t="s">
        <v>2</v>
      </c>
      <c r="B37" s="137"/>
      <c r="C37" s="137"/>
      <c r="D37" s="137"/>
      <c r="E37" s="138" t="s">
        <v>7</v>
      </c>
      <c r="F37" s="138"/>
      <c r="G37" s="138"/>
      <c r="H37" s="138"/>
      <c r="I37" s="138" t="s">
        <v>37</v>
      </c>
      <c r="J37" s="138"/>
      <c r="K37" s="139"/>
    </row>
    <row r="38" spans="1:11" x14ac:dyDescent="0.25">
      <c r="A38" s="33"/>
      <c r="B38" s="2"/>
      <c r="C38" s="2"/>
      <c r="E38" s="2"/>
      <c r="F38" s="29"/>
      <c r="G38" s="29"/>
      <c r="H38" s="29"/>
      <c r="I38" s="29"/>
      <c r="J38" s="29"/>
      <c r="K38" s="38"/>
    </row>
    <row r="39" spans="1:11" x14ac:dyDescent="0.25">
      <c r="A39" s="35"/>
      <c r="D39" s="36"/>
      <c r="E39" s="70"/>
      <c r="F39" s="36"/>
      <c r="G39" s="36"/>
      <c r="H39" s="71"/>
      <c r="I39" s="71"/>
      <c r="J39" s="36"/>
      <c r="K39" s="37"/>
    </row>
    <row r="40" spans="1:11" x14ac:dyDescent="0.25">
      <c r="A40" s="35"/>
      <c r="D40" s="36"/>
      <c r="E40" s="70"/>
      <c r="F40" s="36"/>
      <c r="G40" s="36"/>
      <c r="H40" s="71"/>
      <c r="I40" s="71"/>
      <c r="J40" s="36"/>
      <c r="K40" s="37"/>
    </row>
    <row r="41" spans="1:11" x14ac:dyDescent="0.25">
      <c r="A41" s="35"/>
      <c r="D41" s="36"/>
      <c r="E41" s="70"/>
      <c r="F41" s="36"/>
      <c r="G41" s="36"/>
      <c r="H41" s="71"/>
      <c r="I41" s="71"/>
      <c r="J41" s="36"/>
      <c r="K41" s="37"/>
    </row>
    <row r="42" spans="1:11" x14ac:dyDescent="0.25">
      <c r="A42" s="35"/>
      <c r="D42" s="36"/>
      <c r="E42" s="70"/>
      <c r="F42" s="36"/>
      <c r="G42" s="36"/>
      <c r="H42" s="71"/>
      <c r="I42" s="71"/>
      <c r="J42" s="36"/>
      <c r="K42" s="37"/>
    </row>
    <row r="43" spans="1:11" ht="16.2" thickBot="1" x14ac:dyDescent="0.3">
      <c r="A43" s="113" t="str">
        <f>G18</f>
        <v>БУКОВА О.Ю.(IК, г. Пенза)</v>
      </c>
      <c r="B43" s="114"/>
      <c r="C43" s="114"/>
      <c r="D43" s="114"/>
      <c r="E43" s="114" t="str">
        <f>G17</f>
        <v>ДЫШАКОВ А.С. (ВК, г. Москва)</v>
      </c>
      <c r="F43" s="114"/>
      <c r="G43" s="114"/>
      <c r="H43" s="114"/>
      <c r="I43" s="114" t="str">
        <f>G19</f>
        <v>КОЧЕТКОВ Д.А. (ВК, г. Саранск)</v>
      </c>
      <c r="J43" s="114"/>
      <c r="K43" s="115"/>
    </row>
    <row r="44" spans="1:11" ht="14.4" thickTop="1" x14ac:dyDescent="0.25"/>
    <row r="45" spans="1:11" ht="18" x14ac:dyDescent="0.25">
      <c r="A45" s="50"/>
      <c r="B45" s="51"/>
      <c r="C45" s="51"/>
      <c r="D45" s="50"/>
      <c r="E45" s="52"/>
      <c r="F45" s="50"/>
      <c r="G45" s="50"/>
      <c r="H45" s="53"/>
      <c r="I45" s="53"/>
      <c r="J45" s="50"/>
      <c r="K45" s="50"/>
    </row>
    <row r="46" spans="1:11" ht="21" x14ac:dyDescent="0.25">
      <c r="A46" s="48"/>
      <c r="B46" s="48"/>
      <c r="C46" s="49"/>
      <c r="D46" s="131"/>
      <c r="E46" s="131"/>
      <c r="F46" s="131"/>
      <c r="G46" s="131"/>
    </row>
    <row r="47" spans="1:11" ht="18" x14ac:dyDescent="0.25">
      <c r="D47" s="50"/>
    </row>
  </sheetData>
  <autoFilter ref="A22:G22">
    <sortState ref="A23:G29">
      <sortCondition ref="A22"/>
    </sortState>
  </autoFilter>
  <mergeCells count="28">
    <mergeCell ref="D46:G46"/>
    <mergeCell ref="A28:D28"/>
    <mergeCell ref="G28:K28"/>
    <mergeCell ref="A37:D37"/>
    <mergeCell ref="E37:H37"/>
    <mergeCell ref="I37:K37"/>
    <mergeCell ref="A11:K11"/>
    <mergeCell ref="J21:J22"/>
    <mergeCell ref="K21:K22"/>
    <mergeCell ref="A43:D43"/>
    <mergeCell ref="E43:H43"/>
    <mergeCell ref="I43:K43"/>
    <mergeCell ref="H21:I21"/>
    <mergeCell ref="A13:D13"/>
    <mergeCell ref="A14:D14"/>
    <mergeCell ref="A15:G15"/>
    <mergeCell ref="H15:K15"/>
    <mergeCell ref="A12:K12"/>
    <mergeCell ref="A6:K6"/>
    <mergeCell ref="A7:K7"/>
    <mergeCell ref="A8:K8"/>
    <mergeCell ref="A9:K9"/>
    <mergeCell ref="A10:K10"/>
    <mergeCell ref="A1:K1"/>
    <mergeCell ref="A2:K2"/>
    <mergeCell ref="A3:K3"/>
    <mergeCell ref="A4:K4"/>
    <mergeCell ref="A5:K5"/>
  </mergeCells>
  <pageMargins left="0.7" right="0.7" top="0.75" bottom="0.75" header="0.3" footer="0.3"/>
  <pageSetup paperSize="9" scale="5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 26.04 КЛАССИК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2023-09-13T11:33:55Z</cp:lastPrinted>
  <dcterms:created xsi:type="dcterms:W3CDTF">1996-10-08T23:32:33Z</dcterms:created>
  <dcterms:modified xsi:type="dcterms:W3CDTF">2024-06-15T11:56:28Z</dcterms:modified>
</cp:coreProperties>
</file>