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классик'!$A$1:$J$60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8" i="2" l="1"/>
  <c r="J49" i="2"/>
  <c r="J52" i="2" l="1"/>
  <c r="J51" i="2"/>
  <c r="J50" i="2"/>
  <c r="H49" i="2"/>
  <c r="I60" i="2" l="1"/>
  <c r="G60" i="2"/>
  <c r="D60" i="2"/>
  <c r="H52" i="2"/>
  <c r="H51" i="2"/>
  <c r="H50" i="2"/>
  <c r="J47" i="2"/>
  <c r="J46" i="2"/>
  <c r="H48" i="2" l="1"/>
  <c r="H47" i="2" s="1"/>
</calcChain>
</file>

<file path=xl/sharedStrings.xml><?xml version="1.0" encoding="utf-8"?>
<sst xmlns="http://schemas.openxmlformats.org/spreadsheetml/2006/main" count="156" uniqueCount="98">
  <si>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</si>
  <si>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</si>
  <si>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</si>
  <si>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</si>
  <si>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</si>
  <si>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</si>
  <si>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</si>
  <si>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</si>
  <si>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</si>
  <si>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</si>
  <si>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</si>
  <si>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</si>
  <si>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</si>
  <si>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</si>
  <si>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</si>
  <si>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</si>
  <si>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</si>
  <si>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</si>
  <si>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</si>
  <si>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</si>
  <si>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</si>
  <si>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</si>
  <si>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</si>
  <si>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</si>
  <si>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</si>
  <si>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</si>
  <si>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</si>
  <si>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</si>
  <si>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</si>
  <si>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</si>
  <si>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</si>
  <si>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</si>
  <si>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</si>
  <si>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</si>
  <si>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</si>
  <si>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</si>
  <si>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</si>
  <si>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</si>
  <si>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</si>
  <si>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</si>
  <si>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</si>
  <si>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</si>
  <si>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</si>
  <si>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КОЧЕТКОВ Д.А. (ВК, г. Саранск)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</si>
  <si>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</si>
  <si>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</si>
  <si>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</si>
  <si>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</si>
  <si>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</si>
  <si>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Республика Мордовия</t>
  </si>
  <si>
    <t>Москва</t>
  </si>
  <si>
    <t>ГБУ "СШОР "Нагорная" Москомспорта</t>
  </si>
  <si>
    <t>Департамент спорта города Москвы</t>
  </si>
  <si>
    <t>РСОО "Федерация велосипедного спорта в городе Москве"</t>
  </si>
  <si>
    <t>ГОСУДАРСТВЕННОЕ БЮДЖЕТНОЕ УЧРЕЖДЕНИЕ "СПОРТИВНАЯ ШКОЛА ОЛИМПИЙСКОГО РЕЗЕРВА "НАГОРНАЯ" МОСКОМСПОРТА</t>
  </si>
  <si>
    <t xml:space="preserve"> МЕСТО ПРОВЕДЕНИЯ: г. Москва</t>
  </si>
  <si>
    <t>420/420</t>
  </si>
  <si>
    <t>НАЗВАНИЕ ТРАССЫ / РЕГ.НОМЕР: Велодром "BMX Марьинский"106392</t>
  </si>
  <si>
    <t>ГБУ РМ "СШОР ПО ВЕЛОСПОРТУ"</t>
  </si>
  <si>
    <t>ДЫШАКОВ А.С. (ВК, г. Москва)</t>
  </si>
  <si>
    <t>ГВОЗДЁВ К.Е. (IК, г. Москва)</t>
  </si>
  <si>
    <t>Температура: +15</t>
  </si>
  <si>
    <t>КУБОК РОССИИ</t>
  </si>
  <si>
    <t>4 этап</t>
  </si>
  <si>
    <t>№ ЕКП 2022: 4673</t>
  </si>
  <si>
    <t>Пензенская область</t>
  </si>
  <si>
    <t>Мужчины</t>
  </si>
  <si>
    <t>Катышев Александр</t>
  </si>
  <si>
    <t>Ермаков Никита</t>
  </si>
  <si>
    <t>Раюшкин Михаил</t>
  </si>
  <si>
    <t>Неяскин Владислав</t>
  </si>
  <si>
    <t>Бескровный Илья</t>
  </si>
  <si>
    <t>Санкт-Петербург</t>
  </si>
  <si>
    <t>СПб_ГБПОУ "Олимпийские надежды"</t>
  </si>
  <si>
    <t>Росланкин Дмитрий</t>
  </si>
  <si>
    <t>Герасименко Георгий</t>
  </si>
  <si>
    <t>Омская область</t>
  </si>
  <si>
    <t>"СШОР "Академия велоспорта"</t>
  </si>
  <si>
    <t>Мошков Илья</t>
  </si>
  <si>
    <t>Карасев Дмитрий</t>
  </si>
  <si>
    <t>Тельнов Данила</t>
  </si>
  <si>
    <t>ЦСП Пензенской обл. - АНО Велоклуб "Локомотив-Пенз</t>
  </si>
  <si>
    <t>Перяков Виталий</t>
  </si>
  <si>
    <t>Дергачев Константин</t>
  </si>
  <si>
    <t>Скакодуб Геннадий</t>
  </si>
  <si>
    <t>Карпов Вячеслав</t>
  </si>
  <si>
    <t>Митюшкин Даниил</t>
  </si>
  <si>
    <t>Архипов Артур</t>
  </si>
  <si>
    <t>НС</t>
  </si>
  <si>
    <t xml:space="preserve"> ДАТА ПРОВЕДЕНИЯ: 13-14 мая 2022 года </t>
  </si>
  <si>
    <t>НАЧАЛО ГОНКИ:</t>
  </si>
  <si>
    <t>ОКОНЧАНИЕ ГОНКИ:</t>
  </si>
  <si>
    <t>Тоянов Егор</t>
  </si>
  <si>
    <t>Малюшкин Олег</t>
  </si>
  <si>
    <t>Сафронов Артем</t>
  </si>
  <si>
    <t xml:space="preserve">Максименко Виктор </t>
  </si>
  <si>
    <t>Карбач Дмитрий</t>
  </si>
  <si>
    <t>Заславец Виталий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</si>
</sst>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9" fillId="0" borderId="0"/>
  </cellStyleXfs>
  <cellXfs count="10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1" fillId="3" borderId="6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2" fillId="3" borderId="7" xfId="2" applyFont="1" applyFill="1" applyBorder="1" applyAlignment="1">
      <alignment horizontal="right" vertical="center"/>
    </xf>
    <xf numFmtId="0" fontId="11" fillId="3" borderId="9" xfId="2" applyFont="1" applyFill="1" applyBorder="1" applyAlignment="1">
      <alignment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0" fillId="3" borderId="13" xfId="2" applyFont="1" applyFill="1" applyBorder="1" applyAlignment="1">
      <alignment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vertical="center"/>
    </xf>
    <xf numFmtId="0" fontId="18" fillId="3" borderId="27" xfId="0" applyFont="1" applyFill="1" applyBorder="1" applyAlignment="1">
      <alignment horizontal="right" vertical="center"/>
    </xf>
    <xf numFmtId="0" fontId="14" fillId="3" borderId="15" xfId="2" applyFont="1" applyFill="1" applyBorder="1" applyAlignment="1">
      <alignment vertical="center"/>
    </xf>
    <xf numFmtId="0" fontId="14" fillId="3" borderId="16" xfId="2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30" xfId="2" applyFont="1" applyFill="1" applyBorder="1" applyAlignment="1">
      <alignment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vertical="center"/>
    </xf>
    <xf numFmtId="0" fontId="14" fillId="3" borderId="33" xfId="2" applyFont="1" applyFill="1" applyBorder="1" applyAlignment="1">
      <alignment horizontal="left" vertical="center"/>
    </xf>
    <xf numFmtId="49" fontId="5" fillId="3" borderId="34" xfId="2" applyNumberFormat="1" applyFont="1" applyFill="1" applyBorder="1" applyAlignment="1">
      <alignment horizontal="right" vertical="center"/>
    </xf>
    <xf numFmtId="1" fontId="5" fillId="0" borderId="23" xfId="12" applyNumberFormat="1" applyFont="1" applyFill="1" applyBorder="1" applyAlignment="1">
      <alignment horizontal="center" vertical="center" wrapText="1"/>
    </xf>
    <xf numFmtId="0" fontId="5" fillId="0" borderId="23" xfId="14" applyFont="1" applyFill="1" applyBorder="1" applyAlignment="1">
      <alignment horizontal="center" vertical="center" wrapText="1"/>
    </xf>
    <xf numFmtId="0" fontId="5" fillId="0" borderId="23" xfId="14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right" vertical="center"/>
    </xf>
    <xf numFmtId="1" fontId="5" fillId="0" borderId="32" xfId="12" applyNumberFormat="1" applyFont="1" applyFill="1" applyBorder="1" applyAlignment="1">
      <alignment horizontal="center" vertical="center" wrapText="1"/>
    </xf>
    <xf numFmtId="0" fontId="5" fillId="0" borderId="32" xfId="14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11" xfId="13" applyFont="1" applyFill="1" applyBorder="1" applyAlignment="1">
      <alignment horizontal="center" vertical="center"/>
    </xf>
    <xf numFmtId="0" fontId="5" fillId="0" borderId="35" xfId="13" applyFont="1" applyFill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16" fillId="5" borderId="0" xfId="2" applyFont="1" applyFill="1" applyAlignment="1">
      <alignment vertical="center"/>
    </xf>
    <xf numFmtId="1" fontId="5" fillId="0" borderId="32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0" borderId="23" xfId="12" applyFont="1" applyFill="1" applyBorder="1" applyAlignment="1">
      <alignment horizontal="left" vertical="center" wrapText="1"/>
    </xf>
    <xf numFmtId="0" fontId="5" fillId="0" borderId="32" xfId="12" applyFont="1" applyFill="1" applyBorder="1" applyAlignment="1">
      <alignment horizontal="left" vertical="center" wrapText="1"/>
    </xf>
    <xf numFmtId="0" fontId="5" fillId="0" borderId="23" xfId="12" applyNumberFormat="1" applyFont="1" applyFill="1" applyBorder="1" applyAlignment="1">
      <alignment horizontal="center" vertical="center" wrapText="1"/>
    </xf>
    <xf numFmtId="0" fontId="5" fillId="0" borderId="32" xfId="12" applyNumberFormat="1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3" borderId="12" xfId="2" applyFont="1" applyFill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32" xfId="14" applyFont="1" applyFill="1" applyBorder="1" applyAlignment="1">
      <alignment horizontal="center" vertical="center"/>
    </xf>
  </cellXfs>
  <cellStyles count="15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 5" xfId="14"/>
    <cellStyle name="Обычный_ID4938_RS_1" xfId="11"/>
    <cellStyle name="Обычный_Protokol 2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467180</xdr:colOff>
      <xdr:row>3</xdr:row>
      <xdr:rowOff>75293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480" cy="9325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396422</xdr:colOff>
      <xdr:row>0</xdr:row>
      <xdr:rowOff>50800</xdr:rowOff>
    </xdr:from>
    <xdr:to>
      <xdr:col>3</xdr:col>
      <xdr:colOff>982133</xdr:colOff>
      <xdr:row>3</xdr:row>
      <xdr:rowOff>259443</xdr:rowOff>
    </xdr:to>
    <xdr:pic>
      <xdr:nvPicPr>
        <xdr:cNvPr id="6" name="Рисунок 3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61622" y="50800"/>
          <a:ext cx="1449311" cy="108494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660400</xdr:colOff>
      <xdr:row>0</xdr:row>
      <xdr:rowOff>0</xdr:rowOff>
    </xdr:from>
    <xdr:to>
      <xdr:col>9</xdr:col>
      <xdr:colOff>674007</xdr:colOff>
      <xdr:row>4</xdr:row>
      <xdr:rowOff>252891</xdr:rowOff>
    </xdr:to>
    <xdr:pic>
      <xdr:nvPicPr>
        <xdr:cNvPr id="7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0"/>
          <a:ext cx="1982107" cy="1421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877207</xdr:colOff>
      <xdr:row>0</xdr:row>
      <xdr:rowOff>113392</xdr:rowOff>
    </xdr:from>
    <xdr:ext cx="935566" cy="850900"/>
    <xdr:pic>
      <xdr:nvPicPr>
        <xdr:cNvPr id="8" name="Рисунок 7" descr="C:\Users\Сумароков ВО\Desktop\Критериум Лужники\фвсм лого.png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8807" y="113392"/>
          <a:ext cx="935566" cy="850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X61"/>
  <sheetViews>
    <sheetView tabSelected="1" view="pageBreakPreview" topLeftCell="A5" zoomScale="75" zoomScaleNormal="100" zoomScaleSheetLayoutView="75" zoomScalePageLayoutView="95" workbookViewId="0">
      <selection activeCell="N49" sqref="N49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42578125" style="1" customWidth="1"/>
    <col min="5" max="5" width="10.7109375" style="1" customWidth="1"/>
    <col min="6" max="6" width="8.7109375" style="1" customWidth="1"/>
    <col min="7" max="7" width="21.140625" style="1" customWidth="1"/>
    <col min="8" max="8" width="33.42578125" style="1" customWidth="1"/>
    <col min="9" max="9" width="29.42578125" style="1" customWidth="1"/>
    <col min="10" max="10" width="30.85546875" style="1" customWidth="1"/>
    <col min="11" max="1012" width="9.140625" style="1"/>
  </cols>
  <sheetData>
    <row r="1" spans="1:10" ht="22.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22.5" customHeight="1" x14ac:dyDescent="0.2">
      <c r="A2" s="106" t="s">
        <v>52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22.5" customHeight="1" x14ac:dyDescent="0.2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22.5" customHeight="1" x14ac:dyDescent="0.2">
      <c r="A4" s="106" t="s">
        <v>53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ht="21" customHeight="1" x14ac:dyDescent="0.2">
      <c r="A5" s="106" t="s">
        <v>54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 s="3" customFormat="1" ht="28.5" x14ac:dyDescent="0.2">
      <c r="A6" s="105" t="s">
        <v>62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 s="3" customFormat="1" ht="18" customHeight="1" x14ac:dyDescent="0.2">
      <c r="A7" s="103" t="s">
        <v>2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0" s="3" customFormat="1" ht="18" customHeight="1" thickBot="1" x14ac:dyDescent="0.25">
      <c r="A8" s="103" t="s">
        <v>63</v>
      </c>
      <c r="B8" s="103"/>
      <c r="C8" s="103"/>
      <c r="D8" s="103"/>
      <c r="E8" s="103"/>
      <c r="F8" s="103"/>
      <c r="G8" s="103"/>
      <c r="H8" s="103"/>
      <c r="I8" s="103"/>
      <c r="J8" s="103"/>
    </row>
    <row r="9" spans="1:10" ht="18" customHeight="1" thickTop="1" x14ac:dyDescent="0.2">
      <c r="A9" s="104" t="s">
        <v>3</v>
      </c>
      <c r="B9" s="104"/>
      <c r="C9" s="104"/>
      <c r="D9" s="104"/>
      <c r="E9" s="104"/>
      <c r="F9" s="104"/>
      <c r="G9" s="104"/>
      <c r="H9" s="104"/>
      <c r="I9" s="104"/>
      <c r="J9" s="104"/>
    </row>
    <row r="10" spans="1:10" ht="18" customHeight="1" x14ac:dyDescent="0.2">
      <c r="A10" s="96" t="s">
        <v>48</v>
      </c>
      <c r="B10" s="96"/>
      <c r="C10" s="96"/>
      <c r="D10" s="96"/>
      <c r="E10" s="96"/>
      <c r="F10" s="96"/>
      <c r="G10" s="96"/>
      <c r="H10" s="96"/>
      <c r="I10" s="96"/>
      <c r="J10" s="96"/>
    </row>
    <row r="11" spans="1:10" ht="19.5" customHeight="1" x14ac:dyDescent="0.2">
      <c r="A11" s="96" t="s">
        <v>66</v>
      </c>
      <c r="B11" s="96"/>
      <c r="C11" s="96"/>
      <c r="D11" s="96"/>
      <c r="E11" s="96"/>
      <c r="F11" s="96"/>
      <c r="G11" s="96"/>
      <c r="H11" s="96"/>
      <c r="I11" s="96"/>
      <c r="J11" s="96"/>
    </row>
    <row r="12" spans="1:10" ht="7.5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</row>
    <row r="13" spans="1:10" ht="15.75" x14ac:dyDescent="0.2">
      <c r="A13" s="98" t="s">
        <v>55</v>
      </c>
      <c r="B13" s="98"/>
      <c r="C13" s="98"/>
      <c r="D13" s="98"/>
      <c r="E13" s="42"/>
      <c r="F13" s="42"/>
      <c r="G13" s="43"/>
      <c r="H13" s="44" t="s">
        <v>90</v>
      </c>
      <c r="I13" s="42"/>
      <c r="J13" s="45" t="s">
        <v>47</v>
      </c>
    </row>
    <row r="14" spans="1:10" ht="15.75" x14ac:dyDescent="0.2">
      <c r="A14" s="99" t="s">
        <v>89</v>
      </c>
      <c r="B14" s="99"/>
      <c r="C14" s="99"/>
      <c r="D14" s="99"/>
      <c r="E14" s="46"/>
      <c r="F14" s="46"/>
      <c r="G14" s="43"/>
      <c r="H14" s="47" t="s">
        <v>91</v>
      </c>
      <c r="I14" s="46"/>
      <c r="J14" s="48" t="s">
        <v>64</v>
      </c>
    </row>
    <row r="15" spans="1:10" ht="15" x14ac:dyDescent="0.2">
      <c r="A15" s="100" t="s">
        <v>4</v>
      </c>
      <c r="B15" s="100"/>
      <c r="C15" s="100"/>
      <c r="D15" s="100"/>
      <c r="E15" s="100"/>
      <c r="F15" s="100"/>
      <c r="G15" s="100"/>
      <c r="H15" s="100"/>
      <c r="I15" s="101" t="s">
        <v>5</v>
      </c>
      <c r="J15" s="102"/>
    </row>
    <row r="16" spans="1:10" ht="15" x14ac:dyDescent="0.2">
      <c r="A16" s="49" t="s">
        <v>6</v>
      </c>
      <c r="B16" s="50"/>
      <c r="C16" s="50"/>
      <c r="D16" s="51"/>
      <c r="E16" s="52"/>
      <c r="F16" s="51"/>
      <c r="G16" s="53"/>
      <c r="H16" s="54"/>
      <c r="I16" s="89" t="s">
        <v>57</v>
      </c>
      <c r="J16" s="89"/>
    </row>
    <row r="17" spans="1:1012" ht="15" x14ac:dyDescent="0.2">
      <c r="A17" s="49" t="s">
        <v>7</v>
      </c>
      <c r="B17" s="50"/>
      <c r="C17" s="50"/>
      <c r="D17" s="53"/>
      <c r="E17" s="52"/>
      <c r="F17" s="51"/>
      <c r="G17" s="55"/>
      <c r="H17" s="56" t="s">
        <v>59</v>
      </c>
      <c r="I17" s="57" t="s">
        <v>8</v>
      </c>
      <c r="J17" s="58">
        <v>5</v>
      </c>
    </row>
    <row r="18" spans="1:1012" ht="15" x14ac:dyDescent="0.2">
      <c r="A18" s="59" t="s">
        <v>9</v>
      </c>
      <c r="B18" s="50"/>
      <c r="C18" s="50"/>
      <c r="D18" s="53"/>
      <c r="E18" s="52"/>
      <c r="F18" s="51"/>
      <c r="G18" s="55"/>
      <c r="H18" s="56" t="s">
        <v>60</v>
      </c>
      <c r="I18" s="57" t="s">
        <v>10</v>
      </c>
      <c r="J18" s="58">
        <v>1</v>
      </c>
    </row>
    <row r="19" spans="1:1012" ht="15.75" thickBot="1" x14ac:dyDescent="0.25">
      <c r="A19" s="60" t="s">
        <v>11</v>
      </c>
      <c r="B19" s="61"/>
      <c r="C19" s="61"/>
      <c r="D19" s="62"/>
      <c r="E19" s="62"/>
      <c r="F19" s="62"/>
      <c r="G19" s="62"/>
      <c r="H19" s="68" t="s">
        <v>43</v>
      </c>
      <c r="I19" s="63" t="s">
        <v>42</v>
      </c>
      <c r="J19" s="64" t="s">
        <v>56</v>
      </c>
    </row>
    <row r="20" spans="1:1012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12" s="13" customFormat="1" ht="42.75" customHeight="1" thickTop="1" x14ac:dyDescent="0.2">
      <c r="A21" s="9" t="s">
        <v>12</v>
      </c>
      <c r="B21" s="10" t="s">
        <v>13</v>
      </c>
      <c r="C21" s="10" t="s">
        <v>14</v>
      </c>
      <c r="D21" s="10" t="s">
        <v>15</v>
      </c>
      <c r="E21" s="10" t="s">
        <v>16</v>
      </c>
      <c r="F21" s="10" t="s">
        <v>17</v>
      </c>
      <c r="G21" s="10" t="s">
        <v>18</v>
      </c>
      <c r="H21" s="10" t="s">
        <v>19</v>
      </c>
      <c r="I21" s="11" t="s">
        <v>20</v>
      </c>
      <c r="J21" s="12" t="s">
        <v>21</v>
      </c>
    </row>
    <row r="22" spans="1:1012" s="14" customFormat="1" ht="27" customHeight="1" x14ac:dyDescent="0.2">
      <c r="A22" s="73">
        <v>1</v>
      </c>
      <c r="B22" s="82">
        <v>909</v>
      </c>
      <c r="C22" s="65">
        <v>10008830216</v>
      </c>
      <c r="D22" s="80" t="s">
        <v>67</v>
      </c>
      <c r="E22" s="66">
        <v>1996</v>
      </c>
      <c r="F22" s="67" t="s">
        <v>22</v>
      </c>
      <c r="G22" s="66" t="s">
        <v>49</v>
      </c>
      <c r="H22" s="66" t="s">
        <v>58</v>
      </c>
      <c r="I22" s="79"/>
      <c r="J22" s="39"/>
    </row>
    <row r="23" spans="1:1012" s="14" customFormat="1" ht="27" customHeight="1" x14ac:dyDescent="0.2">
      <c r="A23" s="73">
        <v>2</v>
      </c>
      <c r="B23" s="82">
        <v>936</v>
      </c>
      <c r="C23" s="65">
        <v>10034985153</v>
      </c>
      <c r="D23" s="80" t="s">
        <v>68</v>
      </c>
      <c r="E23" s="66">
        <v>2000</v>
      </c>
      <c r="F23" s="67" t="s">
        <v>22</v>
      </c>
      <c r="G23" s="66" t="s">
        <v>50</v>
      </c>
      <c r="H23" s="66" t="s">
        <v>51</v>
      </c>
      <c r="I23" s="79"/>
      <c r="J23" s="40"/>
    </row>
    <row r="24" spans="1:1012" s="14" customFormat="1" ht="27" customHeight="1" x14ac:dyDescent="0.2">
      <c r="A24" s="73">
        <v>3</v>
      </c>
      <c r="B24" s="82">
        <v>246</v>
      </c>
      <c r="C24" s="65">
        <v>10010866307</v>
      </c>
      <c r="D24" s="80" t="s">
        <v>92</v>
      </c>
      <c r="E24" s="66">
        <v>1998</v>
      </c>
      <c r="F24" s="67" t="s">
        <v>22</v>
      </c>
      <c r="G24" s="66" t="s">
        <v>50</v>
      </c>
      <c r="H24" s="66" t="s">
        <v>51</v>
      </c>
      <c r="I24" s="79"/>
      <c r="J24" s="40"/>
    </row>
    <row r="25" spans="1:1012" s="14" customFormat="1" ht="27" customHeight="1" x14ac:dyDescent="0.2">
      <c r="A25" s="73">
        <v>4</v>
      </c>
      <c r="B25" s="82">
        <v>933</v>
      </c>
      <c r="C25" s="65">
        <v>10011168724</v>
      </c>
      <c r="D25" s="80" t="s">
        <v>69</v>
      </c>
      <c r="E25" s="66">
        <v>1999</v>
      </c>
      <c r="F25" s="67" t="s">
        <v>22</v>
      </c>
      <c r="G25" s="66" t="s">
        <v>50</v>
      </c>
      <c r="H25" s="66" t="s">
        <v>51</v>
      </c>
      <c r="I25" s="79"/>
      <c r="J25" s="40"/>
    </row>
    <row r="26" spans="1:1012" s="14" customFormat="1" ht="27" customHeight="1" x14ac:dyDescent="0.2">
      <c r="A26" s="73">
        <v>5</v>
      </c>
      <c r="B26" s="82">
        <v>987</v>
      </c>
      <c r="C26" s="65">
        <v>10034928973</v>
      </c>
      <c r="D26" s="80" t="s">
        <v>71</v>
      </c>
      <c r="E26" s="66">
        <v>2000</v>
      </c>
      <c r="F26" s="67" t="s">
        <v>22</v>
      </c>
      <c r="G26" s="66" t="s">
        <v>72</v>
      </c>
      <c r="H26" s="66" t="s">
        <v>73</v>
      </c>
      <c r="I26" s="79"/>
      <c r="J26" s="40"/>
    </row>
    <row r="27" spans="1:1012" s="14" customFormat="1" ht="27" customHeight="1" x14ac:dyDescent="0.2">
      <c r="A27" s="73">
        <v>6</v>
      </c>
      <c r="B27" s="82">
        <v>119</v>
      </c>
      <c r="C27" s="65">
        <v>10007839907</v>
      </c>
      <c r="D27" s="80" t="s">
        <v>70</v>
      </c>
      <c r="E27" s="66">
        <v>1994</v>
      </c>
      <c r="F27" s="67" t="s">
        <v>22</v>
      </c>
      <c r="G27" s="66" t="s">
        <v>49</v>
      </c>
      <c r="H27" s="66" t="s">
        <v>58</v>
      </c>
      <c r="I27" s="79"/>
      <c r="J27" s="40"/>
    </row>
    <row r="28" spans="1:1012" s="14" customFormat="1" ht="27" customHeight="1" x14ac:dyDescent="0.2">
      <c r="A28" s="73">
        <v>7</v>
      </c>
      <c r="B28" s="82">
        <v>636</v>
      </c>
      <c r="C28" s="65">
        <v>10034922610</v>
      </c>
      <c r="D28" s="80" t="s">
        <v>93</v>
      </c>
      <c r="E28" s="66">
        <v>2002</v>
      </c>
      <c r="F28" s="67" t="s">
        <v>23</v>
      </c>
      <c r="G28" s="66" t="s">
        <v>50</v>
      </c>
      <c r="H28" s="66" t="s">
        <v>51</v>
      </c>
      <c r="I28" s="79"/>
      <c r="J28" s="40"/>
    </row>
    <row r="29" spans="1:1012" s="14" customFormat="1" ht="27" customHeight="1" x14ac:dyDescent="0.2">
      <c r="A29" s="73">
        <v>8</v>
      </c>
      <c r="B29" s="82">
        <v>52</v>
      </c>
      <c r="C29" s="65">
        <v>10036101057</v>
      </c>
      <c r="D29" s="80" t="s">
        <v>78</v>
      </c>
      <c r="E29" s="66">
        <v>2003</v>
      </c>
      <c r="F29" s="67" t="s">
        <v>23</v>
      </c>
      <c r="G29" s="66" t="s">
        <v>49</v>
      </c>
      <c r="H29" s="66" t="s">
        <v>58</v>
      </c>
      <c r="I29" s="79"/>
      <c r="J29" s="40"/>
    </row>
    <row r="30" spans="1:1012" s="14" customFormat="1" ht="27" customHeight="1" x14ac:dyDescent="0.2">
      <c r="A30" s="73">
        <v>9</v>
      </c>
      <c r="B30" s="82">
        <v>132</v>
      </c>
      <c r="C30" s="65">
        <v>10011168825</v>
      </c>
      <c r="D30" s="80" t="s">
        <v>74</v>
      </c>
      <c r="E30" s="66">
        <v>1999</v>
      </c>
      <c r="F30" s="67" t="s">
        <v>23</v>
      </c>
      <c r="G30" s="66" t="s">
        <v>49</v>
      </c>
      <c r="H30" s="66" t="s">
        <v>58</v>
      </c>
      <c r="I30" s="79"/>
      <c r="J30" s="40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  <c r="IR30" s="77"/>
      <c r="IS30" s="77"/>
      <c r="IT30" s="77"/>
      <c r="IU30" s="77"/>
      <c r="IV30" s="77"/>
      <c r="IW30" s="77"/>
      <c r="IX30" s="77"/>
      <c r="IY30" s="77"/>
      <c r="IZ30" s="77"/>
      <c r="JA30" s="77"/>
      <c r="JB30" s="77"/>
      <c r="JC30" s="77"/>
      <c r="JD30" s="77"/>
      <c r="JE30" s="77"/>
      <c r="JF30" s="77"/>
      <c r="JG30" s="77"/>
      <c r="JH30" s="77"/>
      <c r="JI30" s="77"/>
      <c r="JJ30" s="77"/>
      <c r="JK30" s="77"/>
      <c r="JL30" s="77"/>
      <c r="JM30" s="77"/>
      <c r="JN30" s="77"/>
      <c r="JO30" s="77"/>
      <c r="JP30" s="77"/>
      <c r="JQ30" s="77"/>
      <c r="JR30" s="77"/>
      <c r="JS30" s="77"/>
      <c r="JT30" s="77"/>
      <c r="JU30" s="77"/>
      <c r="JV30" s="77"/>
      <c r="JW30" s="77"/>
      <c r="JX30" s="77"/>
      <c r="JY30" s="77"/>
      <c r="JZ30" s="77"/>
      <c r="KA30" s="77"/>
      <c r="KB30" s="77"/>
      <c r="KC30" s="77"/>
      <c r="KD30" s="77"/>
      <c r="KE30" s="77"/>
      <c r="KF30" s="77"/>
      <c r="KG30" s="77"/>
      <c r="KH30" s="77"/>
      <c r="KI30" s="77"/>
      <c r="KJ30" s="77"/>
      <c r="KK30" s="77"/>
      <c r="KL30" s="77"/>
      <c r="KM30" s="77"/>
      <c r="KN30" s="77"/>
      <c r="KO30" s="77"/>
      <c r="KP30" s="77"/>
      <c r="KQ30" s="77"/>
      <c r="KR30" s="77"/>
      <c r="KS30" s="77"/>
      <c r="KT30" s="77"/>
      <c r="KU30" s="77"/>
      <c r="KV30" s="77"/>
      <c r="KW30" s="77"/>
      <c r="KX30" s="77"/>
      <c r="KY30" s="77"/>
      <c r="KZ30" s="77"/>
      <c r="LA30" s="77"/>
      <c r="LB30" s="77"/>
      <c r="LC30" s="77"/>
      <c r="LD30" s="77"/>
      <c r="LE30" s="77"/>
      <c r="LF30" s="77"/>
      <c r="LG30" s="77"/>
      <c r="LH30" s="77"/>
      <c r="LI30" s="77"/>
      <c r="LJ30" s="77"/>
      <c r="LK30" s="77"/>
      <c r="LL30" s="77"/>
      <c r="LM30" s="77"/>
      <c r="LN30" s="77"/>
      <c r="LO30" s="77"/>
      <c r="LP30" s="77"/>
      <c r="LQ30" s="77"/>
      <c r="LR30" s="77"/>
      <c r="LS30" s="77"/>
      <c r="LT30" s="77"/>
      <c r="LU30" s="77"/>
      <c r="LV30" s="77"/>
      <c r="LW30" s="77"/>
      <c r="LX30" s="77"/>
      <c r="LY30" s="77"/>
      <c r="LZ30" s="77"/>
      <c r="MA30" s="77"/>
      <c r="MB30" s="77"/>
      <c r="MC30" s="77"/>
      <c r="MD30" s="77"/>
      <c r="ME30" s="77"/>
      <c r="MF30" s="77"/>
      <c r="MG30" s="77"/>
      <c r="MH30" s="77"/>
      <c r="MI30" s="77"/>
      <c r="MJ30" s="77"/>
      <c r="MK30" s="77"/>
      <c r="ML30" s="77"/>
      <c r="MM30" s="77"/>
      <c r="MN30" s="77"/>
      <c r="MO30" s="77"/>
      <c r="MP30" s="77"/>
      <c r="MQ30" s="77"/>
      <c r="MR30" s="77"/>
      <c r="MS30" s="77"/>
      <c r="MT30" s="77"/>
      <c r="MU30" s="77"/>
      <c r="MV30" s="77"/>
      <c r="MW30" s="77"/>
      <c r="MX30" s="77"/>
      <c r="MY30" s="77"/>
      <c r="MZ30" s="77"/>
      <c r="NA30" s="77"/>
      <c r="NB30" s="77"/>
      <c r="NC30" s="77"/>
      <c r="ND30" s="77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7"/>
      <c r="NS30" s="77"/>
      <c r="NT30" s="77"/>
      <c r="NU30" s="77"/>
      <c r="NV30" s="77"/>
      <c r="NW30" s="77"/>
      <c r="NX30" s="77"/>
      <c r="NY30" s="77"/>
      <c r="NZ30" s="77"/>
      <c r="OA30" s="77"/>
      <c r="OB30" s="77"/>
      <c r="OC30" s="77"/>
      <c r="OD30" s="77"/>
      <c r="OE30" s="77"/>
      <c r="OF30" s="77"/>
      <c r="OG30" s="77"/>
      <c r="OH30" s="77"/>
      <c r="OI30" s="77"/>
      <c r="OJ30" s="77"/>
      <c r="OK30" s="77"/>
      <c r="OL30" s="77"/>
      <c r="OM30" s="77"/>
      <c r="ON30" s="77"/>
      <c r="OO30" s="77"/>
      <c r="OP30" s="77"/>
      <c r="OQ30" s="77"/>
      <c r="OR30" s="77"/>
      <c r="OS30" s="77"/>
      <c r="OT30" s="77"/>
      <c r="OU30" s="77"/>
      <c r="OV30" s="77"/>
      <c r="OW30" s="77"/>
      <c r="OX30" s="77"/>
      <c r="OY30" s="77"/>
      <c r="OZ30" s="77"/>
      <c r="PA30" s="77"/>
      <c r="PB30" s="77"/>
      <c r="PC30" s="77"/>
      <c r="PD30" s="77"/>
      <c r="PE30" s="77"/>
      <c r="PF30" s="77"/>
      <c r="PG30" s="77"/>
      <c r="PH30" s="77"/>
      <c r="PI30" s="77"/>
      <c r="PJ30" s="77"/>
      <c r="PK30" s="77"/>
      <c r="PL30" s="77"/>
      <c r="PM30" s="77"/>
      <c r="PN30" s="77"/>
      <c r="PO30" s="77"/>
      <c r="PP30" s="77"/>
      <c r="PQ30" s="77"/>
      <c r="PR30" s="77"/>
      <c r="PS30" s="77"/>
      <c r="PT30" s="77"/>
      <c r="PU30" s="77"/>
      <c r="PV30" s="77"/>
      <c r="PW30" s="77"/>
      <c r="PX30" s="77"/>
      <c r="PY30" s="77"/>
      <c r="PZ30" s="77"/>
      <c r="QA30" s="77"/>
      <c r="QB30" s="77"/>
      <c r="QC30" s="77"/>
      <c r="QD30" s="77"/>
      <c r="QE30" s="77"/>
      <c r="QF30" s="77"/>
      <c r="QG30" s="77"/>
      <c r="QH30" s="77"/>
      <c r="QI30" s="77"/>
      <c r="QJ30" s="77"/>
      <c r="QK30" s="77"/>
      <c r="QL30" s="77"/>
      <c r="QM30" s="77"/>
      <c r="QN30" s="77"/>
      <c r="QO30" s="77"/>
      <c r="QP30" s="77"/>
      <c r="QQ30" s="77"/>
      <c r="QR30" s="77"/>
      <c r="QS30" s="77"/>
      <c r="QT30" s="77"/>
      <c r="QU30" s="77"/>
      <c r="QV30" s="77"/>
      <c r="QW30" s="77"/>
      <c r="QX30" s="77"/>
      <c r="QY30" s="77"/>
      <c r="QZ30" s="77"/>
      <c r="RA30" s="77"/>
      <c r="RB30" s="77"/>
      <c r="RC30" s="77"/>
      <c r="RD30" s="77"/>
      <c r="RE30" s="77"/>
      <c r="RF30" s="77"/>
      <c r="RG30" s="77"/>
      <c r="RH30" s="77"/>
      <c r="RI30" s="77"/>
      <c r="RJ30" s="77"/>
      <c r="RK30" s="77"/>
      <c r="RL30" s="77"/>
      <c r="RM30" s="77"/>
      <c r="RN30" s="77"/>
      <c r="RO30" s="77"/>
      <c r="RP30" s="77"/>
      <c r="RQ30" s="77"/>
      <c r="RR30" s="77"/>
      <c r="RS30" s="77"/>
      <c r="RT30" s="77"/>
      <c r="RU30" s="77"/>
      <c r="RV30" s="77"/>
      <c r="RW30" s="77"/>
      <c r="RX30" s="77"/>
      <c r="RY30" s="77"/>
      <c r="RZ30" s="77"/>
      <c r="SA30" s="77"/>
      <c r="SB30" s="77"/>
      <c r="SC30" s="77"/>
      <c r="SD30" s="77"/>
      <c r="SE30" s="77"/>
      <c r="SF30" s="77"/>
      <c r="SG30" s="77"/>
      <c r="SH30" s="77"/>
      <c r="SI30" s="77"/>
      <c r="SJ30" s="77"/>
      <c r="SK30" s="77"/>
      <c r="SL30" s="77"/>
      <c r="SM30" s="77"/>
      <c r="SN30" s="77"/>
      <c r="SO30" s="77"/>
      <c r="SP30" s="77"/>
      <c r="SQ30" s="77"/>
      <c r="SR30" s="77"/>
      <c r="SS30" s="77"/>
      <c r="ST30" s="77"/>
      <c r="SU30" s="77"/>
      <c r="SV30" s="77"/>
      <c r="SW30" s="77"/>
      <c r="SX30" s="77"/>
      <c r="SY30" s="77"/>
      <c r="SZ30" s="77"/>
      <c r="TA30" s="77"/>
      <c r="TB30" s="77"/>
      <c r="TC30" s="77"/>
      <c r="TD30" s="77"/>
      <c r="TE30" s="77"/>
      <c r="TF30" s="77"/>
      <c r="TG30" s="77"/>
      <c r="TH30" s="77"/>
      <c r="TI30" s="77"/>
      <c r="TJ30" s="77"/>
      <c r="TK30" s="77"/>
      <c r="TL30" s="77"/>
      <c r="TM30" s="77"/>
      <c r="TN30" s="77"/>
      <c r="TO30" s="77"/>
      <c r="TP30" s="77"/>
      <c r="TQ30" s="77"/>
      <c r="TR30" s="77"/>
      <c r="TS30" s="77"/>
      <c r="TT30" s="77"/>
      <c r="TU30" s="77"/>
      <c r="TV30" s="77"/>
      <c r="TW30" s="77"/>
      <c r="TX30" s="77"/>
      <c r="TY30" s="77"/>
      <c r="TZ30" s="77"/>
      <c r="UA30" s="77"/>
      <c r="UB30" s="77"/>
      <c r="UC30" s="77"/>
      <c r="UD30" s="77"/>
      <c r="UE30" s="77"/>
      <c r="UF30" s="77"/>
      <c r="UG30" s="77"/>
      <c r="UH30" s="77"/>
      <c r="UI30" s="77"/>
      <c r="UJ30" s="77"/>
      <c r="UK30" s="77"/>
      <c r="UL30" s="77"/>
      <c r="UM30" s="77"/>
      <c r="UN30" s="77"/>
      <c r="UO30" s="77"/>
      <c r="UP30" s="77"/>
      <c r="UQ30" s="77"/>
      <c r="UR30" s="77"/>
      <c r="US30" s="77"/>
      <c r="UT30" s="77"/>
      <c r="UU30" s="77"/>
      <c r="UV30" s="77"/>
      <c r="UW30" s="77"/>
      <c r="UX30" s="77"/>
      <c r="UY30" s="77"/>
      <c r="UZ30" s="77"/>
      <c r="VA30" s="77"/>
      <c r="VB30" s="77"/>
      <c r="VC30" s="77"/>
      <c r="VD30" s="77"/>
      <c r="VE30" s="77"/>
      <c r="VF30" s="77"/>
      <c r="VG30" s="77"/>
      <c r="VH30" s="77"/>
      <c r="VI30" s="77"/>
      <c r="VJ30" s="77"/>
      <c r="VK30" s="77"/>
      <c r="VL30" s="77"/>
      <c r="VM30" s="77"/>
      <c r="VN30" s="77"/>
      <c r="VO30" s="77"/>
      <c r="VP30" s="77"/>
      <c r="VQ30" s="77"/>
      <c r="VR30" s="77"/>
      <c r="VS30" s="77"/>
      <c r="VT30" s="77"/>
      <c r="VU30" s="77"/>
      <c r="VV30" s="77"/>
      <c r="VW30" s="77"/>
      <c r="VX30" s="77"/>
      <c r="VY30" s="77"/>
      <c r="VZ30" s="77"/>
      <c r="WA30" s="77"/>
      <c r="WB30" s="77"/>
      <c r="WC30" s="77"/>
      <c r="WD30" s="77"/>
      <c r="WE30" s="77"/>
      <c r="WF30" s="77"/>
      <c r="WG30" s="77"/>
      <c r="WH30" s="77"/>
      <c r="WI30" s="77"/>
      <c r="WJ30" s="77"/>
      <c r="WK30" s="77"/>
      <c r="WL30" s="77"/>
      <c r="WM30" s="77"/>
      <c r="WN30" s="77"/>
      <c r="WO30" s="77"/>
      <c r="WP30" s="77"/>
      <c r="WQ30" s="77"/>
      <c r="WR30" s="77"/>
      <c r="WS30" s="77"/>
      <c r="WT30" s="77"/>
      <c r="WU30" s="77"/>
      <c r="WV30" s="77"/>
      <c r="WW30" s="77"/>
      <c r="WX30" s="77"/>
      <c r="WY30" s="77"/>
      <c r="WZ30" s="77"/>
      <c r="XA30" s="77"/>
      <c r="XB30" s="77"/>
      <c r="XC30" s="77"/>
      <c r="XD30" s="77"/>
      <c r="XE30" s="77"/>
      <c r="XF30" s="77"/>
      <c r="XG30" s="77"/>
      <c r="XH30" s="77"/>
      <c r="XI30" s="77"/>
      <c r="XJ30" s="77"/>
      <c r="XK30" s="77"/>
      <c r="XL30" s="77"/>
      <c r="XM30" s="77"/>
      <c r="XN30" s="77"/>
      <c r="XO30" s="77"/>
      <c r="XP30" s="77"/>
      <c r="XQ30" s="77"/>
      <c r="XR30" s="77"/>
      <c r="XS30" s="77"/>
      <c r="XT30" s="77"/>
      <c r="XU30" s="77"/>
      <c r="XV30" s="77"/>
      <c r="XW30" s="77"/>
      <c r="XX30" s="77"/>
      <c r="XY30" s="77"/>
      <c r="XZ30" s="77"/>
      <c r="YA30" s="77"/>
      <c r="YB30" s="77"/>
      <c r="YC30" s="77"/>
      <c r="YD30" s="77"/>
      <c r="YE30" s="77"/>
      <c r="YF30" s="77"/>
      <c r="YG30" s="77"/>
      <c r="YH30" s="77"/>
      <c r="YI30" s="77"/>
      <c r="YJ30" s="77"/>
      <c r="YK30" s="77"/>
      <c r="YL30" s="77"/>
      <c r="YM30" s="77"/>
      <c r="YN30" s="77"/>
      <c r="YO30" s="77"/>
      <c r="YP30" s="77"/>
      <c r="YQ30" s="77"/>
      <c r="YR30" s="77"/>
      <c r="YS30" s="77"/>
      <c r="YT30" s="77"/>
      <c r="YU30" s="77"/>
      <c r="YV30" s="77"/>
      <c r="YW30" s="77"/>
      <c r="YX30" s="77"/>
      <c r="YY30" s="77"/>
      <c r="YZ30" s="77"/>
      <c r="ZA30" s="77"/>
      <c r="ZB30" s="77"/>
      <c r="ZC30" s="77"/>
      <c r="ZD30" s="77"/>
      <c r="ZE30" s="77"/>
      <c r="ZF30" s="77"/>
      <c r="ZG30" s="77"/>
      <c r="ZH30" s="77"/>
      <c r="ZI30" s="77"/>
      <c r="ZJ30" s="77"/>
      <c r="ZK30" s="77"/>
      <c r="ZL30" s="77"/>
      <c r="ZM30" s="77"/>
      <c r="ZN30" s="77"/>
      <c r="ZO30" s="77"/>
      <c r="ZP30" s="77"/>
      <c r="ZQ30" s="77"/>
      <c r="ZR30" s="77"/>
      <c r="ZS30" s="77"/>
      <c r="ZT30" s="77"/>
      <c r="ZU30" s="77"/>
      <c r="ZV30" s="77"/>
      <c r="ZW30" s="77"/>
      <c r="ZX30" s="77"/>
      <c r="ZY30" s="77"/>
      <c r="ZZ30" s="77"/>
      <c r="AAA30" s="77"/>
      <c r="AAB30" s="77"/>
      <c r="AAC30" s="77"/>
      <c r="AAD30" s="77"/>
      <c r="AAE30" s="77"/>
      <c r="AAF30" s="77"/>
      <c r="AAG30" s="77"/>
      <c r="AAH30" s="77"/>
      <c r="AAI30" s="77"/>
      <c r="AAJ30" s="77"/>
      <c r="AAK30" s="77"/>
      <c r="AAL30" s="77"/>
      <c r="AAM30" s="77"/>
      <c r="AAN30" s="77"/>
      <c r="AAO30" s="77"/>
      <c r="AAP30" s="77"/>
      <c r="AAQ30" s="77"/>
      <c r="AAR30" s="77"/>
      <c r="AAS30" s="77"/>
      <c r="AAT30" s="77"/>
      <c r="AAU30" s="77"/>
      <c r="AAV30" s="77"/>
      <c r="AAW30" s="77"/>
      <c r="AAX30" s="77"/>
      <c r="AAY30" s="77"/>
      <c r="AAZ30" s="77"/>
      <c r="ABA30" s="77"/>
      <c r="ABB30" s="77"/>
      <c r="ABC30" s="77"/>
      <c r="ABD30" s="77"/>
      <c r="ABE30" s="77"/>
      <c r="ABF30" s="77"/>
      <c r="ABG30" s="77"/>
      <c r="ABH30" s="77"/>
      <c r="ABI30" s="77"/>
      <c r="ABJ30" s="77"/>
      <c r="ABK30" s="77"/>
      <c r="ABL30" s="77"/>
      <c r="ABM30" s="77"/>
      <c r="ABN30" s="77"/>
      <c r="ABO30" s="77"/>
      <c r="ABP30" s="77"/>
      <c r="ABQ30" s="77"/>
      <c r="ABR30" s="77"/>
      <c r="ABS30" s="77"/>
      <c r="ABT30" s="77"/>
      <c r="ABU30" s="77"/>
      <c r="ABV30" s="77"/>
      <c r="ABW30" s="77"/>
      <c r="ABX30" s="77"/>
      <c r="ABY30" s="77"/>
      <c r="ABZ30" s="77"/>
      <c r="ACA30" s="77"/>
      <c r="ACB30" s="77"/>
      <c r="ACC30" s="77"/>
      <c r="ACD30" s="77"/>
      <c r="ACE30" s="77"/>
      <c r="ACF30" s="77"/>
      <c r="ACG30" s="77"/>
      <c r="ACH30" s="77"/>
      <c r="ACI30" s="77"/>
      <c r="ACJ30" s="77"/>
      <c r="ACK30" s="77"/>
      <c r="ACL30" s="77"/>
      <c r="ACM30" s="77"/>
      <c r="ACN30" s="77"/>
      <c r="ACO30" s="77"/>
      <c r="ACP30" s="77"/>
      <c r="ACQ30" s="77"/>
      <c r="ACR30" s="77"/>
      <c r="ACS30" s="77"/>
      <c r="ACT30" s="77"/>
      <c r="ACU30" s="77"/>
      <c r="ACV30" s="77"/>
      <c r="ACW30" s="77"/>
      <c r="ACX30" s="77"/>
      <c r="ACY30" s="77"/>
      <c r="ACZ30" s="77"/>
      <c r="ADA30" s="77"/>
      <c r="ADB30" s="77"/>
      <c r="ADC30" s="77"/>
      <c r="ADD30" s="77"/>
      <c r="ADE30" s="77"/>
      <c r="ADF30" s="77"/>
      <c r="ADG30" s="77"/>
      <c r="ADH30" s="77"/>
      <c r="ADI30" s="77"/>
      <c r="ADJ30" s="77"/>
      <c r="ADK30" s="77"/>
      <c r="ADL30" s="77"/>
      <c r="ADM30" s="77"/>
      <c r="ADN30" s="77"/>
      <c r="ADO30" s="77"/>
      <c r="ADP30" s="77"/>
      <c r="ADQ30" s="77"/>
      <c r="ADR30" s="77"/>
      <c r="ADS30" s="77"/>
      <c r="ADT30" s="77"/>
      <c r="ADU30" s="77"/>
      <c r="ADV30" s="77"/>
      <c r="ADW30" s="77"/>
      <c r="ADX30" s="77"/>
      <c r="ADY30" s="77"/>
      <c r="ADZ30" s="77"/>
      <c r="AEA30" s="77"/>
      <c r="AEB30" s="77"/>
      <c r="AEC30" s="77"/>
      <c r="AED30" s="77"/>
      <c r="AEE30" s="77"/>
      <c r="AEF30" s="77"/>
      <c r="AEG30" s="77"/>
      <c r="AEH30" s="77"/>
      <c r="AEI30" s="77"/>
      <c r="AEJ30" s="77"/>
      <c r="AEK30" s="77"/>
      <c r="AEL30" s="77"/>
      <c r="AEM30" s="77"/>
      <c r="AEN30" s="77"/>
      <c r="AEO30" s="77"/>
      <c r="AEP30" s="77"/>
      <c r="AEQ30" s="77"/>
      <c r="AER30" s="77"/>
      <c r="AES30" s="77"/>
      <c r="AET30" s="77"/>
      <c r="AEU30" s="77"/>
      <c r="AEV30" s="77"/>
      <c r="AEW30" s="77"/>
      <c r="AEX30" s="77"/>
      <c r="AEY30" s="77"/>
      <c r="AEZ30" s="77"/>
      <c r="AFA30" s="77"/>
      <c r="AFB30" s="77"/>
      <c r="AFC30" s="77"/>
      <c r="AFD30" s="77"/>
      <c r="AFE30" s="77"/>
      <c r="AFF30" s="77"/>
      <c r="AFG30" s="77"/>
      <c r="AFH30" s="77"/>
      <c r="AFI30" s="77"/>
      <c r="AFJ30" s="77"/>
      <c r="AFK30" s="77"/>
      <c r="AFL30" s="77"/>
      <c r="AFM30" s="77"/>
      <c r="AFN30" s="77"/>
      <c r="AFO30" s="77"/>
      <c r="AFP30" s="77"/>
      <c r="AFQ30" s="77"/>
      <c r="AFR30" s="77"/>
      <c r="AFS30" s="77"/>
      <c r="AFT30" s="77"/>
      <c r="AFU30" s="77"/>
      <c r="AFV30" s="77"/>
      <c r="AFW30" s="77"/>
      <c r="AFX30" s="77"/>
      <c r="AFY30" s="77"/>
      <c r="AFZ30" s="77"/>
      <c r="AGA30" s="77"/>
      <c r="AGB30" s="77"/>
      <c r="AGC30" s="77"/>
      <c r="AGD30" s="77"/>
      <c r="AGE30" s="77"/>
      <c r="AGF30" s="77"/>
      <c r="AGG30" s="77"/>
      <c r="AGH30" s="77"/>
      <c r="AGI30" s="77"/>
      <c r="AGJ30" s="77"/>
      <c r="AGK30" s="77"/>
      <c r="AGL30" s="77"/>
      <c r="AGM30" s="77"/>
      <c r="AGN30" s="77"/>
      <c r="AGO30" s="77"/>
      <c r="AGP30" s="77"/>
      <c r="AGQ30" s="77"/>
      <c r="AGR30" s="77"/>
      <c r="AGS30" s="77"/>
      <c r="AGT30" s="77"/>
      <c r="AGU30" s="77"/>
      <c r="AGV30" s="77"/>
      <c r="AGW30" s="77"/>
      <c r="AGX30" s="77"/>
      <c r="AGY30" s="77"/>
      <c r="AGZ30" s="77"/>
      <c r="AHA30" s="77"/>
      <c r="AHB30" s="77"/>
      <c r="AHC30" s="77"/>
      <c r="AHD30" s="77"/>
      <c r="AHE30" s="77"/>
      <c r="AHF30" s="77"/>
      <c r="AHG30" s="77"/>
      <c r="AHH30" s="77"/>
      <c r="AHI30" s="77"/>
      <c r="AHJ30" s="77"/>
      <c r="AHK30" s="77"/>
      <c r="AHL30" s="77"/>
      <c r="AHM30" s="77"/>
      <c r="AHN30" s="77"/>
      <c r="AHO30" s="77"/>
      <c r="AHP30" s="77"/>
      <c r="AHQ30" s="77"/>
      <c r="AHR30" s="77"/>
      <c r="AHS30" s="77"/>
      <c r="AHT30" s="77"/>
      <c r="AHU30" s="77"/>
      <c r="AHV30" s="77"/>
      <c r="AHW30" s="77"/>
      <c r="AHX30" s="77"/>
      <c r="AHY30" s="77"/>
      <c r="AHZ30" s="77"/>
      <c r="AIA30" s="77"/>
      <c r="AIB30" s="77"/>
      <c r="AIC30" s="77"/>
      <c r="AID30" s="77"/>
      <c r="AIE30" s="77"/>
      <c r="AIF30" s="77"/>
      <c r="AIG30" s="77"/>
      <c r="AIH30" s="77"/>
      <c r="AII30" s="77"/>
      <c r="AIJ30" s="77"/>
      <c r="AIK30" s="77"/>
      <c r="AIL30" s="77"/>
      <c r="AIM30" s="77"/>
      <c r="AIN30" s="77"/>
      <c r="AIO30" s="77"/>
      <c r="AIP30" s="77"/>
      <c r="AIQ30" s="77"/>
      <c r="AIR30" s="77"/>
      <c r="AIS30" s="77"/>
      <c r="AIT30" s="77"/>
      <c r="AIU30" s="77"/>
      <c r="AIV30" s="77"/>
      <c r="AIW30" s="77"/>
      <c r="AIX30" s="77"/>
      <c r="AIY30" s="77"/>
      <c r="AIZ30" s="77"/>
      <c r="AJA30" s="77"/>
      <c r="AJB30" s="77"/>
      <c r="AJC30" s="77"/>
      <c r="AJD30" s="77"/>
      <c r="AJE30" s="77"/>
      <c r="AJF30" s="77"/>
      <c r="AJG30" s="77"/>
      <c r="AJH30" s="77"/>
      <c r="AJI30" s="77"/>
      <c r="AJJ30" s="77"/>
      <c r="AJK30" s="77"/>
      <c r="AJL30" s="77"/>
      <c r="AJM30" s="77"/>
      <c r="AJN30" s="77"/>
      <c r="AJO30" s="77"/>
      <c r="AJP30" s="77"/>
      <c r="AJQ30" s="77"/>
      <c r="AJR30" s="77"/>
      <c r="AJS30" s="77"/>
      <c r="AJT30" s="77"/>
      <c r="AJU30" s="77"/>
      <c r="AJV30" s="77"/>
      <c r="AJW30" s="77"/>
      <c r="AJX30" s="77"/>
      <c r="AJY30" s="77"/>
      <c r="AJZ30" s="77"/>
      <c r="AKA30" s="77"/>
      <c r="AKB30" s="77"/>
      <c r="AKC30" s="77"/>
      <c r="AKD30" s="77"/>
      <c r="AKE30" s="77"/>
      <c r="AKF30" s="77"/>
      <c r="AKG30" s="77"/>
      <c r="AKH30" s="77"/>
      <c r="AKI30" s="77"/>
      <c r="AKJ30" s="77"/>
      <c r="AKK30" s="77"/>
      <c r="AKL30" s="77"/>
      <c r="AKM30" s="77"/>
      <c r="AKN30" s="77"/>
      <c r="AKO30" s="77"/>
      <c r="AKP30" s="77"/>
      <c r="AKQ30" s="77"/>
      <c r="AKR30" s="77"/>
      <c r="AKS30" s="77"/>
      <c r="AKT30" s="77"/>
      <c r="AKU30" s="77"/>
      <c r="AKV30" s="77"/>
      <c r="AKW30" s="77"/>
      <c r="AKX30" s="77"/>
      <c r="AKY30" s="77"/>
      <c r="AKZ30" s="77"/>
      <c r="ALA30" s="77"/>
      <c r="ALB30" s="77"/>
      <c r="ALC30" s="77"/>
      <c r="ALD30" s="77"/>
      <c r="ALE30" s="77"/>
      <c r="ALF30" s="77"/>
      <c r="ALG30" s="77"/>
      <c r="ALH30" s="77"/>
      <c r="ALI30" s="77"/>
      <c r="ALJ30" s="77"/>
      <c r="ALK30" s="77"/>
      <c r="ALL30" s="77"/>
      <c r="ALM30" s="77"/>
      <c r="ALN30" s="77"/>
      <c r="ALO30" s="77"/>
      <c r="ALP30" s="77"/>
      <c r="ALQ30" s="77"/>
      <c r="ALR30" s="77"/>
      <c r="ALS30" s="77"/>
      <c r="ALT30" s="77"/>
      <c r="ALU30" s="77"/>
      <c r="ALV30" s="77"/>
      <c r="ALW30" s="77"/>
      <c r="ALX30" s="77"/>
    </row>
    <row r="31" spans="1:1012" s="14" customFormat="1" ht="27" customHeight="1" x14ac:dyDescent="0.2">
      <c r="A31" s="73">
        <v>10</v>
      </c>
      <c r="B31" s="82">
        <v>393</v>
      </c>
      <c r="C31" s="65">
        <v>10036031743</v>
      </c>
      <c r="D31" s="80" t="s">
        <v>83</v>
      </c>
      <c r="E31" s="66">
        <v>2003</v>
      </c>
      <c r="F31" s="67" t="s">
        <v>23</v>
      </c>
      <c r="G31" s="66" t="s">
        <v>50</v>
      </c>
      <c r="H31" s="66" t="s">
        <v>51</v>
      </c>
      <c r="I31" s="79"/>
      <c r="J31" s="40"/>
    </row>
    <row r="32" spans="1:1012" s="14" customFormat="1" ht="27" customHeight="1" x14ac:dyDescent="0.2">
      <c r="A32" s="73">
        <v>11</v>
      </c>
      <c r="B32" s="82">
        <v>41</v>
      </c>
      <c r="C32" s="65">
        <v>10052761415</v>
      </c>
      <c r="D32" s="80" t="s">
        <v>75</v>
      </c>
      <c r="E32" s="66">
        <v>2000</v>
      </c>
      <c r="F32" s="67" t="s">
        <v>23</v>
      </c>
      <c r="G32" s="66" t="s">
        <v>76</v>
      </c>
      <c r="H32" s="66" t="s">
        <v>77</v>
      </c>
      <c r="I32" s="79"/>
      <c r="J32" s="40"/>
    </row>
    <row r="33" spans="1:10" s="14" customFormat="1" ht="27" customHeight="1" x14ac:dyDescent="0.2">
      <c r="A33" s="73">
        <v>12</v>
      </c>
      <c r="B33" s="82">
        <v>938</v>
      </c>
      <c r="C33" s="65">
        <v>10034982527</v>
      </c>
      <c r="D33" s="80" t="s">
        <v>79</v>
      </c>
      <c r="E33" s="66">
        <v>2000</v>
      </c>
      <c r="F33" s="67" t="s">
        <v>23</v>
      </c>
      <c r="G33" s="66" t="s">
        <v>49</v>
      </c>
      <c r="H33" s="66" t="s">
        <v>58</v>
      </c>
      <c r="I33" s="79"/>
      <c r="J33" s="40"/>
    </row>
    <row r="34" spans="1:10" s="14" customFormat="1" ht="27" customHeight="1" x14ac:dyDescent="0.2">
      <c r="A34" s="73">
        <v>13</v>
      </c>
      <c r="B34" s="82">
        <v>183</v>
      </c>
      <c r="C34" s="65">
        <v>10010932284</v>
      </c>
      <c r="D34" s="80" t="s">
        <v>94</v>
      </c>
      <c r="E34" s="66">
        <v>1998</v>
      </c>
      <c r="F34" s="67" t="s">
        <v>23</v>
      </c>
      <c r="G34" s="66" t="s">
        <v>50</v>
      </c>
      <c r="H34" s="66" t="s">
        <v>51</v>
      </c>
      <c r="I34" s="79"/>
      <c r="J34" s="40"/>
    </row>
    <row r="35" spans="1:10" s="14" customFormat="1" ht="27" customHeight="1" x14ac:dyDescent="0.2">
      <c r="A35" s="73">
        <v>14</v>
      </c>
      <c r="B35" s="82">
        <v>655</v>
      </c>
      <c r="C35" s="65">
        <v>10036057914</v>
      </c>
      <c r="D35" s="80" t="s">
        <v>95</v>
      </c>
      <c r="E35" s="66">
        <v>2003</v>
      </c>
      <c r="F35" s="67" t="s">
        <v>23</v>
      </c>
      <c r="G35" s="66" t="s">
        <v>50</v>
      </c>
      <c r="H35" s="66" t="s">
        <v>51</v>
      </c>
      <c r="I35" s="79"/>
      <c r="J35" s="40"/>
    </row>
    <row r="36" spans="1:10" s="14" customFormat="1" ht="27" customHeight="1" x14ac:dyDescent="0.2">
      <c r="A36" s="73">
        <v>15</v>
      </c>
      <c r="B36" s="82">
        <v>47</v>
      </c>
      <c r="C36" s="65">
        <v>10076267646</v>
      </c>
      <c r="D36" s="80" t="s">
        <v>82</v>
      </c>
      <c r="E36" s="66">
        <v>2003</v>
      </c>
      <c r="F36" s="67" t="s">
        <v>23</v>
      </c>
      <c r="G36" s="66" t="s">
        <v>49</v>
      </c>
      <c r="H36" s="66" t="s">
        <v>58</v>
      </c>
      <c r="I36" s="79"/>
      <c r="J36" s="40"/>
    </row>
    <row r="37" spans="1:10" s="14" customFormat="1" ht="27" customHeight="1" x14ac:dyDescent="0.2">
      <c r="A37" s="73">
        <v>16</v>
      </c>
      <c r="B37" s="82">
        <v>505</v>
      </c>
      <c r="C37" s="65">
        <v>10077687583</v>
      </c>
      <c r="D37" s="80" t="s">
        <v>85</v>
      </c>
      <c r="E37" s="66">
        <v>2003</v>
      </c>
      <c r="F37" s="67" t="s">
        <v>23</v>
      </c>
      <c r="G37" s="66" t="s">
        <v>49</v>
      </c>
      <c r="H37" s="66" t="s">
        <v>58</v>
      </c>
      <c r="I37" s="79"/>
      <c r="J37" s="40"/>
    </row>
    <row r="38" spans="1:10" s="14" customFormat="1" ht="27" customHeight="1" x14ac:dyDescent="0.2">
      <c r="A38" s="73">
        <v>17</v>
      </c>
      <c r="B38" s="82">
        <v>589</v>
      </c>
      <c r="C38" s="65">
        <v>10036094185</v>
      </c>
      <c r="D38" s="80" t="s">
        <v>80</v>
      </c>
      <c r="E38" s="66">
        <v>2001</v>
      </c>
      <c r="F38" s="67" t="s">
        <v>22</v>
      </c>
      <c r="G38" s="66" t="s">
        <v>65</v>
      </c>
      <c r="H38" s="66" t="s">
        <v>81</v>
      </c>
      <c r="I38" s="79"/>
      <c r="J38" s="40"/>
    </row>
    <row r="39" spans="1:10" s="14" customFormat="1" ht="27" customHeight="1" x14ac:dyDescent="0.2">
      <c r="A39" s="73">
        <v>18</v>
      </c>
      <c r="B39" s="82">
        <v>386</v>
      </c>
      <c r="C39" s="65">
        <v>10063615412</v>
      </c>
      <c r="D39" s="80" t="s">
        <v>84</v>
      </c>
      <c r="E39" s="66">
        <v>2000</v>
      </c>
      <c r="F39" s="67" t="s">
        <v>23</v>
      </c>
      <c r="G39" s="66" t="s">
        <v>50</v>
      </c>
      <c r="H39" s="66" t="s">
        <v>51</v>
      </c>
      <c r="I39" s="79"/>
      <c r="J39" s="40"/>
    </row>
    <row r="40" spans="1:10" s="14" customFormat="1" ht="27" customHeight="1" x14ac:dyDescent="0.2">
      <c r="A40" s="73">
        <v>19</v>
      </c>
      <c r="B40" s="82">
        <v>787</v>
      </c>
      <c r="C40" s="65">
        <v>10036032349</v>
      </c>
      <c r="D40" s="80" t="s">
        <v>86</v>
      </c>
      <c r="E40" s="66">
        <v>2001</v>
      </c>
      <c r="F40" s="67" t="s">
        <v>23</v>
      </c>
      <c r="G40" s="66" t="s">
        <v>72</v>
      </c>
      <c r="H40" s="66" t="s">
        <v>73</v>
      </c>
      <c r="I40" s="79"/>
      <c r="J40" s="40"/>
    </row>
    <row r="41" spans="1:10" s="14" customFormat="1" ht="27" customHeight="1" x14ac:dyDescent="0.2">
      <c r="A41" s="73" t="s">
        <v>88</v>
      </c>
      <c r="B41" s="82">
        <v>771</v>
      </c>
      <c r="C41" s="65">
        <v>10036102269</v>
      </c>
      <c r="D41" s="80" t="s">
        <v>96</v>
      </c>
      <c r="E41" s="66">
        <v>2001</v>
      </c>
      <c r="F41" s="67" t="s">
        <v>23</v>
      </c>
      <c r="G41" s="66" t="s">
        <v>50</v>
      </c>
      <c r="H41" s="66" t="s">
        <v>51</v>
      </c>
      <c r="I41" s="79"/>
      <c r="J41" s="40"/>
    </row>
    <row r="42" spans="1:10" s="14" customFormat="1" ht="27" customHeight="1" x14ac:dyDescent="0.2">
      <c r="A42" s="73" t="s">
        <v>88</v>
      </c>
      <c r="B42" s="82">
        <v>639</v>
      </c>
      <c r="C42" s="65">
        <v>10036036389</v>
      </c>
      <c r="D42" s="80" t="s">
        <v>97</v>
      </c>
      <c r="E42" s="66">
        <v>2002</v>
      </c>
      <c r="F42" s="67" t="s">
        <v>23</v>
      </c>
      <c r="G42" s="66" t="s">
        <v>50</v>
      </c>
      <c r="H42" s="66" t="s">
        <v>51</v>
      </c>
      <c r="I42" s="79"/>
      <c r="J42" s="40"/>
    </row>
    <row r="43" spans="1:10" s="14" customFormat="1" ht="27" customHeight="1" thickBot="1" x14ac:dyDescent="0.25">
      <c r="A43" s="74" t="s">
        <v>88</v>
      </c>
      <c r="B43" s="83">
        <v>893</v>
      </c>
      <c r="C43" s="69">
        <v>10034928670</v>
      </c>
      <c r="D43" s="81" t="s">
        <v>87</v>
      </c>
      <c r="E43" s="70">
        <v>1997</v>
      </c>
      <c r="F43" s="107" t="s">
        <v>22</v>
      </c>
      <c r="G43" s="70" t="s">
        <v>72</v>
      </c>
      <c r="H43" s="70" t="s">
        <v>73</v>
      </c>
      <c r="I43" s="78"/>
      <c r="J43" s="75"/>
    </row>
    <row r="44" spans="1:10" ht="7.5" customHeight="1" thickTop="1" thickBot="1" x14ac:dyDescent="0.25">
      <c r="A44" s="15"/>
      <c r="B44" s="16"/>
      <c r="C44" s="16"/>
      <c r="D44" s="17"/>
      <c r="E44" s="18"/>
      <c r="F44" s="19"/>
      <c r="G44" s="18"/>
      <c r="H44" s="18"/>
      <c r="I44" s="76"/>
      <c r="J44" s="20"/>
    </row>
    <row r="45" spans="1:10" ht="13.5" thickTop="1" x14ac:dyDescent="0.2">
      <c r="A45" s="90" t="s">
        <v>24</v>
      </c>
      <c r="B45" s="90"/>
      <c r="C45" s="90"/>
      <c r="D45" s="90"/>
      <c r="E45" s="30"/>
      <c r="F45" s="30"/>
      <c r="G45" s="91" t="s">
        <v>25</v>
      </c>
      <c r="H45" s="91"/>
      <c r="I45" s="91"/>
      <c r="J45" s="92"/>
    </row>
    <row r="46" spans="1:10" ht="15" x14ac:dyDescent="0.2">
      <c r="A46" s="21" t="s">
        <v>61</v>
      </c>
      <c r="B46" s="22"/>
      <c r="C46" s="31"/>
      <c r="D46" s="23"/>
      <c r="E46" s="32"/>
      <c r="F46" s="32"/>
      <c r="G46" s="33" t="s">
        <v>26</v>
      </c>
      <c r="H46" s="71">
        <v>6</v>
      </c>
      <c r="I46" s="33" t="s">
        <v>27</v>
      </c>
      <c r="J46" s="38">
        <f>COUNTIF(F$21:F153,"ЗМС")</f>
        <v>0</v>
      </c>
    </row>
    <row r="47" spans="1:10" ht="15" x14ac:dyDescent="0.2">
      <c r="A47" s="21" t="s">
        <v>44</v>
      </c>
      <c r="B47" s="22"/>
      <c r="C47" s="34"/>
      <c r="D47" s="23"/>
      <c r="E47" s="29"/>
      <c r="F47" s="29"/>
      <c r="G47" s="33" t="s">
        <v>28</v>
      </c>
      <c r="H47" s="72">
        <f>H48+H52</f>
        <v>22</v>
      </c>
      <c r="I47" s="33" t="s">
        <v>29</v>
      </c>
      <c r="J47" s="38">
        <f>COUNTIF(F$21:F153,"МСМК")</f>
        <v>0</v>
      </c>
    </row>
    <row r="48" spans="1:10" ht="15" x14ac:dyDescent="0.2">
      <c r="A48" s="21" t="s">
        <v>45</v>
      </c>
      <c r="B48" s="22"/>
      <c r="C48" s="35"/>
      <c r="D48" s="23"/>
      <c r="E48" s="29"/>
      <c r="F48" s="29"/>
      <c r="G48" s="33" t="s">
        <v>30</v>
      </c>
      <c r="H48" s="72">
        <f>H49+H50+H51</f>
        <v>19</v>
      </c>
      <c r="I48" s="33" t="s">
        <v>22</v>
      </c>
      <c r="J48" s="38">
        <f>COUNTIF(F$21:F154,"МС")</f>
        <v>8</v>
      </c>
    </row>
    <row r="49" spans="1:10" ht="15" x14ac:dyDescent="0.2">
      <c r="A49" s="21" t="s">
        <v>46</v>
      </c>
      <c r="B49" s="22"/>
      <c r="C49" s="35"/>
      <c r="D49" s="23"/>
      <c r="E49" s="29"/>
      <c r="F49" s="29"/>
      <c r="G49" s="33" t="s">
        <v>31</v>
      </c>
      <c r="H49" s="72">
        <f>COUNT(A10:A108)</f>
        <v>19</v>
      </c>
      <c r="I49" s="33" t="s">
        <v>23</v>
      </c>
      <c r="J49" s="38">
        <f>COUNTIF(F$20:F43,"КМС")</f>
        <v>14</v>
      </c>
    </row>
    <row r="50" spans="1:10" ht="15" x14ac:dyDescent="0.2">
      <c r="A50" s="24"/>
      <c r="B50" s="22"/>
      <c r="C50" s="35"/>
      <c r="D50" s="23"/>
      <c r="E50" s="25"/>
      <c r="F50" s="25"/>
      <c r="G50" s="33" t="s">
        <v>32</v>
      </c>
      <c r="H50" s="72">
        <f>COUNTIF(A10:A107,"НФ")</f>
        <v>0</v>
      </c>
      <c r="I50" s="33" t="s">
        <v>33</v>
      </c>
      <c r="J50" s="38">
        <f>COUNTIF(F$22:F154,"1 СР")</f>
        <v>0</v>
      </c>
    </row>
    <row r="51" spans="1:10" x14ac:dyDescent="0.2">
      <c r="A51" s="26"/>
      <c r="B51" s="4"/>
      <c r="C51" s="4"/>
      <c r="D51" s="23"/>
      <c r="E51" s="25"/>
      <c r="F51" s="25"/>
      <c r="G51" s="33" t="s">
        <v>34</v>
      </c>
      <c r="H51" s="72">
        <f>COUNTIF(A10:A107,"ДСКВ")</f>
        <v>0</v>
      </c>
      <c r="I51" s="33" t="s">
        <v>35</v>
      </c>
      <c r="J51" s="38">
        <f>COUNTIF(F$22:F155,"2 СР")</f>
        <v>0</v>
      </c>
    </row>
    <row r="52" spans="1:10" ht="15" x14ac:dyDescent="0.2">
      <c r="A52" s="27"/>
      <c r="B52" s="22"/>
      <c r="C52" s="5"/>
      <c r="D52" s="23"/>
      <c r="E52" s="29"/>
      <c r="F52" s="29"/>
      <c r="G52" s="33" t="s">
        <v>36</v>
      </c>
      <c r="H52" s="72">
        <f>COUNTIF(A10:A107,"НС")</f>
        <v>3</v>
      </c>
      <c r="I52" s="33" t="s">
        <v>37</v>
      </c>
      <c r="J52" s="38">
        <f>COUNTIF(F$22:F156,"3 СР")</f>
        <v>0</v>
      </c>
    </row>
    <row r="53" spans="1:10" ht="5.25" customHeight="1" x14ac:dyDescent="0.2">
      <c r="A53" s="27"/>
      <c r="B53" s="22"/>
      <c r="C53" s="22"/>
      <c r="D53" s="22"/>
      <c r="E53" s="22"/>
      <c r="F53" s="22"/>
      <c r="G53" s="4"/>
      <c r="H53" s="4"/>
      <c r="I53" s="28"/>
      <c r="J53" s="41"/>
    </row>
    <row r="54" spans="1:10" x14ac:dyDescent="0.2">
      <c r="A54" s="93" t="s">
        <v>38</v>
      </c>
      <c r="B54" s="94"/>
      <c r="C54" s="94"/>
      <c r="D54" s="94" t="s">
        <v>39</v>
      </c>
      <c r="E54" s="94"/>
      <c r="F54" s="94"/>
      <c r="G54" s="94" t="s">
        <v>40</v>
      </c>
      <c r="H54" s="94"/>
      <c r="I54" s="94" t="s">
        <v>41</v>
      </c>
      <c r="J54" s="95"/>
    </row>
    <row r="55" spans="1:10" x14ac:dyDescent="0.2">
      <c r="A55" s="84"/>
      <c r="B55" s="84"/>
      <c r="C55" s="84"/>
      <c r="D55" s="84"/>
      <c r="E55" s="84"/>
      <c r="F55" s="85"/>
      <c r="G55" s="85"/>
      <c r="H55" s="85"/>
      <c r="I55" s="85"/>
      <c r="J55" s="85"/>
    </row>
    <row r="56" spans="1:10" x14ac:dyDescent="0.2">
      <c r="A56" s="36"/>
      <c r="B56" s="29"/>
      <c r="C56" s="29"/>
      <c r="D56" s="29"/>
      <c r="E56" s="29"/>
      <c r="F56" s="29"/>
      <c r="G56" s="29"/>
      <c r="H56" s="29"/>
      <c r="I56" s="29"/>
      <c r="J56" s="37"/>
    </row>
    <row r="57" spans="1:10" x14ac:dyDescent="0.2">
      <c r="A57" s="36"/>
      <c r="B57" s="29"/>
      <c r="C57" s="29"/>
      <c r="D57" s="29"/>
      <c r="E57" s="29"/>
      <c r="F57" s="29"/>
      <c r="G57" s="29"/>
      <c r="H57" s="29"/>
      <c r="I57" s="29"/>
      <c r="J57" s="37"/>
    </row>
    <row r="58" spans="1:10" x14ac:dyDescent="0.2">
      <c r="A58" s="36"/>
      <c r="B58" s="29"/>
      <c r="C58" s="29"/>
      <c r="D58" s="29"/>
      <c r="E58" s="29"/>
      <c r="F58" s="29"/>
      <c r="G58" s="29"/>
      <c r="H58" s="29"/>
      <c r="I58" s="29"/>
      <c r="J58" s="37"/>
    </row>
    <row r="59" spans="1:10" x14ac:dyDescent="0.2">
      <c r="A59" s="36"/>
      <c r="B59" s="29"/>
      <c r="C59" s="29"/>
      <c r="D59" s="29"/>
      <c r="E59" s="29"/>
      <c r="F59" s="29"/>
      <c r="G59" s="29"/>
      <c r="H59" s="29"/>
      <c r="I59" s="29"/>
      <c r="J59" s="37"/>
    </row>
    <row r="60" spans="1:10" ht="13.5" thickBot="1" x14ac:dyDescent="0.25">
      <c r="A60" s="86"/>
      <c r="B60" s="87"/>
      <c r="C60" s="87"/>
      <c r="D60" s="87" t="str">
        <f>H17</f>
        <v>ДЫШАКОВ А.С. (ВК, г. Москва)</v>
      </c>
      <c r="E60" s="87"/>
      <c r="F60" s="87"/>
      <c r="G60" s="87" t="str">
        <f>H18</f>
        <v>ГВОЗДЁВ К.Е. (IК, г. Москва)</v>
      </c>
      <c r="H60" s="87"/>
      <c r="I60" s="87" t="str">
        <f>H19</f>
        <v>КОЧЕТКОВ Д.А. (ВК, г. Саранск)</v>
      </c>
      <c r="J60" s="88"/>
    </row>
    <row r="61" spans="1:10" ht="13.5" thickTop="1" x14ac:dyDescent="0.2"/>
  </sheetData>
  <sortState ref="A22:AMI45">
    <sortCondition descending="1" ref="I22:I45"/>
  </sortState>
  <mergeCells count="29">
    <mergeCell ref="A1:J1"/>
    <mergeCell ref="A2:J2"/>
    <mergeCell ref="A3:J3"/>
    <mergeCell ref="A4:J4"/>
    <mergeCell ref="A5:J5"/>
    <mergeCell ref="A7:J7"/>
    <mergeCell ref="A9:J9"/>
    <mergeCell ref="A10:J10"/>
    <mergeCell ref="A6:J6"/>
    <mergeCell ref="A8:J8"/>
    <mergeCell ref="A11:J11"/>
    <mergeCell ref="A12:J12"/>
    <mergeCell ref="A13:D13"/>
    <mergeCell ref="A14:D14"/>
    <mergeCell ref="A15:H15"/>
    <mergeCell ref="I15:J15"/>
    <mergeCell ref="I16:J16"/>
    <mergeCell ref="A45:D45"/>
    <mergeCell ref="G45:J45"/>
    <mergeCell ref="A54:C54"/>
    <mergeCell ref="D54:F54"/>
    <mergeCell ref="G54:H54"/>
    <mergeCell ref="I54:J54"/>
    <mergeCell ref="A55:E55"/>
    <mergeCell ref="F55:J55"/>
    <mergeCell ref="A60:C60"/>
    <mergeCell ref="G60:H60"/>
    <mergeCell ref="I60:J60"/>
    <mergeCell ref="D60:F60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2022-06-29T10:08:58Z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