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etandrey\Desktop\"/>
    </mc:Choice>
  </mc:AlternateContent>
  <xr:revisionPtr revIDLastSave="0" documentId="8_{C03CF51E-6834-4C43-AB03-D5AD7C847844}" xr6:coauthVersionLast="45" xr6:coauthVersionMax="45" xr10:uidLastSave="{00000000-0000-0000-0000-000000000000}"/>
  <bookViews>
    <workbookView xWindow="-108" yWindow="-108" windowWidth="23256" windowHeight="12576" xr2:uid="{44B2B263-CDB4-4146-A13E-219098624189}"/>
  </bookViews>
  <sheets>
    <sheet name="групповая гонка Девушки" sheetId="1" r:id="rId1"/>
  </sheets>
  <definedNames>
    <definedName name="_xlnm.Print_Titles" localSheetId="0">'групповая гонка Девушки'!$21:$22</definedName>
    <definedName name="_xlnm.Print_Area" localSheetId="0">'групповая гонка Девушки'!$A$1:$L$58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8" i="1" l="1"/>
  <c r="G58" i="1"/>
  <c r="D58" i="1"/>
  <c r="A58" i="1"/>
  <c r="J51" i="1"/>
  <c r="G51" i="1"/>
  <c r="D51" i="1"/>
  <c r="A51" i="1"/>
  <c r="L48" i="1"/>
  <c r="H48" i="1"/>
  <c r="L47" i="1"/>
  <c r="H47" i="1"/>
  <c r="L46" i="1"/>
  <c r="H46" i="1"/>
  <c r="L44" i="1"/>
  <c r="L43" i="1"/>
  <c r="L42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</calcChain>
</file>

<file path=xl/sharedStrings.xml><?xml version="1.0" encoding="utf-8"?>
<sst xmlns="http://schemas.openxmlformats.org/spreadsheetml/2006/main" count="112" uniqueCount="94">
  <si>
    <t>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</si>
  <si>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</si>
  <si>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</si>
  <si>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Федерация велосипедного спорта Воронежской области</t>
  </si>
  <si>
    <t/>
  </si>
  <si>
    <t>по велосипедному спорту</t>
  </si>
  <si>
    <t>ИТОГОВЫЙ ПРОТОКОЛ</t>
  </si>
  <si>
    <t>шоссе - групповая гонка</t>
  </si>
  <si>
    <t>МЕСТО ПРОВЕДЕНИЯ: г. Воронеж</t>
  </si>
  <si>
    <t xml:space="preserve">НАЧАЛО ГОНКИ: 10ч 00м </t>
  </si>
  <si>
    <t>№ ВРВС: 0080521811Б</t>
  </si>
  <si>
    <t>ДАТА ПРОВЕДЕНИЯ: 15 мая 2024 года</t>
  </si>
  <si>
    <t>ОКОНЧАНИЕ ГОНКИ: 12ч 15м</t>
  </si>
  <si>
    <t>№ ЕКП 2024: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</si>
  <si>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</si>
  <si>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</si>
  <si>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</si>
  <si>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Лыжный СК с освещенной лыжероллерной трассой/ 0065515</t>
  </si>
  <si>
    <t>ГЛАВНЫЙ СУДЬЯ:</t>
  </si>
  <si>
    <t>ЕЛИФЕРОВ А.В. (ВК, г. ВОРОНЕЖ)</t>
  </si>
  <si>
    <t>МАКСИМАЛЬНЫЙ ПЕРЕПАД (HD)(м):</t>
  </si>
  <si>
    <t>ГЛАВНЫЙ СЕКРЕТАРЬ:</t>
  </si>
  <si>
    <t>ДОБРОСОЦКАЯ Т.В.(1 КАТ., г. ВОРОНЕЖ)</t>
  </si>
  <si>
    <t>СУММА ПОЛОЖИТЕЛЬНЫХ ПЕРЕПАДОВ ВЫСОТЫ НА ДИСТАНЦИИ (ТС)(м):</t>
  </si>
  <si>
    <t>СУДЬЯ НА ФИНИШЕ:</t>
  </si>
  <si>
    <t>ГОНЧАРОВА С.И. (1 КАТ, г. ВОРОНЕЖ)</t>
  </si>
  <si>
    <t>ДИСТАНЦИЯ (км): ДЛИНА КРУГА/КРУГОВ</t>
  </si>
  <si>
    <t>5 км /12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</si>
  <si>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</si>
  <si>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</si>
  <si>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</si>
  <si>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</si>
  <si>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</si>
  <si>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</si>
  <si>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</si>
  <si>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</si>
  <si>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</si>
  <si>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</si>
  <si>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</si>
  <si>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</si>
  <si>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UCI ID 10130179943</t>
  </si>
  <si>
    <t>ХАТУНЦЕВА Александра</t>
  </si>
  <si>
    <t>КМС</t>
  </si>
  <si>
    <t>Воронежская область МБУДО СШОР №8</t>
  </si>
  <si>
    <t>UCI ID 10119972109</t>
  </si>
  <si>
    <t>КОЛУПАЕВА Кристина</t>
  </si>
  <si>
    <t>Воронежская область ГБУ ДО ВО «СШОР № 1»</t>
  </si>
  <si>
    <t>UCI ID 10141405065</t>
  </si>
  <si>
    <t>ДЬЯЧКОВА Анастасия</t>
  </si>
  <si>
    <t>Московская обл. ГБУ ДО МО "СШОР ПО ВЕЛОСПОРТУ"</t>
  </si>
  <si>
    <t>UCI ID 10140316140</t>
  </si>
  <si>
    <t>КУТЮРИНА Виктория</t>
  </si>
  <si>
    <t>3</t>
  </si>
  <si>
    <t>UCI ID 10142055268</t>
  </si>
  <si>
    <t>ТИНЬКОВА Софья</t>
  </si>
  <si>
    <t>UCI ID 10142507229</t>
  </si>
  <si>
    <t>СУХАРЕВА Александра</t>
  </si>
  <si>
    <t>1</t>
  </si>
  <si>
    <t>UCI ID 10127617123</t>
  </si>
  <si>
    <t>ЖИЛИНА Полина</t>
  </si>
  <si>
    <t>UCI ID 10151383032</t>
  </si>
  <si>
    <t>СМАГИНА Варвара</t>
  </si>
  <si>
    <t>UCI ID 10151342010</t>
  </si>
  <si>
    <t>ДОЧКИНА Полина</t>
  </si>
  <si>
    <t>2</t>
  </si>
  <si>
    <t>UCI ID 10142218047</t>
  </si>
  <si>
    <t>КУЗНЕЦОВА Виктория</t>
  </si>
  <si>
    <t>ИГНАТЕНКО Ангелина</t>
  </si>
  <si>
    <t>КОЗЛОВА Юлия</t>
  </si>
  <si>
    <t>UCI ID 10152919066</t>
  </si>
  <si>
    <t>СТУРОВА Валерия</t>
  </si>
  <si>
    <t>Липецкая область МБОУДО "СШ №7"</t>
  </si>
  <si>
    <t>ПОГОДНЫЕ УСЛОВИЯ</t>
  </si>
  <si>
    <t>СТАТИСТИКА ГОНКИ</t>
  </si>
  <si>
    <t>Температура: +14+17</t>
  </si>
  <si>
    <t>Субъектов РФ</t>
  </si>
  <si>
    <t>ЗМС</t>
  </si>
  <si>
    <t>Влажность: 31%</t>
  </si>
  <si>
    <t>Заявлено</t>
  </si>
  <si>
    <t>МСМК</t>
  </si>
  <si>
    <t>Осадки: без осадков</t>
  </si>
  <si>
    <t>Стартовало</t>
  </si>
  <si>
    <t>МС</t>
  </si>
  <si>
    <t>Ветер:</t>
  </si>
  <si>
    <t>Финишировало</t>
  </si>
  <si>
    <t>Н. финишировало</t>
  </si>
  <si>
    <t>1 СР</t>
  </si>
  <si>
    <t>Лимит времени</t>
  </si>
  <si>
    <t>2 СР</t>
  </si>
  <si>
    <t>Дисквалифицировано</t>
  </si>
  <si>
    <t>3 СР</t>
  </si>
  <si>
    <t>Н. стартовало</t>
  </si>
  <si>
    <t>МЕЖРЕГИОНАЛЬНЫЕ СОРЕВНОВАНИЯ (ПЦФО)</t>
  </si>
  <si>
    <t>ДЕВУШКИ 15-16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</si>
</sst>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.00"/>
    <numFmt numFmtId="165" formatCode="hh:mm:ss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4" fontId="7" fillId="0" borderId="0" xfId="0" applyNumberFormat="1" applyFont="1" applyAlignment="1">
      <alignment vertical="center"/>
    </xf>
    <xf numFmtId="164" fontId="7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4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 wrapText="1"/>
    </xf>
    <xf numFmtId="2" fontId="10" fillId="3" borderId="0" xfId="1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2" fillId="0" borderId="0" xfId="2" applyNumberFormat="1" applyFont="1" applyAlignment="1">
      <alignment horizontal="center" vertical="center"/>
    </xf>
    <xf numFmtId="21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2" fillId="0" borderId="0" xfId="2" applyFont="1" applyAlignment="1">
      <alignment horizontal="left" vertical="center"/>
    </xf>
    <xf numFmtId="14" fontId="12" fillId="0" borderId="0" xfId="2" applyNumberFormat="1" applyFont="1" applyAlignment="1">
      <alignment horizontal="center" vertical="center"/>
    </xf>
    <xf numFmtId="49" fontId="1" fillId="0" borderId="0" xfId="2" applyNumberFormat="1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14" fontId="1" fillId="0" borderId="0" xfId="2" applyNumberFormat="1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9" fontId="14" fillId="0" borderId="0" xfId="0" applyNumberFormat="1" applyFont="1" applyAlignment="1">
      <alignment horizontal="left" vertical="center"/>
    </xf>
    <xf numFmtId="2" fontId="14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 vertical="top"/>
    </xf>
  </cellXfs>
  <cellStyles count="3">
    <cellStyle name="Обычный" xfId="0" builtinId="0"/>
    <cellStyle name="Обычный 2" xfId="2" xr:uid="{24E7F0E4-A328-4E41-B4B5-F9B574945D7F}"/>
    <cellStyle name="Обычный_Стартовый протокол Смирнов_20101106_Results" xfId="1" xr:uid="{1CA1E486-0191-42E8-981C-24207C042C1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179032</xdr:colOff>
      <xdr:row>3</xdr:row>
      <xdr:rowOff>96039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E9FA771-3773-4771-B205-5FDD1F7CFFF1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554317" cy="659919"/>
        </a:xfrm>
        <a:prstGeom prst="rect">
          <a:avLst/>
        </a:prstGeom>
      </xdr:spPr>
    </xdr:pic>
    <xdr:clientData/>
  </xdr:twoCellAnchor>
  <xdr:twoCellAnchor editAs="oneCell">
    <xdr:from>
      <xdr:col>1</xdr:col>
      <xdr:colOff>401956</xdr:colOff>
      <xdr:row>0</xdr:row>
      <xdr:rowOff>47626</xdr:rowOff>
    </xdr:from>
    <xdr:to>
      <xdr:col>2</xdr:col>
      <xdr:colOff>950628</xdr:colOff>
      <xdr:row>3</xdr:row>
      <xdr:rowOff>66675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1BBA2A5-607F-41E1-B493-1D7FF7255AC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016" y="47626"/>
          <a:ext cx="1028732" cy="659129"/>
        </a:xfrm>
        <a:prstGeom prst="rect">
          <a:avLst/>
        </a:prstGeom>
      </xdr:spPr>
    </xdr:pic>
    <xdr:clientData/>
  </xdr:twoCellAnchor>
  <xdr:twoCellAnchor>
    <xdr:from>
      <xdr:col>10</xdr:col>
      <xdr:colOff>619125</xdr:colOff>
      <xdr:row>0</xdr:row>
      <xdr:rowOff>47626</xdr:rowOff>
    </xdr:from>
    <xdr:to>
      <xdr:col>11</xdr:col>
      <xdr:colOff>228600</xdr:colOff>
      <xdr:row>3</xdr:row>
      <xdr:rowOff>2352</xdr:rowOff>
    </xdr:to>
    <xdr:pic>
      <xdr:nvPicPr>
        <xdr:cNvPr id="4" name="Picture 1" descr="депа">
          <a:extLst>
            <a:ext uri="{FF2B5EF4-FFF2-40B4-BE49-F238E27FC236}">
              <a16:creationId xmlns:a16="http://schemas.microsoft.com/office/drawing/2014/main" id="{3A114F2A-A041-4045-8854-FBB1D726F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131165" y="47626"/>
          <a:ext cx="523875" cy="594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514350</xdr:colOff>
      <xdr:row>0</xdr:row>
      <xdr:rowOff>66675</xdr:rowOff>
    </xdr:from>
    <xdr:to>
      <xdr:col>11</xdr:col>
      <xdr:colOff>1085850</xdr:colOff>
      <xdr:row>3</xdr:row>
      <xdr:rowOff>11389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2426C6A-059A-42EE-836E-72169579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0790" y="66675"/>
          <a:ext cx="571500" cy="584794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51</xdr:row>
      <xdr:rowOff>123825</xdr:rowOff>
    </xdr:from>
    <xdr:to>
      <xdr:col>5</xdr:col>
      <xdr:colOff>90297</xdr:colOff>
      <xdr:row>55</xdr:row>
      <xdr:rowOff>207645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E34E457-7164-499E-9BBF-708667B15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" y="10296525"/>
          <a:ext cx="3648837" cy="937260"/>
        </a:xfrm>
        <a:prstGeom prst="rect">
          <a:avLst/>
        </a:prstGeom>
      </xdr:spPr>
    </xdr:pic>
    <xdr:clientData/>
  </xdr:twoCellAnchor>
  <xdr:twoCellAnchor editAs="oneCell">
    <xdr:from>
      <xdr:col>9</xdr:col>
      <xdr:colOff>447675</xdr:colOff>
      <xdr:row>51</xdr:row>
      <xdr:rowOff>190500</xdr:rowOff>
    </xdr:from>
    <xdr:to>
      <xdr:col>10</xdr:col>
      <xdr:colOff>584073</xdr:colOff>
      <xdr:row>54</xdr:row>
      <xdr:rowOff>209931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74715165-93EA-4AA5-9BB4-AD194FB21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9615" y="10363200"/>
          <a:ext cx="936498" cy="659511"/>
        </a:xfrm>
        <a:prstGeom prst="rect">
          <a:avLst/>
        </a:prstGeom>
      </xdr:spPr>
    </xdr:pic>
    <xdr:clientData/>
  </xdr:twoCellAnchor>
  <xdr:twoCellAnchor editAs="oneCell">
    <xdr:from>
      <xdr:col>6</xdr:col>
      <xdr:colOff>1885950</xdr:colOff>
      <xdr:row>51</xdr:row>
      <xdr:rowOff>95250</xdr:rowOff>
    </xdr:from>
    <xdr:to>
      <xdr:col>6</xdr:col>
      <xdr:colOff>3071622</xdr:colOff>
      <xdr:row>55</xdr:row>
      <xdr:rowOff>188214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6BFB9718-E5BD-4474-8FC2-1B342074B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2790" y="10267950"/>
          <a:ext cx="1185672" cy="94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DCA40-BAF9-4858-9F35-3C13449E1420}">
  <sheetPr>
    <tabColor theme="3" tint="-0.249977111117893"/>
    <pageSetUpPr fitToPage="1"/>
  </sheetPr>
  <dimension ref="A1:Q169"/>
  <sheetViews>
    <sheetView tabSelected="1" view="pageBreakPreview" zoomScaleNormal="100" zoomScaleSheetLayoutView="100" workbookViewId="0">
      <selection activeCell="A6" sqref="A6:L6"/>
    </sheetView>
  </sheetViews>
  <sheetFormatPr defaultColWidth="9.109375" defaultRowHeight="13.8" x14ac:dyDescent="0.25"/>
  <cols>
    <col min="1" max="1" width="7" style="10" customWidth="1"/>
    <col min="2" max="2" width="7" style="20" customWidth="1"/>
    <col min="3" max="3" width="18" style="20" bestFit="1" customWidth="1"/>
    <col min="4" max="4" width="24.44140625" style="10" bestFit="1" customWidth="1"/>
    <col min="5" max="5" width="11.6640625" style="10" customWidth="1"/>
    <col min="6" max="6" width="7.6640625" style="10" customWidth="1"/>
    <col min="7" max="7" width="72.109375" style="10" bestFit="1" customWidth="1"/>
    <col min="8" max="9" width="11.44140625" style="10" customWidth="1"/>
    <col min="10" max="10" width="11.6640625" style="15" customWidth="1"/>
    <col min="11" max="11" width="13.33203125" style="10" customWidth="1"/>
    <col min="12" max="12" width="18.6640625" style="10" customWidth="1"/>
    <col min="13" max="16384" width="9.109375" style="10"/>
  </cols>
  <sheetData>
    <row r="1" spans="1:17" s="2" customFormat="1" ht="1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s="2" customFormat="1" ht="17.2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s="2" customFormat="1" ht="17.2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7" s="2" customFormat="1" ht="17.2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7" s="2" customFormat="1" ht="6" customHeight="1" x14ac:dyDescent="0.3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O5" s="3"/>
    </row>
    <row r="6" spans="1:17" s="5" customFormat="1" ht="23.25" customHeight="1" x14ac:dyDescent="0.5">
      <c r="A6" s="4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Q6" s="6"/>
    </row>
    <row r="7" spans="1:17" s="2" customFormat="1" ht="18" customHeight="1" x14ac:dyDescent="0.25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7" s="2" customFormat="1" ht="4.5" customHeight="1" x14ac:dyDescent="0.25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7" s="2" customFormat="1" ht="19.5" customHeight="1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7" s="2" customFormat="1" ht="18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7" s="2" customFormat="1" ht="19.5" customHeight="1" x14ac:dyDescent="0.25">
      <c r="A11" s="7" t="s">
        <v>93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7" ht="5.25" customHeight="1" x14ac:dyDescent="0.25">
      <c r="A12" s="9" t="s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7" x14ac:dyDescent="0.25">
      <c r="A13" s="11" t="s">
        <v>8</v>
      </c>
      <c r="B13" s="11"/>
      <c r="C13" s="11"/>
      <c r="D13" s="11"/>
      <c r="E13" s="12"/>
      <c r="G13" s="10" t="s">
        <v>9</v>
      </c>
      <c r="H13" s="13"/>
      <c r="I13" s="14"/>
      <c r="K13" s="16"/>
      <c r="L13" s="16" t="s">
        <v>10</v>
      </c>
    </row>
    <row r="14" spans="1:17" x14ac:dyDescent="0.25">
      <c r="A14" s="11" t="s">
        <v>11</v>
      </c>
      <c r="B14" s="11"/>
      <c r="C14" s="11"/>
      <c r="D14" s="11"/>
      <c r="E14" s="12"/>
      <c r="G14" s="10" t="s">
        <v>12</v>
      </c>
      <c r="H14" s="13"/>
      <c r="I14" s="14"/>
      <c r="K14" s="16"/>
      <c r="L14" s="16" t="s">
        <v>13</v>
      </c>
    </row>
    <row r="15" spans="1:17" x14ac:dyDescent="0.25">
      <c r="A15" s="17" t="s">
        <v>14</v>
      </c>
      <c r="B15" s="17"/>
      <c r="C15" s="17"/>
      <c r="D15" s="17"/>
      <c r="E15" s="17"/>
      <c r="F15" s="17"/>
      <c r="G15" s="18"/>
      <c r="H15" s="19" t="s">
        <v>15</v>
      </c>
      <c r="I15" s="19"/>
      <c r="J15" s="19"/>
      <c r="K15" s="19"/>
      <c r="L15" s="19"/>
    </row>
    <row r="16" spans="1:17" x14ac:dyDescent="0.25">
      <c r="A16" s="10" t="s">
        <v>16</v>
      </c>
      <c r="E16" s="16" t="s">
        <v>4</v>
      </c>
      <c r="G16" s="21"/>
      <c r="H16" s="22" t="s">
        <v>17</v>
      </c>
      <c r="I16" s="22"/>
      <c r="J16" s="22"/>
      <c r="K16" s="22"/>
      <c r="L16" s="22"/>
    </row>
    <row r="17" spans="1:12" x14ac:dyDescent="0.25">
      <c r="A17" s="10" t="s">
        <v>18</v>
      </c>
      <c r="D17" s="16"/>
      <c r="E17" s="12"/>
      <c r="G17" s="21" t="s">
        <v>19</v>
      </c>
      <c r="H17" s="23" t="s">
        <v>20</v>
      </c>
      <c r="I17" s="14"/>
      <c r="J17" s="14"/>
      <c r="K17" s="14"/>
      <c r="L17" s="24">
        <v>5</v>
      </c>
    </row>
    <row r="18" spans="1:12" x14ac:dyDescent="0.25">
      <c r="A18" s="10" t="s">
        <v>21</v>
      </c>
      <c r="D18" s="16"/>
      <c r="E18" s="12"/>
      <c r="G18" s="21" t="s">
        <v>22</v>
      </c>
      <c r="H18" s="23" t="s">
        <v>23</v>
      </c>
      <c r="I18" s="14"/>
      <c r="J18" s="14"/>
      <c r="K18" s="14"/>
      <c r="L18" s="24">
        <v>9</v>
      </c>
    </row>
    <row r="19" spans="1:12" x14ac:dyDescent="0.25">
      <c r="A19" s="10" t="s">
        <v>24</v>
      </c>
      <c r="E19" s="12"/>
      <c r="G19" s="21" t="s">
        <v>25</v>
      </c>
      <c r="H19" s="25" t="s">
        <v>26</v>
      </c>
      <c r="I19" s="14"/>
      <c r="J19" s="20">
        <v>60</v>
      </c>
      <c r="L19" s="26" t="s">
        <v>27</v>
      </c>
    </row>
    <row r="20" spans="1:12" x14ac:dyDescent="0.25">
      <c r="G20" s="27"/>
    </row>
    <row r="21" spans="1:12" s="32" customFormat="1" ht="12" customHeight="1" x14ac:dyDescent="0.25">
      <c r="A21" s="28" t="s">
        <v>28</v>
      </c>
      <c r="B21" s="29" t="s">
        <v>29</v>
      </c>
      <c r="C21" s="29" t="s">
        <v>30</v>
      </c>
      <c r="D21" s="29" t="s">
        <v>31</v>
      </c>
      <c r="E21" s="29" t="s">
        <v>32</v>
      </c>
      <c r="F21" s="29" t="s">
        <v>33</v>
      </c>
      <c r="G21" s="29" t="s">
        <v>34</v>
      </c>
      <c r="H21" s="29" t="s">
        <v>35</v>
      </c>
      <c r="I21" s="29" t="s">
        <v>36</v>
      </c>
      <c r="J21" s="30" t="s">
        <v>37</v>
      </c>
      <c r="K21" s="31" t="s">
        <v>38</v>
      </c>
      <c r="L21" s="31" t="s">
        <v>39</v>
      </c>
    </row>
    <row r="22" spans="1:12" s="32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29"/>
      <c r="J22" s="30"/>
      <c r="K22" s="31"/>
      <c r="L22" s="31"/>
    </row>
    <row r="23" spans="1:12" s="2" customFormat="1" ht="17.25" customHeight="1" x14ac:dyDescent="0.25">
      <c r="A23" s="33">
        <v>1</v>
      </c>
      <c r="B23" s="33">
        <v>13</v>
      </c>
      <c r="C23" s="34" t="s">
        <v>40</v>
      </c>
      <c r="D23" s="35" t="s">
        <v>41</v>
      </c>
      <c r="E23" s="36">
        <v>39478</v>
      </c>
      <c r="F23" s="37" t="s">
        <v>42</v>
      </c>
      <c r="G23" s="37" t="s">
        <v>43</v>
      </c>
      <c r="H23" s="38">
        <v>6.820474537037037E-2</v>
      </c>
      <c r="I23" s="39"/>
      <c r="J23" s="40">
        <f>$J$19/((H23*24))</f>
        <v>36.654341078825496</v>
      </c>
      <c r="K23" s="33" t="s">
        <v>42</v>
      </c>
      <c r="L23" s="41"/>
    </row>
    <row r="24" spans="1:12" s="2" customFormat="1" ht="17.25" customHeight="1" x14ac:dyDescent="0.25">
      <c r="A24" s="33">
        <v>2</v>
      </c>
      <c r="B24" s="33">
        <v>14</v>
      </c>
      <c r="C24" s="34" t="s">
        <v>44</v>
      </c>
      <c r="D24" s="42" t="s">
        <v>45</v>
      </c>
      <c r="E24" s="43">
        <v>39525</v>
      </c>
      <c r="F24" s="44" t="s">
        <v>42</v>
      </c>
      <c r="G24" s="37" t="s">
        <v>46</v>
      </c>
      <c r="H24" s="38">
        <v>6.8769328703703711E-2</v>
      </c>
      <c r="I24" s="39">
        <f>H24-$H$23</f>
        <v>5.6458333333334054E-4</v>
      </c>
      <c r="J24" s="40">
        <f t="shared" ref="J24:J35" si="0">$J$19/((H24*24))</f>
        <v>36.353415790510077</v>
      </c>
      <c r="K24" s="33"/>
      <c r="L24" s="41"/>
    </row>
    <row r="25" spans="1:12" s="2" customFormat="1" ht="17.25" customHeight="1" x14ac:dyDescent="0.25">
      <c r="A25" s="33">
        <v>3</v>
      </c>
      <c r="B25" s="33">
        <v>39</v>
      </c>
      <c r="C25" s="45" t="s">
        <v>47</v>
      </c>
      <c r="D25" s="35" t="s">
        <v>48</v>
      </c>
      <c r="E25" s="36">
        <v>39724</v>
      </c>
      <c r="F25" s="33">
        <v>2</v>
      </c>
      <c r="G25" s="37" t="s">
        <v>49</v>
      </c>
      <c r="H25" s="38">
        <v>6.8775810185185179E-2</v>
      </c>
      <c r="I25" s="39">
        <f t="shared" ref="I25:I35" si="1">H25-$H$23</f>
        <v>5.7106481481480897E-4</v>
      </c>
      <c r="J25" s="40">
        <f t="shared" si="0"/>
        <v>36.34998981863712</v>
      </c>
      <c r="K25" s="33"/>
      <c r="L25" s="41"/>
    </row>
    <row r="26" spans="1:12" s="2" customFormat="1" ht="17.25" customHeight="1" x14ac:dyDescent="0.25">
      <c r="A26" s="33">
        <v>4</v>
      </c>
      <c r="B26" s="33">
        <v>25</v>
      </c>
      <c r="C26" s="45" t="s">
        <v>50</v>
      </c>
      <c r="D26" s="42" t="s">
        <v>51</v>
      </c>
      <c r="E26" s="43">
        <v>40244</v>
      </c>
      <c r="F26" s="44" t="s">
        <v>52</v>
      </c>
      <c r="G26" s="37" t="s">
        <v>46</v>
      </c>
      <c r="H26" s="38">
        <v>6.8782291666666606E-2</v>
      </c>
      <c r="I26" s="39">
        <f t="shared" si="1"/>
        <v>5.7754629629623577E-4</v>
      </c>
      <c r="J26" s="40">
        <f t="shared" si="0"/>
        <v>36.346564492435405</v>
      </c>
      <c r="K26" s="33"/>
      <c r="L26" s="41"/>
    </row>
    <row r="27" spans="1:12" s="2" customFormat="1" ht="17.25" customHeight="1" x14ac:dyDescent="0.25">
      <c r="A27" s="33">
        <v>5</v>
      </c>
      <c r="B27" s="33">
        <v>16</v>
      </c>
      <c r="C27" s="34" t="s">
        <v>53</v>
      </c>
      <c r="D27" s="35" t="s">
        <v>54</v>
      </c>
      <c r="E27" s="36">
        <v>39565</v>
      </c>
      <c r="F27" s="37" t="s">
        <v>42</v>
      </c>
      <c r="G27" s="37" t="s">
        <v>43</v>
      </c>
      <c r="H27" s="38">
        <v>6.8788773148148102E-2</v>
      </c>
      <c r="I27" s="39">
        <f t="shared" si="1"/>
        <v>5.8402777777773196E-4</v>
      </c>
      <c r="J27" s="40">
        <f t="shared" si="0"/>
        <v>36.343139811722367</v>
      </c>
      <c r="K27" s="33"/>
      <c r="L27" s="41"/>
    </row>
    <row r="28" spans="1:12" s="2" customFormat="1" ht="17.25" customHeight="1" x14ac:dyDescent="0.25">
      <c r="A28" s="33">
        <v>6</v>
      </c>
      <c r="B28" s="33">
        <v>26</v>
      </c>
      <c r="C28" s="45" t="s">
        <v>55</v>
      </c>
      <c r="D28" s="42" t="s">
        <v>56</v>
      </c>
      <c r="E28" s="43">
        <v>40249</v>
      </c>
      <c r="F28" s="44" t="s">
        <v>57</v>
      </c>
      <c r="G28" s="37" t="s">
        <v>46</v>
      </c>
      <c r="H28" s="38">
        <v>6.8795254629629599E-2</v>
      </c>
      <c r="I28" s="39">
        <f t="shared" si="1"/>
        <v>5.9050925925922815E-4</v>
      </c>
      <c r="J28" s="40">
        <f t="shared" si="0"/>
        <v>36.339715776315607</v>
      </c>
      <c r="K28" s="33"/>
      <c r="L28" s="41"/>
    </row>
    <row r="29" spans="1:12" s="2" customFormat="1" ht="17.25" customHeight="1" x14ac:dyDescent="0.25">
      <c r="A29" s="33">
        <v>7</v>
      </c>
      <c r="B29" s="33">
        <v>44</v>
      </c>
      <c r="C29" s="45" t="s">
        <v>58</v>
      </c>
      <c r="D29" s="35" t="s">
        <v>59</v>
      </c>
      <c r="E29" s="36">
        <v>40249</v>
      </c>
      <c r="F29" s="37">
        <v>2</v>
      </c>
      <c r="G29" s="37" t="s">
        <v>49</v>
      </c>
      <c r="H29" s="38">
        <v>6.8801736111111095E-2</v>
      </c>
      <c r="I29" s="39">
        <f t="shared" si="1"/>
        <v>5.9699074074072433E-4</v>
      </c>
      <c r="J29" s="40">
        <f t="shared" si="0"/>
        <v>36.336292386032738</v>
      </c>
      <c r="K29" s="33"/>
      <c r="L29" s="41"/>
    </row>
    <row r="30" spans="1:12" s="2" customFormat="1" ht="17.25" customHeight="1" x14ac:dyDescent="0.25">
      <c r="A30" s="33">
        <v>8</v>
      </c>
      <c r="B30" s="33">
        <v>40</v>
      </c>
      <c r="C30" s="45" t="s">
        <v>60</v>
      </c>
      <c r="D30" s="35" t="s">
        <v>61</v>
      </c>
      <c r="E30" s="36">
        <v>39773</v>
      </c>
      <c r="F30" s="37">
        <v>2</v>
      </c>
      <c r="G30" s="37" t="s">
        <v>49</v>
      </c>
      <c r="H30" s="38">
        <v>6.8808217592592494E-2</v>
      </c>
      <c r="I30" s="39">
        <f t="shared" si="1"/>
        <v>6.0347222222212338E-4</v>
      </c>
      <c r="J30" s="40">
        <f t="shared" si="0"/>
        <v>36.33286964069152</v>
      </c>
      <c r="K30" s="33"/>
      <c r="L30" s="41"/>
    </row>
    <row r="31" spans="1:12" s="2" customFormat="1" ht="17.25" customHeight="1" x14ac:dyDescent="0.25">
      <c r="A31" s="33">
        <v>9</v>
      </c>
      <c r="B31" s="33">
        <v>30</v>
      </c>
      <c r="C31" s="45" t="s">
        <v>62</v>
      </c>
      <c r="D31" s="35" t="s">
        <v>63</v>
      </c>
      <c r="E31" s="36">
        <v>40288</v>
      </c>
      <c r="F31" s="44" t="s">
        <v>64</v>
      </c>
      <c r="G31" s="37" t="s">
        <v>43</v>
      </c>
      <c r="H31" s="38">
        <v>6.8814699074074004E-2</v>
      </c>
      <c r="I31" s="39">
        <f t="shared" si="1"/>
        <v>6.0995370370363344E-4</v>
      </c>
      <c r="J31" s="40">
        <f t="shared" si="0"/>
        <v>36.329447540109598</v>
      </c>
      <c r="K31" s="33"/>
      <c r="L31" s="41"/>
    </row>
    <row r="32" spans="1:12" s="2" customFormat="1" ht="17.25" customHeight="1" x14ac:dyDescent="0.25">
      <c r="A32" s="33">
        <v>10</v>
      </c>
      <c r="B32" s="33">
        <v>22</v>
      </c>
      <c r="C32" s="45" t="s">
        <v>65</v>
      </c>
      <c r="D32" s="42" t="s">
        <v>66</v>
      </c>
      <c r="E32" s="43">
        <v>40035</v>
      </c>
      <c r="F32" s="44" t="s">
        <v>52</v>
      </c>
      <c r="G32" s="37" t="s">
        <v>46</v>
      </c>
      <c r="H32" s="38">
        <v>6.88211805555555E-2</v>
      </c>
      <c r="I32" s="39">
        <f t="shared" si="1"/>
        <v>6.1643518518512963E-4</v>
      </c>
      <c r="J32" s="40">
        <f t="shared" si="0"/>
        <v>36.326026084104868</v>
      </c>
      <c r="K32" s="33"/>
      <c r="L32" s="41"/>
    </row>
    <row r="33" spans="1:12" s="2" customFormat="1" ht="17.25" customHeight="1" x14ac:dyDescent="0.25">
      <c r="A33" s="33">
        <v>11</v>
      </c>
      <c r="B33" s="33">
        <v>21</v>
      </c>
      <c r="C33" s="33"/>
      <c r="D33" s="35" t="s">
        <v>67</v>
      </c>
      <c r="E33" s="36">
        <v>40007</v>
      </c>
      <c r="F33" s="34">
        <v>3</v>
      </c>
      <c r="G33" s="37" t="s">
        <v>43</v>
      </c>
      <c r="H33" s="38">
        <v>6.8827662037036899E-2</v>
      </c>
      <c r="I33" s="39">
        <f t="shared" si="1"/>
        <v>6.2291666666652867E-4</v>
      </c>
      <c r="J33" s="40">
        <f t="shared" si="0"/>
        <v>36.322605272495281</v>
      </c>
      <c r="K33" s="33"/>
      <c r="L33" s="41"/>
    </row>
    <row r="34" spans="1:12" s="2" customFormat="1" ht="17.25" customHeight="1" x14ac:dyDescent="0.25">
      <c r="A34" s="33">
        <v>12</v>
      </c>
      <c r="B34" s="33">
        <v>31</v>
      </c>
      <c r="C34" s="33"/>
      <c r="D34" s="42" t="s">
        <v>68</v>
      </c>
      <c r="E34" s="43">
        <v>40399</v>
      </c>
      <c r="F34" s="44" t="s">
        <v>64</v>
      </c>
      <c r="G34" s="37" t="s">
        <v>46</v>
      </c>
      <c r="H34" s="38">
        <v>6.8834143518518395E-2</v>
      </c>
      <c r="I34" s="39">
        <f t="shared" si="1"/>
        <v>6.2939814814802486E-4</v>
      </c>
      <c r="J34" s="40">
        <f t="shared" si="0"/>
        <v>36.319185105098711</v>
      </c>
      <c r="K34" s="33"/>
      <c r="L34" s="41"/>
    </row>
    <row r="35" spans="1:12" s="2" customFormat="1" ht="17.25" customHeight="1" x14ac:dyDescent="0.25">
      <c r="A35" s="33">
        <v>13</v>
      </c>
      <c r="B35" s="33">
        <v>36</v>
      </c>
      <c r="C35" s="45" t="s">
        <v>69</v>
      </c>
      <c r="D35" s="46" t="s">
        <v>70</v>
      </c>
      <c r="E35" s="47">
        <v>40342</v>
      </c>
      <c r="F35" s="45">
        <v>2</v>
      </c>
      <c r="G35" s="45" t="s">
        <v>71</v>
      </c>
      <c r="H35" s="38">
        <v>6.8840624999999905E-2</v>
      </c>
      <c r="I35" s="39">
        <f t="shared" si="1"/>
        <v>6.3587962962953493E-4</v>
      </c>
      <c r="J35" s="40">
        <f t="shared" si="0"/>
        <v>36.315765581733217</v>
      </c>
      <c r="K35" s="33"/>
      <c r="L35" s="41"/>
    </row>
    <row r="36" spans="1:12" s="2" customFormat="1" ht="17.25" customHeight="1" x14ac:dyDescent="0.25"/>
    <row r="37" spans="1:12" s="2" customFormat="1" ht="17.25" customHeight="1" x14ac:dyDescent="0.25"/>
    <row r="38" spans="1:12" s="2" customFormat="1" ht="17.25" customHeight="1" x14ac:dyDescent="0.25"/>
    <row r="39" spans="1:12" s="2" customFormat="1" ht="17.25" customHeight="1" x14ac:dyDescent="0.25"/>
    <row r="40" spans="1:12" s="2" customFormat="1" ht="17.25" customHeight="1" x14ac:dyDescent="0.25"/>
    <row r="41" spans="1:12" s="2" customFormat="1" ht="17.25" customHeight="1" x14ac:dyDescent="0.25">
      <c r="A41" s="17" t="s">
        <v>72</v>
      </c>
      <c r="B41" s="17"/>
      <c r="C41" s="17"/>
      <c r="D41" s="17"/>
      <c r="E41" s="48"/>
      <c r="F41" s="48"/>
      <c r="G41" s="17" t="s">
        <v>73</v>
      </c>
      <c r="H41" s="17"/>
      <c r="I41" s="17"/>
      <c r="J41" s="17"/>
      <c r="K41" s="17"/>
      <c r="L41" s="17"/>
    </row>
    <row r="42" spans="1:12" s="2" customFormat="1" ht="17.25" customHeight="1" x14ac:dyDescent="0.25">
      <c r="A42" s="49" t="s">
        <v>74</v>
      </c>
      <c r="B42" s="49"/>
      <c r="C42" s="50"/>
      <c r="D42" s="49"/>
      <c r="E42" s="49"/>
      <c r="F42" s="49"/>
      <c r="G42" s="50" t="s">
        <v>75</v>
      </c>
      <c r="H42" s="51">
        <v>6</v>
      </c>
      <c r="I42" s="52"/>
      <c r="J42" s="49"/>
      <c r="K42" s="53" t="s">
        <v>76</v>
      </c>
      <c r="L42" s="54">
        <f>COUNTIF(F23:F141,"ЗМС")</f>
        <v>0</v>
      </c>
    </row>
    <row r="43" spans="1:12" s="2" customFormat="1" ht="17.25" customHeight="1" x14ac:dyDescent="0.25">
      <c r="A43" s="49" t="s">
        <v>77</v>
      </c>
      <c r="B43" s="49"/>
      <c r="C43" s="55"/>
      <c r="D43" s="49"/>
      <c r="E43" s="49"/>
      <c r="F43" s="49"/>
      <c r="G43" s="50" t="s">
        <v>78</v>
      </c>
      <c r="H43" s="51">
        <v>13</v>
      </c>
      <c r="I43" s="52"/>
      <c r="J43" s="49"/>
      <c r="K43" s="53" t="s">
        <v>79</v>
      </c>
      <c r="L43" s="54">
        <f>COUNTIF(F23:F141,"МСМК")</f>
        <v>0</v>
      </c>
    </row>
    <row r="44" spans="1:12" s="2" customFormat="1" ht="17.25" customHeight="1" x14ac:dyDescent="0.25">
      <c r="A44" s="49" t="s">
        <v>80</v>
      </c>
      <c r="B44" s="49"/>
      <c r="C44" s="54"/>
      <c r="D44" s="49"/>
      <c r="E44" s="49"/>
      <c r="F44" s="49"/>
      <c r="G44" s="50" t="s">
        <v>81</v>
      </c>
      <c r="H44" s="51">
        <v>13</v>
      </c>
      <c r="I44" s="52"/>
      <c r="J44" s="49"/>
      <c r="K44" s="53" t="s">
        <v>82</v>
      </c>
      <c r="L44" s="54">
        <f>COUNTIF(F23:F141,"МС")</f>
        <v>0</v>
      </c>
    </row>
    <row r="45" spans="1:12" s="2" customFormat="1" ht="17.25" customHeight="1" x14ac:dyDescent="0.25">
      <c r="A45" s="49" t="s">
        <v>83</v>
      </c>
      <c r="B45" s="49"/>
      <c r="C45" s="54"/>
      <c r="D45" s="49"/>
      <c r="E45" s="49"/>
      <c r="F45" s="49"/>
      <c r="G45" s="50" t="s">
        <v>84</v>
      </c>
      <c r="H45" s="51">
        <v>13</v>
      </c>
      <c r="I45" s="52"/>
      <c r="J45" s="49"/>
      <c r="K45" s="53" t="s">
        <v>42</v>
      </c>
      <c r="L45" s="54">
        <v>1</v>
      </c>
    </row>
    <row r="46" spans="1:12" s="2" customFormat="1" ht="17.25" customHeight="1" x14ac:dyDescent="0.25">
      <c r="A46" s="49"/>
      <c r="B46" s="49"/>
      <c r="C46" s="54"/>
      <c r="D46" s="49"/>
      <c r="E46" s="49"/>
      <c r="F46" s="49"/>
      <c r="G46" s="50" t="s">
        <v>85</v>
      </c>
      <c r="H46" s="51">
        <f>COUNTIF(A20:A40,"НФ")</f>
        <v>0</v>
      </c>
      <c r="I46" s="52"/>
      <c r="J46" s="49"/>
      <c r="K46" s="53" t="s">
        <v>86</v>
      </c>
      <c r="L46" s="54">
        <f>COUNTIF(F23:F141,"1 СР")</f>
        <v>0</v>
      </c>
    </row>
    <row r="47" spans="1:12" s="2" customFormat="1" ht="17.25" customHeight="1" x14ac:dyDescent="0.25">
      <c r="A47" s="49"/>
      <c r="B47" s="49"/>
      <c r="C47" s="54"/>
      <c r="D47" s="49"/>
      <c r="E47" s="49"/>
      <c r="F47" s="49"/>
      <c r="G47" s="53" t="s">
        <v>87</v>
      </c>
      <c r="H47" s="51">
        <f>COUNTIF(A20:A40,"ЛИМ")</f>
        <v>0</v>
      </c>
      <c r="I47" s="52"/>
      <c r="J47" s="49"/>
      <c r="K47" s="56" t="s">
        <v>88</v>
      </c>
      <c r="L47" s="54">
        <f>COUNTIF(F23:F141,"2 СР")</f>
        <v>0</v>
      </c>
    </row>
    <row r="48" spans="1:12" s="2" customFormat="1" ht="17.25" customHeight="1" x14ac:dyDescent="0.25">
      <c r="A48" s="49"/>
      <c r="B48" s="49"/>
      <c r="C48" s="49"/>
      <c r="D48" s="49"/>
      <c r="E48" s="49"/>
      <c r="F48" s="49"/>
      <c r="G48" s="50" t="s">
        <v>89</v>
      </c>
      <c r="H48" s="51">
        <f>COUNTIF(A20:A40,"ДСКВ")</f>
        <v>0</v>
      </c>
      <c r="I48" s="52"/>
      <c r="J48" s="49"/>
      <c r="K48" s="56" t="s">
        <v>90</v>
      </c>
      <c r="L48" s="54">
        <f>COUNTIF(F23:F141,"3 СР")</f>
        <v>0</v>
      </c>
    </row>
    <row r="49" spans="1:12" s="2" customFormat="1" ht="17.25" customHeight="1" x14ac:dyDescent="0.25">
      <c r="A49" s="49"/>
      <c r="B49" s="49"/>
      <c r="C49" s="49"/>
      <c r="D49" s="49"/>
      <c r="E49" s="49"/>
      <c r="F49" s="49"/>
      <c r="G49" s="50" t="s">
        <v>91</v>
      </c>
      <c r="H49" s="51">
        <v>0</v>
      </c>
      <c r="I49" s="52"/>
      <c r="J49" s="49"/>
      <c r="K49" s="49"/>
      <c r="L49" s="49"/>
    </row>
    <row r="50" spans="1:12" s="2" customFormat="1" ht="17.25" customHeight="1" x14ac:dyDescent="0.25">
      <c r="A50" s="10"/>
      <c r="B50" s="20"/>
      <c r="C50" s="20"/>
      <c r="D50" s="10"/>
      <c r="E50" s="10"/>
      <c r="F50" s="10"/>
      <c r="G50" s="10"/>
      <c r="H50" s="10"/>
      <c r="I50" s="10"/>
      <c r="J50" s="15"/>
      <c r="K50" s="10"/>
      <c r="L50" s="10"/>
    </row>
    <row r="51" spans="1:12" s="2" customFormat="1" ht="17.25" customHeight="1" x14ac:dyDescent="0.25">
      <c r="A51" s="57" t="str">
        <f>A16</f>
        <v>ТЕХНИЧЕСКИЙ ДЕЛЕГАТ ФВСР:</v>
      </c>
      <c r="B51" s="57"/>
      <c r="C51" s="57"/>
      <c r="D51" s="57" t="str">
        <f>A17</f>
        <v>ГЛАВНЫЙ СУДЬЯ:</v>
      </c>
      <c r="E51" s="57"/>
      <c r="F51" s="57"/>
      <c r="G51" s="57" t="str">
        <f>A18</f>
        <v>ГЛАВНЫЙ СЕКРЕТАРЬ:</v>
      </c>
      <c r="H51" s="57"/>
      <c r="I51" s="57"/>
      <c r="J51" s="57" t="str">
        <f>A19</f>
        <v>СУДЬЯ НА ФИНИШЕ:</v>
      </c>
      <c r="K51" s="57"/>
      <c r="L51" s="57"/>
    </row>
    <row r="52" spans="1:12" s="2" customFormat="1" ht="17.2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1:12" s="2" customFormat="1" ht="17.25" customHeight="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2" s="2" customFormat="1" ht="17.25" customHeight="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 s="2" customFormat="1" ht="17.25" customHeight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 s="2" customFormat="1" ht="17.25" customHeight="1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</row>
    <row r="57" spans="1:12" s="2" customFormat="1" ht="17.25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2" s="2" customFormat="1" ht="17.25" customHeight="1" x14ac:dyDescent="0.25">
      <c r="A58" s="20">
        <f>G16</f>
        <v>0</v>
      </c>
      <c r="B58" s="20"/>
      <c r="C58" s="20"/>
      <c r="D58" s="20" t="str">
        <f>G17</f>
        <v>ЕЛИФЕРОВ А.В. (ВК, г. ВОРОНЕЖ)</v>
      </c>
      <c r="E58" s="20"/>
      <c r="F58" s="20"/>
      <c r="G58" s="20" t="str">
        <f>G18</f>
        <v>ДОБРОСОЦКАЯ Т.В.(1 КАТ., г. ВОРОНЕЖ)</v>
      </c>
      <c r="H58" s="20"/>
      <c r="I58" s="20"/>
      <c r="J58" s="20" t="str">
        <f>G19</f>
        <v>ГОНЧАРОВА С.И. (1 КАТ, г. ВОРОНЕЖ)</v>
      </c>
      <c r="K58" s="20"/>
      <c r="L58" s="20"/>
    </row>
    <row r="59" spans="1:12" s="2" customFormat="1" ht="17.25" customHeight="1" x14ac:dyDescent="0.25"/>
    <row r="60" spans="1:12" s="2" customFormat="1" ht="17.25" customHeight="1" x14ac:dyDescent="0.25"/>
    <row r="61" spans="1:12" s="2" customFormat="1" ht="17.25" customHeight="1" x14ac:dyDescent="0.25"/>
    <row r="62" spans="1:12" s="2" customFormat="1" ht="17.25" customHeight="1" x14ac:dyDescent="0.25"/>
    <row r="63" spans="1:12" s="2" customFormat="1" ht="17.25" customHeight="1" x14ac:dyDescent="0.25"/>
    <row r="64" spans="1:12" s="2" customFormat="1" ht="17.25" customHeight="1" x14ac:dyDescent="0.25"/>
    <row r="65" spans="1:12" s="2" customFormat="1" ht="17.25" customHeight="1" x14ac:dyDescent="0.25"/>
    <row r="66" spans="1:12" s="2" customFormat="1" ht="17.25" customHeight="1" x14ac:dyDescent="0.25"/>
    <row r="67" spans="1:12" s="2" customFormat="1" ht="17.25" customHeight="1" x14ac:dyDescent="0.25"/>
    <row r="68" spans="1:12" s="2" customFormat="1" ht="17.25" customHeight="1" x14ac:dyDescent="0.25"/>
    <row r="69" spans="1:12" s="2" customFormat="1" ht="17.25" customHeight="1" x14ac:dyDescent="0.25"/>
    <row r="70" spans="1:12" s="2" customFormat="1" ht="17.25" customHeight="1" x14ac:dyDescent="0.25"/>
    <row r="71" spans="1:12" s="2" customFormat="1" ht="17.25" customHeight="1" x14ac:dyDescent="0.25"/>
    <row r="72" spans="1:12" s="2" customFormat="1" ht="17.25" customHeight="1" x14ac:dyDescent="0.2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</row>
    <row r="73" spans="1:12" s="2" customFormat="1" ht="17.25" customHeight="1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</row>
    <row r="74" spans="1:12" s="2" customFormat="1" ht="17.25" customHeight="1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</row>
    <row r="75" spans="1:12" s="2" customFormat="1" ht="17.25" customHeight="1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</row>
    <row r="76" spans="1:12" s="2" customFormat="1" ht="17.25" customHeight="1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</row>
    <row r="77" spans="1:12" s="2" customFormat="1" ht="17.25" customHeight="1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</row>
    <row r="78" spans="1:12" s="2" customFormat="1" ht="17.25" customHeight="1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</row>
    <row r="79" spans="1:12" s="2" customFormat="1" ht="17.25" customHeight="1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</row>
    <row r="80" spans="1:12" s="2" customFormat="1" ht="17.25" customHeight="1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</row>
    <row r="81" spans="1:12" s="2" customFormat="1" ht="17.25" customHeight="1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</row>
    <row r="82" spans="1:12" s="2" customFormat="1" ht="17.25" customHeight="1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</row>
    <row r="83" spans="1:12" s="2" customFormat="1" ht="17.25" customHeight="1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</row>
    <row r="84" spans="1:12" s="2" customFormat="1" ht="17.25" customHeight="1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</row>
    <row r="85" spans="1:12" s="2" customFormat="1" ht="17.25" customHeight="1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</row>
    <row r="86" spans="1:12" s="2" customFormat="1" ht="17.25" customHeight="1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</row>
    <row r="87" spans="1:12" s="2" customFormat="1" ht="17.25" customHeight="1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</row>
    <row r="88" spans="1:12" s="2" customFormat="1" ht="17.25" customHeight="1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</row>
    <row r="89" spans="1:12" s="2" customFormat="1" ht="17.25" customHeight="1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</row>
    <row r="90" spans="1:12" s="2" customFormat="1" ht="17.25" customHeight="1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</row>
    <row r="91" spans="1:12" s="2" customFormat="1" ht="17.25" customHeight="1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</row>
    <row r="92" spans="1:12" s="2" customFormat="1" ht="17.25" customHeight="1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</row>
    <row r="93" spans="1:12" s="2" customFormat="1" ht="17.25" customHeight="1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</row>
    <row r="94" spans="1:12" s="2" customFormat="1" ht="17.25" customHeight="1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</row>
    <row r="95" spans="1:12" s="2" customFormat="1" ht="17.25" customHeight="1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</row>
    <row r="96" spans="1:12" s="2" customFormat="1" ht="17.25" customHeight="1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</row>
    <row r="97" spans="1:12" s="2" customFormat="1" ht="17.25" customHeight="1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</row>
    <row r="98" spans="1:12" s="2" customFormat="1" ht="17.25" customHeight="1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</row>
    <row r="99" spans="1:12" s="2" customFormat="1" ht="17.25" customHeight="1" x14ac:dyDescent="0.2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</row>
    <row r="100" spans="1:12" s="2" customFormat="1" ht="17.25" customHeight="1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</row>
    <row r="101" spans="1:12" s="2" customFormat="1" ht="17.25" customHeight="1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</row>
    <row r="102" spans="1:12" s="2" customFormat="1" ht="17.25" customHeight="1" x14ac:dyDescent="0.2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</row>
    <row r="103" spans="1:12" s="2" customFormat="1" ht="17.25" customHeight="1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</row>
    <row r="104" spans="1:12" s="2" customFormat="1" ht="17.25" customHeight="1" x14ac:dyDescent="0.2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</row>
    <row r="105" spans="1:12" s="2" customFormat="1" ht="17.25" customHeight="1" x14ac:dyDescent="0.2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</row>
    <row r="106" spans="1:12" s="2" customFormat="1" ht="17.25" customHeight="1" x14ac:dyDescent="0.2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</row>
    <row r="107" spans="1:12" s="2" customFormat="1" ht="17.25" customHeight="1" x14ac:dyDescent="0.2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</row>
    <row r="108" spans="1:12" s="2" customFormat="1" ht="17.25" customHeight="1" x14ac:dyDescent="0.2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</row>
    <row r="109" spans="1:12" s="2" customFormat="1" ht="17.25" customHeight="1" x14ac:dyDescent="0.2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</row>
    <row r="110" spans="1:12" s="2" customFormat="1" ht="17.25" customHeight="1" x14ac:dyDescent="0.2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</row>
    <row r="111" spans="1:12" s="2" customFormat="1" ht="17.25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</row>
    <row r="112" spans="1:12" s="2" customFormat="1" ht="17.25" customHeight="1" x14ac:dyDescent="0.2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</row>
    <row r="113" spans="1:12" s="2" customFormat="1" ht="17.25" customHeight="1" x14ac:dyDescent="0.2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</row>
    <row r="114" spans="1:12" s="2" customFormat="1" ht="17.25" customHeight="1" x14ac:dyDescent="0.2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</row>
    <row r="115" spans="1:12" s="2" customFormat="1" ht="17.25" customHeight="1" x14ac:dyDescent="0.2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</row>
    <row r="116" spans="1:12" s="2" customFormat="1" ht="17.25" customHeight="1" x14ac:dyDescent="0.2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</row>
    <row r="117" spans="1:12" s="2" customFormat="1" ht="17.25" customHeight="1" x14ac:dyDescent="0.2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</row>
    <row r="118" spans="1:12" s="2" customFormat="1" ht="17.25" customHeight="1" x14ac:dyDescent="0.2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</row>
    <row r="119" spans="1:12" s="2" customFormat="1" ht="17.25" customHeight="1" x14ac:dyDescent="0.2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</row>
    <row r="120" spans="1:12" s="2" customFormat="1" ht="17.25" customHeight="1" x14ac:dyDescent="0.2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</row>
    <row r="121" spans="1:12" s="2" customFormat="1" ht="17.25" customHeight="1" x14ac:dyDescent="0.2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</row>
    <row r="122" spans="1:12" s="2" customFormat="1" ht="17.25" customHeight="1" x14ac:dyDescent="0.2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</row>
    <row r="123" spans="1:12" s="2" customFormat="1" ht="17.25" customHeight="1" x14ac:dyDescent="0.2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</row>
    <row r="124" spans="1:12" s="2" customFormat="1" ht="17.25" customHeight="1" x14ac:dyDescent="0.2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</row>
    <row r="125" spans="1:12" s="2" customFormat="1" ht="17.25" customHeight="1" x14ac:dyDescent="0.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</row>
    <row r="126" spans="1:12" s="2" customFormat="1" ht="17.25" customHeight="1" x14ac:dyDescent="0.2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</row>
    <row r="127" spans="1:12" s="2" customFormat="1" ht="17.25" customHeight="1" x14ac:dyDescent="0.2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</row>
    <row r="128" spans="1:12" s="2" customFormat="1" ht="17.25" customHeight="1" x14ac:dyDescent="0.2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</row>
    <row r="129" spans="1:12" s="2" customFormat="1" ht="17.25" customHeight="1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</row>
    <row r="130" spans="1:12" s="2" customFormat="1" ht="17.25" customHeight="1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</row>
    <row r="131" spans="1:12" s="2" customFormat="1" ht="17.25" customHeight="1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</row>
    <row r="132" spans="1:12" s="2" customFormat="1" ht="17.25" customHeight="1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</row>
    <row r="133" spans="1:12" s="2" customFormat="1" ht="17.25" customHeight="1" x14ac:dyDescent="0.2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</row>
    <row r="134" spans="1:12" s="2" customFormat="1" ht="17.25" customHeight="1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</row>
    <row r="135" spans="1:12" s="2" customFormat="1" ht="17.25" customHeight="1" x14ac:dyDescent="0.2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</row>
    <row r="136" spans="1:12" s="2" customFormat="1" ht="17.25" customHeight="1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</row>
    <row r="137" spans="1:12" s="2" customFormat="1" ht="17.25" customHeight="1" x14ac:dyDescent="0.2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</row>
    <row r="138" spans="1:12" s="2" customFormat="1" ht="17.25" customHeight="1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</row>
    <row r="139" spans="1:12" s="2" customFormat="1" ht="17.25" customHeight="1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</row>
    <row r="140" spans="1:12" s="2" customFormat="1" ht="17.25" customHeight="1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</row>
    <row r="141" spans="1:12" s="2" customFormat="1" ht="17.25" customHeight="1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</row>
    <row r="142" spans="1:12" s="2" customFormat="1" ht="4.5" customHeight="1" x14ac:dyDescent="0.25">
      <c r="A142" s="20"/>
      <c r="B142" s="20"/>
      <c r="C142" s="58"/>
      <c r="D142" s="58"/>
      <c r="E142" s="58"/>
      <c r="F142" s="20"/>
      <c r="G142" s="58"/>
      <c r="H142" s="59"/>
      <c r="I142" s="59"/>
      <c r="J142" s="41"/>
      <c r="K142" s="41"/>
      <c r="L142" s="41"/>
    </row>
    <row r="143" spans="1:12" ht="12.75" customHeight="1" x14ac:dyDescent="0.25"/>
    <row r="144" spans="1:12" s="49" customFormat="1" ht="12" customHeight="1" x14ac:dyDescent="0.25"/>
    <row r="145" s="49" customFormat="1" ht="12" customHeight="1" x14ac:dyDescent="0.25"/>
    <row r="146" s="49" customFormat="1" ht="12" customHeight="1" x14ac:dyDescent="0.25"/>
    <row r="147" s="49" customFormat="1" ht="12" customHeight="1" x14ac:dyDescent="0.25"/>
    <row r="148" s="49" customFormat="1" ht="12" customHeight="1" x14ac:dyDescent="0.25"/>
    <row r="149" s="49" customFormat="1" ht="12" customHeight="1" x14ac:dyDescent="0.25"/>
    <row r="150" s="49" customFormat="1" ht="12" customHeight="1" x14ac:dyDescent="0.25"/>
    <row r="151" s="49" customFormat="1" ht="12" customHeight="1" x14ac:dyDescent="0.25"/>
    <row r="152" s="2" customFormat="1" ht="6.75" customHeight="1" x14ac:dyDescent="0.25"/>
    <row r="153" ht="15.75" customHeight="1" x14ac:dyDescent="0.25"/>
    <row r="154" ht="9.75" customHeight="1" x14ac:dyDescent="0.25"/>
    <row r="155" ht="9.75" customHeight="1" x14ac:dyDescent="0.25"/>
    <row r="156" ht="9.75" customHeight="1" x14ac:dyDescent="0.25"/>
    <row r="157" ht="9.75" customHeight="1" x14ac:dyDescent="0.25"/>
    <row r="158" ht="9.75" customHeight="1" x14ac:dyDescent="0.25"/>
    <row r="159" ht="9.75" customHeight="1" x14ac:dyDescent="0.25"/>
    <row r="160" ht="15.75" customHeight="1" x14ac:dyDescent="0.25"/>
    <row r="161" spans="1:12" s="2" customFormat="1" ht="14.25" customHeight="1" x14ac:dyDescent="0.25">
      <c r="A161" s="10"/>
      <c r="B161" s="20"/>
      <c r="C161" s="20"/>
      <c r="D161" s="10"/>
      <c r="E161" s="10"/>
      <c r="F161" s="10"/>
      <c r="G161" s="10"/>
      <c r="H161" s="10"/>
      <c r="I161" s="10"/>
      <c r="J161" s="15"/>
      <c r="K161" s="10"/>
      <c r="L161" s="10"/>
    </row>
    <row r="169" spans="1:12" ht="9.75" customHeight="1" x14ac:dyDescent="0.25"/>
  </sheetData>
  <mergeCells count="31">
    <mergeCell ref="L21:L22"/>
    <mergeCell ref="A41:D41"/>
    <mergeCell ref="G41:L41"/>
    <mergeCell ref="F21:F22"/>
    <mergeCell ref="G21:G22"/>
    <mergeCell ref="H21:H22"/>
    <mergeCell ref="I21:I22"/>
    <mergeCell ref="J21:J22"/>
    <mergeCell ref="K21:K22"/>
    <mergeCell ref="A13:D13"/>
    <mergeCell ref="A14:D14"/>
    <mergeCell ref="A15:G15"/>
    <mergeCell ref="H15:L15"/>
    <mergeCell ref="H16:L16"/>
    <mergeCell ref="A21:A22"/>
    <mergeCell ref="B21:B22"/>
    <mergeCell ref="C21:C22"/>
    <mergeCell ref="D21:D22"/>
    <mergeCell ref="E21:E22"/>
    <mergeCell ref="A7:L7"/>
    <mergeCell ref="A8:L8"/>
    <mergeCell ref="A9:L9"/>
    <mergeCell ref="A10:L10"/>
    <mergeCell ref="A11:L11"/>
    <mergeCell ref="A12:L12"/>
    <mergeCell ref="A1:L1"/>
    <mergeCell ref="A2:L2"/>
    <mergeCell ref="A3:L3"/>
    <mergeCell ref="A4:L4"/>
    <mergeCell ref="A5:L5"/>
    <mergeCell ref="A6:L6"/>
  </mergeCells>
  <conditionalFormatting sqref="B42:B50 B20:B22 B52:B57 B161:B1048576">
    <cfRule type="duplicateValues" dxfId="1" priority="1"/>
  </conditionalFormatting>
  <conditionalFormatting sqref="G48:G49 G42:G46">
    <cfRule type="duplicateValues" dxfId="0" priority="2"/>
  </conditionalFormatting>
  <printOptions horizontalCentered="1"/>
  <pageMargins left="0.196850393700787" right="0.196850393700787" top="0.90551181102362199" bottom="0.86614173228346503" header="0.15748031496063" footer="0.118110236220472"/>
  <pageSetup paperSize="256" scale="47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 Девушки</vt:lpstr>
      <vt:lpstr>'групповая гонка Девушки'!Заголовки_для_печати</vt:lpstr>
      <vt:lpstr>'групповая гонка Девушки'!Область_печати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privetandrey</dc:creator>
  <cp:lastModifiedBy>privetandrey</cp:lastModifiedBy>
  <dcterms:created xsi:type="dcterms:W3CDTF">2024-05-24T05:20:29Z</dcterms:created>
  <dcterms:modified xsi:type="dcterms:W3CDTF">2024-05-24T05:21:06Z</dcterms:modified>
</cp:coreProperties>
</file>