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ИГП 2 КМ\"/>
    </mc:Choice>
  </mc:AlternateContent>
  <bookViews>
    <workbookView xWindow="0" yWindow="0" windowWidth="24000" windowHeight="9105"/>
  </bookViews>
  <sheets>
    <sheet name="ю-ки 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H34" i="1"/>
  <c r="H33" i="1"/>
  <c r="H32" i="1"/>
  <c r="M30" i="1"/>
  <c r="M29" i="1"/>
  <c r="M28" i="1"/>
</calcChain>
</file>

<file path=xl/sharedStrings.xml><?xml version="1.0" encoding="utf-8"?>
<sst xmlns="http://schemas.openxmlformats.org/spreadsheetml/2006/main" count="89" uniqueCount="77">
  <si>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</si>
  <si>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</si>
  <si>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</si>
  <si>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</si>
  <si>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</si>
  <si>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</si>
  <si>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</si>
  <si>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</si>
  <si>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</si>
  <si>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ИНДИВИДУАЛЬНАЯ ГОНКА ПРЕСЛЕДОВАНИЯ 2 км</t>
  </si>
  <si>
    <t>ЮНИОРКИ 17-18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</si>
  <si>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</si>
  <si>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30м </t>
    </r>
  </si>
  <si>
    <t xml:space="preserve">Номер-код ВРВС </t>
  </si>
  <si>
    <t>0080341811С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</si>
  <si>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</si>
  <si>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</si>
  <si>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</si>
  <si>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</si>
  <si>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</si>
  <si>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</si>
  <si>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</si>
  <si>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</si>
  <si>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</si>
  <si>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</si>
  <si>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</si>
  <si>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</si>
  <si>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</si>
  <si>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</si>
  <si>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</si>
  <si>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</si>
  <si>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2000 м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</si>
  <si>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</si>
  <si>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</si>
  <si>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</si>
  <si>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</si>
  <si>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</si>
  <si>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</si>
  <si>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</si>
  <si>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</si>
  <si>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</si>
  <si>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</si>
  <si>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</si>
  <si>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</si>
  <si>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</si>
  <si>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</si>
  <si>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</si>
  <si>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0-1000 м </t>
  </si>
  <si>
    <t xml:space="preserve">1000-2000 м </t>
  </si>
  <si>
    <t>101 114 964 30</t>
  </si>
  <si>
    <t>ЗЕВАКИНА Елизавета Васильевна</t>
  </si>
  <si>
    <t>1 СР</t>
  </si>
  <si>
    <t>Липецкая оласть</t>
  </si>
  <si>
    <t>101 420 552 68</t>
  </si>
  <si>
    <t>ТИНЬКОВА Софья Олеговна</t>
  </si>
  <si>
    <t>КМС</t>
  </si>
  <si>
    <t>Воронежская область</t>
  </si>
  <si>
    <t>101 199 721 09</t>
  </si>
  <si>
    <t>КОЛУПАЕВА Кристина Ивановна</t>
  </si>
  <si>
    <t>101 419 647 36</t>
  </si>
  <si>
    <t>ИГНАТЕНКО Ангелина Денисовна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</si>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</sst>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00"/>
    <numFmt numFmtId="165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</fills>
  <borders count="42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4" fontId="14" fillId="0" borderId="34" xfId="0" applyNumberFormat="1" applyFont="1" applyBorder="1" applyAlignment="1">
      <alignment horizontal="center" vertical="center"/>
    </xf>
    <xf numFmtId="164" fontId="16" fillId="0" borderId="34" xfId="0" applyNumberFormat="1" applyFont="1" applyBorder="1" applyAlignment="1">
      <alignment horizontal="center" vertical="center"/>
    </xf>
    <xf numFmtId="164" fontId="17" fillId="0" borderId="34" xfId="0" applyNumberFormat="1" applyFont="1" applyBorder="1" applyAlignment="1">
      <alignment horizontal="center" vertical="center"/>
    </xf>
    <xf numFmtId="165" fontId="18" fillId="0" borderId="34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20" fillId="0" borderId="0" xfId="0" applyNumberFormat="1" applyFont="1" applyAlignment="1">
      <alignment vertical="center"/>
    </xf>
    <xf numFmtId="0" fontId="20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116418</xdr:colOff>
      <xdr:row>1</xdr:row>
      <xdr:rowOff>179916</xdr:rowOff>
    </xdr:from>
    <xdr:to>
      <xdr:col>11</xdr:col>
      <xdr:colOff>402167</xdr:colOff>
      <xdr:row>6</xdr:row>
      <xdr:rowOff>2964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373FF1CE-A5EB-40E0-B5C6-777B991B614E}"/>
            </a:ext>
          </a:extLst>
        </xdr:cNvPr>
        <xdr:cNvGrpSpPr/>
      </xdr:nvGrpSpPr>
      <xdr:grpSpPr>
        <a:xfrm>
          <a:off x="726018" y="418041"/>
          <a:ext cx="11706224" cy="1042248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B98E2231-08F3-4049-8D71-4D4BBC6FC20A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703EF822-FFD6-4DAE-8B94-B1E16736358E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E9917488-DEF9-46AC-9413-14ECE5FE78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BAC9C5B8-3E50-4861-AC2A-379D9B9E9C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A10" sqref="A10:M10"/>
    </sheetView>
  </sheetViews>
  <sheetFormatPr defaultRowHeight="15" x14ac:dyDescent="0.25"/>
  <cols>
    <col min="3" max="3" width="16.140625" customWidth="1"/>
    <col min="4" max="4" width="43.7109375" customWidth="1"/>
    <col min="5" max="5" width="12.42578125" bestFit="1" customWidth="1"/>
    <col min="6" max="6" width="7.7109375" bestFit="1" customWidth="1"/>
    <col min="7" max="7" width="35.5703125" bestFit="1" customWidth="1"/>
    <col min="8" max="8" width="12.7109375" customWidth="1"/>
    <col min="9" max="9" width="11" customWidth="1"/>
    <col min="10" max="10" width="10.28515625" bestFit="1" customWidth="1"/>
    <col min="11" max="11" width="12.5703125" bestFit="1" customWidth="1"/>
    <col min="12" max="12" width="15.5703125" bestFit="1" customWidth="1"/>
    <col min="13" max="13" width="17.28515625" bestFit="1" customWidth="1"/>
  </cols>
  <sheetData>
    <row r="1" spans="1:13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.75" thickBot="1" x14ac:dyDescent="0.4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9.5" thickTop="1" x14ac:dyDescent="0.25">
      <c r="A9" s="4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8.75" x14ac:dyDescent="0.25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</row>
    <row r="11" spans="1:13" ht="18.75" x14ac:dyDescent="0.25">
      <c r="A11" s="10" t="s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2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3" x14ac:dyDescent="0.25">
      <c r="A13" s="17" t="s">
        <v>11</v>
      </c>
      <c r="B13" s="18"/>
      <c r="C13" s="18"/>
      <c r="D13" s="19"/>
      <c r="E13" s="20"/>
      <c r="F13" s="20"/>
      <c r="G13" s="21" t="s">
        <v>12</v>
      </c>
      <c r="H13" s="20"/>
      <c r="I13" s="22"/>
      <c r="J13" s="22"/>
      <c r="K13" s="23"/>
      <c r="L13" s="24" t="s">
        <v>13</v>
      </c>
      <c r="M13" s="24" t="s">
        <v>14</v>
      </c>
    </row>
    <row r="14" spans="1:13" x14ac:dyDescent="0.25">
      <c r="A14" s="25" t="s">
        <v>15</v>
      </c>
      <c r="B14" s="26"/>
      <c r="C14" s="26"/>
      <c r="D14" s="27"/>
      <c r="E14" s="27"/>
      <c r="F14" s="27"/>
      <c r="G14" s="28" t="s">
        <v>16</v>
      </c>
      <c r="H14" s="27"/>
      <c r="I14" s="29"/>
      <c r="J14" s="29"/>
      <c r="K14" s="29"/>
      <c r="L14" s="30" t="s">
        <v>17</v>
      </c>
      <c r="M14" s="31" t="s">
        <v>18</v>
      </c>
    </row>
    <row r="15" spans="1:13" x14ac:dyDescent="0.25">
      <c r="A15" s="32" t="s">
        <v>19</v>
      </c>
      <c r="B15" s="33"/>
      <c r="C15" s="33"/>
      <c r="D15" s="33"/>
      <c r="E15" s="33"/>
      <c r="F15" s="33"/>
      <c r="G15" s="34"/>
      <c r="H15" s="35" t="s">
        <v>20</v>
      </c>
      <c r="I15" s="36"/>
      <c r="J15" s="36"/>
      <c r="K15" s="36"/>
      <c r="L15" s="36"/>
      <c r="M15" s="37"/>
    </row>
    <row r="16" spans="1:13" x14ac:dyDescent="0.25">
      <c r="A16" s="38" t="s">
        <v>21</v>
      </c>
      <c r="B16" s="39"/>
      <c r="C16" s="39"/>
      <c r="D16" s="40"/>
      <c r="E16" s="41"/>
      <c r="F16" s="40"/>
      <c r="G16" s="42"/>
      <c r="H16" s="43" t="s">
        <v>22</v>
      </c>
      <c r="I16" s="44"/>
      <c r="J16" s="44"/>
      <c r="K16" s="44"/>
      <c r="L16" s="45"/>
      <c r="M16" s="46" t="s">
        <v>23</v>
      </c>
    </row>
    <row r="17" spans="1:13" x14ac:dyDescent="0.25">
      <c r="A17" s="38" t="s">
        <v>24</v>
      </c>
      <c r="B17" s="39"/>
      <c r="C17" s="39"/>
      <c r="D17" s="44"/>
      <c r="E17" s="41"/>
      <c r="F17" s="40"/>
      <c r="G17" s="42" t="s">
        <v>25</v>
      </c>
      <c r="H17" s="43" t="s">
        <v>26</v>
      </c>
      <c r="I17" s="44"/>
      <c r="J17" s="44"/>
      <c r="K17" s="44"/>
      <c r="L17" s="45"/>
      <c r="M17" s="46" t="s">
        <v>27</v>
      </c>
    </row>
    <row r="18" spans="1:13" x14ac:dyDescent="0.25">
      <c r="A18" s="38" t="s">
        <v>28</v>
      </c>
      <c r="B18" s="39"/>
      <c r="C18" s="39"/>
      <c r="D18" s="44"/>
      <c r="E18" s="41"/>
      <c r="F18" s="40"/>
      <c r="G18" s="47" t="s">
        <v>29</v>
      </c>
      <c r="H18" s="48" t="s">
        <v>30</v>
      </c>
      <c r="I18" s="44"/>
      <c r="J18" s="44"/>
      <c r="K18" s="44"/>
      <c r="L18" s="45"/>
      <c r="M18" s="49" t="s">
        <v>31</v>
      </c>
    </row>
    <row r="19" spans="1:13" ht="15.75" thickBot="1" x14ac:dyDescent="0.3">
      <c r="A19" s="38" t="s">
        <v>32</v>
      </c>
      <c r="B19" s="50"/>
      <c r="C19" s="50"/>
      <c r="D19" s="51"/>
      <c r="E19" s="51"/>
      <c r="F19" s="51"/>
      <c r="G19" s="42" t="s">
        <v>33</v>
      </c>
      <c r="H19" s="48" t="s">
        <v>34</v>
      </c>
      <c r="I19" s="44"/>
      <c r="J19" s="44"/>
      <c r="K19" s="44"/>
      <c r="L19" s="45"/>
      <c r="M19" s="49"/>
    </row>
    <row r="20" spans="1:13" ht="16.5" thickTop="1" thickBot="1" x14ac:dyDescent="0.3">
      <c r="A20" s="52"/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ht="35.25" customHeight="1" thickTop="1" thickBot="1" x14ac:dyDescent="0.3">
      <c r="A21" s="56" t="s">
        <v>35</v>
      </c>
      <c r="B21" s="57" t="s">
        <v>36</v>
      </c>
      <c r="C21" s="58" t="s">
        <v>37</v>
      </c>
      <c r="D21" s="58" t="s">
        <v>38</v>
      </c>
      <c r="E21" s="58" t="s">
        <v>39</v>
      </c>
      <c r="F21" s="58" t="s">
        <v>40</v>
      </c>
      <c r="G21" s="58" t="s">
        <v>41</v>
      </c>
      <c r="H21" s="59" t="s">
        <v>42</v>
      </c>
      <c r="I21" s="60"/>
      <c r="J21" s="61" t="s">
        <v>43</v>
      </c>
      <c r="K21" s="57" t="s">
        <v>44</v>
      </c>
      <c r="L21" s="62" t="s">
        <v>45</v>
      </c>
      <c r="M21" s="63" t="s">
        <v>46</v>
      </c>
    </row>
    <row r="22" spans="1:13" ht="16.5" thickTop="1" thickBot="1" x14ac:dyDescent="0.3">
      <c r="A22" s="64"/>
      <c r="B22" s="65"/>
      <c r="C22" s="65"/>
      <c r="D22" s="65"/>
      <c r="E22" s="65"/>
      <c r="F22" s="65"/>
      <c r="G22" s="65"/>
      <c r="H22" s="66" t="s">
        <v>47</v>
      </c>
      <c r="I22" s="66" t="s">
        <v>48</v>
      </c>
      <c r="J22" s="67"/>
      <c r="K22" s="65"/>
      <c r="L22" s="68"/>
      <c r="M22" s="69"/>
    </row>
    <row r="23" spans="1:13" ht="16.5" thickTop="1" x14ac:dyDescent="0.25">
      <c r="A23" s="70">
        <v>1</v>
      </c>
      <c r="B23" s="71">
        <v>4</v>
      </c>
      <c r="C23" s="72" t="s">
        <v>49</v>
      </c>
      <c r="D23" s="73" t="s">
        <v>50</v>
      </c>
      <c r="E23" s="74">
        <v>39633</v>
      </c>
      <c r="F23" s="73" t="s">
        <v>51</v>
      </c>
      <c r="G23" s="72" t="s">
        <v>52</v>
      </c>
      <c r="H23" s="75">
        <v>1.0002314814814815E-3</v>
      </c>
      <c r="I23" s="75">
        <v>1.0815972222222223E-3</v>
      </c>
      <c r="J23" s="76">
        <v>2.0818287037037038E-3</v>
      </c>
      <c r="K23" s="77">
        <v>40.028909768165896</v>
      </c>
      <c r="L23" s="78"/>
      <c r="M23" s="79"/>
    </row>
    <row r="24" spans="1:13" ht="15.75" x14ac:dyDescent="0.25">
      <c r="A24" s="70">
        <v>2</v>
      </c>
      <c r="B24" s="71">
        <v>5</v>
      </c>
      <c r="C24" s="72" t="s">
        <v>53</v>
      </c>
      <c r="D24" s="72" t="s">
        <v>54</v>
      </c>
      <c r="E24" s="74">
        <v>39565</v>
      </c>
      <c r="F24" s="72" t="s">
        <v>55</v>
      </c>
      <c r="G24" s="72" t="s">
        <v>56</v>
      </c>
      <c r="H24" s="75">
        <v>9.9652777777777782E-4</v>
      </c>
      <c r="I24" s="75">
        <v>1.1431712962962964E-3</v>
      </c>
      <c r="J24" s="76">
        <v>2.1396990740740742E-3</v>
      </c>
      <c r="K24" s="77">
        <v>38.946286579758748</v>
      </c>
      <c r="L24" s="80"/>
      <c r="M24" s="81"/>
    </row>
    <row r="25" spans="1:13" ht="15.75" x14ac:dyDescent="0.25">
      <c r="A25" s="70">
        <v>3</v>
      </c>
      <c r="B25" s="71">
        <v>8</v>
      </c>
      <c r="C25" s="72" t="s">
        <v>57</v>
      </c>
      <c r="D25" s="82" t="s">
        <v>58</v>
      </c>
      <c r="E25" s="74">
        <v>39525</v>
      </c>
      <c r="F25" s="72" t="s">
        <v>55</v>
      </c>
      <c r="G25" s="72" t="s">
        <v>56</v>
      </c>
      <c r="H25" s="75">
        <v>1.017361111111111E-3</v>
      </c>
      <c r="I25" s="75">
        <v>1.2041666666666665E-3</v>
      </c>
      <c r="J25" s="76">
        <v>2.2215277777777776E-3</v>
      </c>
      <c r="K25" s="77">
        <v>37.511722413254141</v>
      </c>
      <c r="L25" s="80"/>
      <c r="M25" s="81"/>
    </row>
    <row r="26" spans="1:13" ht="15.75" x14ac:dyDescent="0.25">
      <c r="A26" s="70">
        <v>4</v>
      </c>
      <c r="B26" s="71">
        <v>7</v>
      </c>
      <c r="C26" s="72" t="s">
        <v>59</v>
      </c>
      <c r="D26" s="82" t="s">
        <v>60</v>
      </c>
      <c r="E26" s="74">
        <v>40007</v>
      </c>
      <c r="F26" s="72" t="s">
        <v>55</v>
      </c>
      <c r="G26" s="72" t="s">
        <v>56</v>
      </c>
      <c r="H26" s="75">
        <v>9.9725694444444449E-4</v>
      </c>
      <c r="I26" s="75">
        <v>1.2625810185185186E-3</v>
      </c>
      <c r="J26" s="76">
        <v>2.2598379629629631E-3</v>
      </c>
      <c r="K26" s="77">
        <v>36.875800256081945</v>
      </c>
      <c r="L26" s="80"/>
      <c r="M26" s="81"/>
    </row>
    <row r="27" spans="1:13" x14ac:dyDescent="0.25">
      <c r="A27" s="83" t="s">
        <v>61</v>
      </c>
      <c r="B27" s="84"/>
      <c r="C27" s="84"/>
      <c r="D27" s="84"/>
      <c r="E27" s="84"/>
      <c r="F27" s="84"/>
      <c r="G27" s="85" t="s">
        <v>62</v>
      </c>
      <c r="H27" s="84"/>
      <c r="I27" s="84"/>
      <c r="J27" s="84"/>
      <c r="K27" s="84"/>
      <c r="L27" s="84"/>
      <c r="M27" s="85"/>
    </row>
    <row r="28" spans="1:13" x14ac:dyDescent="0.25">
      <c r="A28" s="86" t="s">
        <v>63</v>
      </c>
      <c r="B28" s="87"/>
      <c r="C28" s="87"/>
      <c r="D28" s="87"/>
      <c r="E28" s="87"/>
      <c r="F28" s="87"/>
      <c r="G28" s="88" t="s">
        <v>64</v>
      </c>
      <c r="H28" s="89">
        <v>2</v>
      </c>
      <c r="I28" s="90"/>
      <c r="J28" s="90"/>
      <c r="K28" s="91"/>
      <c r="L28" s="92" t="s">
        <v>65</v>
      </c>
      <c r="M28" s="93">
        <f>COUNTIF(F25:F64, "ЗМС")</f>
        <v>0</v>
      </c>
    </row>
    <row r="29" spans="1:13" x14ac:dyDescent="0.25">
      <c r="A29" s="86" t="s">
        <v>66</v>
      </c>
      <c r="B29" s="94"/>
      <c r="C29" s="94"/>
      <c r="D29" s="94"/>
      <c r="E29" s="94"/>
      <c r="F29" s="94"/>
      <c r="G29" s="88" t="s">
        <v>67</v>
      </c>
      <c r="H29" s="89">
        <v>4</v>
      </c>
      <c r="I29" s="90"/>
      <c r="J29" s="90"/>
      <c r="K29" s="95"/>
      <c r="L29" s="92" t="s">
        <v>68</v>
      </c>
      <c r="M29" s="93">
        <f>COUNTIF(F25:F64, "МСМК")</f>
        <v>0</v>
      </c>
    </row>
    <row r="30" spans="1:13" x14ac:dyDescent="0.25">
      <c r="A30" s="86"/>
      <c r="B30" s="94"/>
      <c r="C30" s="94"/>
      <c r="D30" s="94"/>
      <c r="E30" s="94"/>
      <c r="F30" s="94"/>
      <c r="G30" s="88" t="s">
        <v>69</v>
      </c>
      <c r="H30" s="89">
        <v>4</v>
      </c>
      <c r="I30" s="90"/>
      <c r="J30" s="90"/>
      <c r="K30" s="91"/>
      <c r="L30" s="92" t="s">
        <v>70</v>
      </c>
      <c r="M30" s="93">
        <f>COUNTIF(F25:F64, "МС")</f>
        <v>0</v>
      </c>
    </row>
    <row r="31" spans="1:13" x14ac:dyDescent="0.25">
      <c r="A31" s="86"/>
      <c r="B31" s="94"/>
      <c r="C31" s="94"/>
      <c r="D31" s="94"/>
      <c r="E31" s="94"/>
      <c r="F31" s="94"/>
      <c r="G31" s="88" t="s">
        <v>71</v>
      </c>
      <c r="H31" s="89">
        <v>4</v>
      </c>
      <c r="I31" s="90"/>
      <c r="J31" s="90"/>
      <c r="K31" s="95"/>
      <c r="L31" s="92" t="s">
        <v>55</v>
      </c>
      <c r="M31" s="93">
        <v>3</v>
      </c>
    </row>
    <row r="32" spans="1:13" x14ac:dyDescent="0.25">
      <c r="A32" s="86"/>
      <c r="B32" s="94"/>
      <c r="C32" s="94"/>
      <c r="D32" s="94"/>
      <c r="E32" s="94"/>
      <c r="F32" s="94"/>
      <c r="G32" s="88" t="s">
        <v>72</v>
      </c>
      <c r="H32" s="89">
        <f>COUNTIF(A63:A64, "НФ")</f>
        <v>0</v>
      </c>
      <c r="I32" s="90"/>
      <c r="J32" s="90"/>
      <c r="K32" s="90"/>
      <c r="L32" s="92" t="s">
        <v>51</v>
      </c>
      <c r="M32" s="93">
        <v>1</v>
      </c>
    </row>
    <row r="33" spans="1:13" ht="15.75" x14ac:dyDescent="0.25">
      <c r="A33" s="96"/>
      <c r="B33" s="87"/>
      <c r="C33" s="87"/>
      <c r="D33" s="87"/>
      <c r="E33" s="87"/>
      <c r="F33" s="87"/>
      <c r="G33" s="88" t="s">
        <v>73</v>
      </c>
      <c r="H33" s="89">
        <f>COUNTIF(A63:A64, "ДСКВ")</f>
        <v>0</v>
      </c>
      <c r="I33" s="97"/>
      <c r="J33" s="97"/>
      <c r="K33" s="97"/>
      <c r="L33" s="92" t="s">
        <v>74</v>
      </c>
      <c r="M33" s="93">
        <v>0</v>
      </c>
    </row>
    <row r="34" spans="1:13" x14ac:dyDescent="0.25">
      <c r="A34" s="96"/>
      <c r="B34" s="94"/>
      <c r="C34" s="94"/>
      <c r="D34" s="94"/>
      <c r="E34" s="94"/>
      <c r="F34" s="94"/>
      <c r="G34" s="88" t="s">
        <v>75</v>
      </c>
      <c r="H34" s="89">
        <f>COUNTIF(A63:A64, "НС")</f>
        <v>0</v>
      </c>
      <c r="I34" s="98"/>
      <c r="J34" s="98"/>
      <c r="K34" s="98"/>
      <c r="L34" s="92" t="s">
        <v>76</v>
      </c>
      <c r="M34" s="93">
        <f>COUNTIF(F25:F64, "3 СР")</f>
        <v>0</v>
      </c>
    </row>
    <row r="35" spans="1:13" x14ac:dyDescent="0.25">
      <c r="A35" s="86"/>
      <c r="B35" s="90"/>
      <c r="C35" s="90"/>
      <c r="D35" s="90"/>
      <c r="E35" s="90"/>
      <c r="F35" s="99"/>
      <c r="G35" s="90"/>
      <c r="H35" s="90"/>
      <c r="I35" s="90"/>
      <c r="J35" s="98"/>
      <c r="K35" s="98"/>
      <c r="L35" s="98"/>
      <c r="M35" s="100"/>
    </row>
    <row r="36" spans="1:13" ht="15.75" x14ac:dyDescent="0.25">
      <c r="A36" s="101" t="s">
        <v>24</v>
      </c>
      <c r="B36" s="102"/>
      <c r="C36" s="102"/>
      <c r="D36" s="102"/>
      <c r="E36" s="102" t="s">
        <v>28</v>
      </c>
      <c r="F36" s="102"/>
      <c r="G36" s="102"/>
      <c r="H36" s="102" t="s">
        <v>32</v>
      </c>
      <c r="I36" s="102"/>
      <c r="J36" s="102"/>
      <c r="K36" s="102"/>
      <c r="L36" s="103"/>
      <c r="M36" s="103"/>
    </row>
    <row r="37" spans="1:13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6"/>
      <c r="L37" s="106"/>
      <c r="M37" s="107"/>
    </row>
    <row r="38" spans="1:13" x14ac:dyDescent="0.25">
      <c r="A38" s="108"/>
      <c r="B38" s="98"/>
      <c r="C38" s="98"/>
      <c r="D38" s="98"/>
      <c r="E38" s="98"/>
      <c r="F38" s="98"/>
      <c r="G38" s="98"/>
      <c r="H38" s="98"/>
      <c r="I38" s="98"/>
      <c r="J38" s="98"/>
      <c r="K38" s="90"/>
      <c r="L38" s="90"/>
      <c r="M38" s="109"/>
    </row>
    <row r="39" spans="1:13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90"/>
      <c r="L39" s="90"/>
      <c r="M39" s="109"/>
    </row>
    <row r="40" spans="1:13" x14ac:dyDescent="0.25">
      <c r="A40" s="104"/>
      <c r="B40" s="105"/>
      <c r="C40" s="105"/>
      <c r="D40" s="105"/>
      <c r="E40" s="105"/>
      <c r="F40" s="110"/>
      <c r="G40" s="110"/>
      <c r="H40" s="110"/>
      <c r="I40" s="110"/>
      <c r="J40" s="110"/>
      <c r="K40" s="99"/>
      <c r="L40" s="99"/>
      <c r="M40" s="16"/>
    </row>
    <row r="41" spans="1:13" ht="16.5" thickBot="1" x14ac:dyDescent="0.3">
      <c r="A41" s="111" t="s">
        <v>25</v>
      </c>
      <c r="B41" s="112"/>
      <c r="C41" s="112"/>
      <c r="D41" s="112"/>
      <c r="E41" s="112" t="s">
        <v>29</v>
      </c>
      <c r="F41" s="112"/>
      <c r="G41" s="112"/>
      <c r="H41" s="112" t="s">
        <v>33</v>
      </c>
      <c r="I41" s="112"/>
      <c r="J41" s="112"/>
      <c r="K41" s="112"/>
      <c r="L41" s="113"/>
      <c r="M41" s="113"/>
    </row>
    <row r="42" spans="1:13" ht="15.75" thickTop="1" x14ac:dyDescent="0.25"/>
  </sheetData>
  <mergeCells count="39">
    <mergeCell ref="L41:M41"/>
    <mergeCell ref="A39:E39"/>
    <mergeCell ref="F39:J39"/>
    <mergeCell ref="A40:E40"/>
    <mergeCell ref="F40:J40"/>
    <mergeCell ref="A41:D41"/>
    <mergeCell ref="E41:G41"/>
    <mergeCell ref="H41:K41"/>
    <mergeCell ref="A36:D36"/>
    <mergeCell ref="E36:G36"/>
    <mergeCell ref="H36:K36"/>
    <mergeCell ref="L36:M36"/>
    <mergeCell ref="A37:E37"/>
    <mergeCell ref="F37:J37"/>
    <mergeCell ref="G21:G22"/>
    <mergeCell ref="H21:I21"/>
    <mergeCell ref="K21:K22"/>
    <mergeCell ref="L21:L22"/>
    <mergeCell ref="M21:M22"/>
    <mergeCell ref="A27:F27"/>
    <mergeCell ref="G27:M27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5">
    <cfRule type="duplicateValues" dxfId="3" priority="3"/>
    <cfRule type="duplicateValues" dxfId="2" priority="4"/>
  </conditionalFormatting>
  <conditionalFormatting sqref="D23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ю-ки 17-18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2025-07-23T16:16:47Z</dcterms:created>
  <dcterms:modified xsi:type="dcterms:W3CDTF">2025-07-23T16:17:13Z</dcterms:modified>
</cp:coreProperties>
</file>