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35" i="127" l="1"/>
  <c r="K34" i="127"/>
  <c r="K33" i="127" l="1"/>
  <c r="I43" i="127"/>
  <c r="E43" i="127"/>
  <c r="A43" i="127"/>
  <c r="H35" i="127"/>
  <c r="H33" i="127"/>
  <c r="K32" i="127"/>
  <c r="K31" i="127"/>
  <c r="K30" i="127"/>
  <c r="K29" i="127"/>
</calcChain>
</file>

<file path=xl/sharedStrings.xml><?xml version="1.0" encoding="utf-8"?>
<sst xmlns="http://schemas.openxmlformats.org/spreadsheetml/2006/main" count="93" uniqueCount="86">
  <si>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</si>
  <si>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</si>
  <si>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</si>
  <si>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</si>
  <si>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</si>
  <si>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</si>
  <si>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</si>
  <si>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</si>
  <si>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</si>
  <si>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</si>
  <si>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</si>
  <si>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</si>
  <si>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</si>
  <si>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</si>
  <si>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</si>
  <si>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</si>
  <si>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</si>
  <si>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</si>
  <si>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</si>
  <si>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</si>
  <si>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</si>
  <si>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</si>
  <si>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</si>
  <si>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</si>
  <si>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</si>
  <si>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</si>
  <si>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</si>
  <si>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</si>
  <si>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</si>
  <si>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</si>
  <si>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</si>
  <si>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</si>
  <si>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</si>
  <si>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</si>
  <si>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</si>
  <si>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</si>
  <si>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</si>
  <si>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</si>
  <si>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</si>
  <si>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</si>
  <si>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</si>
  <si>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</si>
  <si>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</si>
  <si>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</si>
  <si>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</si>
  <si>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</si>
  <si>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</si>
  <si>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</si>
  <si>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</si>
  <si>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</si>
  <si>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</si>
  <si>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</si>
  <si>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Девушки 13-14 лет</t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</si>
  <si>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</si>
  <si>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</si>
  <si>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</si>
  <si>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</si>
  <si>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</si>
  <si>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</si>
  <si>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</si>
  <si>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</si>
  <si>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</si>
  <si>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</si>
  <si>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</si>
  <si>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ДАТА ПРОВЕДЕНИЯ: 22-23 августа 2025г.</t>
  </si>
  <si>
    <t>587</t>
  </si>
  <si>
    <t>10061529003</t>
  </si>
  <si>
    <t>Карабак Ксения Сергевна</t>
  </si>
  <si>
    <t>05.04.2012</t>
  </si>
  <si>
    <t>1 сп.юн.р.</t>
  </si>
  <si>
    <t>Москва</t>
  </si>
  <si>
    <t>51</t>
  </si>
  <si>
    <t>10094460028</t>
  </si>
  <si>
    <t>Кондратова София Дмитриевна</t>
  </si>
  <si>
    <t>01.10.2012</t>
  </si>
  <si>
    <t>Московская обл.</t>
  </si>
  <si>
    <t>79</t>
  </si>
  <si>
    <t xml:space="preserve">	10161524077</t>
  </si>
  <si>
    <t>Мерцалова Вероника Дмитриевна</t>
  </si>
  <si>
    <t>08.12.2012</t>
  </si>
  <si>
    <t>Брянская обл.</t>
  </si>
  <si>
    <t>327</t>
  </si>
  <si>
    <t>10137842842</t>
  </si>
  <si>
    <t>Щепанова Варвара Эдуардовна</t>
  </si>
  <si>
    <t>22.11.2011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</si>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</sst>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8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5" xfId="2" applyFont="1" applyFill="1" applyBorder="1" applyAlignment="1">
      <alignment horizontal="center" vertical="center"/>
    </xf>
    <xf numFmtId="0" fontId="16" fillId="2" borderId="34" xfId="2" applyFont="1" applyFill="1" applyBorder="1" applyAlignment="1">
      <alignment vertical="center" wrapText="1"/>
    </xf>
    <xf numFmtId="0" fontId="13" fillId="0" borderId="28" xfId="2" applyFont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38</xdr:row>
      <xdr:rowOff>144780</xdr:rowOff>
    </xdr:from>
    <xdr:to>
      <xdr:col>2</xdr:col>
      <xdr:colOff>914400</xdr:colOff>
      <xdr:row>42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37</xdr:row>
      <xdr:rowOff>129540</xdr:rowOff>
    </xdr:from>
    <xdr:to>
      <xdr:col>6</xdr:col>
      <xdr:colOff>907626</xdr:colOff>
      <xdr:row>41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38</xdr:row>
      <xdr:rowOff>76200</xdr:rowOff>
    </xdr:from>
    <xdr:to>
      <xdr:col>10</xdr:col>
      <xdr:colOff>844974</xdr:colOff>
      <xdr:row>41</xdr:row>
      <xdr:rowOff>49952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1363980</xdr:colOff>
      <xdr:row>34</xdr:row>
      <xdr:rowOff>45720</xdr:rowOff>
    </xdr:from>
    <xdr:to>
      <xdr:col>4</xdr:col>
      <xdr:colOff>735330</xdr:colOff>
      <xdr:row>44</xdr:row>
      <xdr:rowOff>76835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90900" y="758190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13" zoomScaleNormal="100" zoomScaleSheetLayoutView="100" workbookViewId="0">
      <selection activeCell="K36" sqref="K36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4.6640625" style="1" customWidth="1"/>
    <col min="5" max="5" width="12.6640625" style="13" customWidth="1"/>
    <col min="6" max="6" width="13.109375" style="1" customWidth="1"/>
    <col min="7" max="7" width="29.5546875" style="1" customWidth="1"/>
    <col min="8" max="8" width="12.21875" style="26" customWidth="1"/>
    <col min="9" max="9" width="11.7773437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115" t="s">
        <v>28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21" x14ac:dyDescent="0.25">
      <c r="A2" s="115" t="s">
        <v>27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1" x14ac:dyDescent="0.25">
      <c r="A3" s="115" t="s">
        <v>57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21" x14ac:dyDescent="0.25">
      <c r="A4" s="115" t="s">
        <v>56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 ht="21" x14ac:dyDescent="0.25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 ht="28.8" x14ac:dyDescent="0.25">
      <c r="A6" s="116" t="s">
        <v>49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</row>
    <row r="7" spans="1:11" ht="21" x14ac:dyDescent="0.25">
      <c r="A7" s="117" t="s">
        <v>11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</row>
    <row r="8" spans="1:11" ht="21.6" thickBot="1" x14ac:dyDescent="0.3">
      <c r="A8" s="118" t="s">
        <v>24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</row>
    <row r="9" spans="1:11" ht="18.600000000000001" thickTop="1" x14ac:dyDescent="0.25">
      <c r="A9" s="119" t="s">
        <v>16</v>
      </c>
      <c r="B9" s="120"/>
      <c r="C9" s="120"/>
      <c r="D9" s="120"/>
      <c r="E9" s="120"/>
      <c r="F9" s="120"/>
      <c r="G9" s="120"/>
      <c r="H9" s="120"/>
      <c r="I9" s="120"/>
      <c r="J9" s="120"/>
      <c r="K9" s="121"/>
    </row>
    <row r="10" spans="1:11" ht="18" x14ac:dyDescent="0.25">
      <c r="A10" s="122" t="s">
        <v>45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4"/>
    </row>
    <row r="11" spans="1:11" ht="18" x14ac:dyDescent="0.25">
      <c r="A11" s="122" t="s">
        <v>52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4"/>
    </row>
    <row r="12" spans="1:11" ht="21" x14ac:dyDescent="0.25">
      <c r="A12" s="112" t="s">
        <v>24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4"/>
    </row>
    <row r="13" spans="1:11" ht="15.6" x14ac:dyDescent="0.25">
      <c r="A13" s="98" t="s">
        <v>58</v>
      </c>
      <c r="B13" s="99"/>
      <c r="C13" s="99"/>
      <c r="D13" s="99"/>
      <c r="E13" s="2"/>
      <c r="F13" s="72" t="s">
        <v>50</v>
      </c>
      <c r="G13" s="72"/>
      <c r="H13" s="14"/>
      <c r="I13" s="14"/>
      <c r="J13" s="3"/>
      <c r="K13" s="4" t="s">
        <v>54</v>
      </c>
    </row>
    <row r="14" spans="1:11" ht="15.6" x14ac:dyDescent="0.25">
      <c r="A14" s="100" t="s">
        <v>64</v>
      </c>
      <c r="B14" s="101"/>
      <c r="C14" s="101"/>
      <c r="D14" s="101"/>
      <c r="E14" s="5"/>
      <c r="F14" s="36" t="s">
        <v>51</v>
      </c>
      <c r="G14" s="36"/>
      <c r="H14" s="15"/>
      <c r="I14" s="15"/>
      <c r="J14" s="6"/>
      <c r="K14" s="7" t="s">
        <v>62</v>
      </c>
    </row>
    <row r="15" spans="1:11" ht="14.4" x14ac:dyDescent="0.25">
      <c r="A15" s="102" t="s">
        <v>6</v>
      </c>
      <c r="B15" s="103"/>
      <c r="C15" s="103"/>
      <c r="D15" s="103"/>
      <c r="E15" s="103"/>
      <c r="F15" s="103"/>
      <c r="G15" s="104"/>
      <c r="H15" s="105" t="s">
        <v>0</v>
      </c>
      <c r="I15" s="106"/>
      <c r="J15" s="106"/>
      <c r="K15" s="107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53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59</v>
      </c>
      <c r="H17" s="49" t="s">
        <v>31</v>
      </c>
      <c r="I17" s="50"/>
      <c r="J17" s="50"/>
      <c r="K17" s="70" t="s">
        <v>60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55</v>
      </c>
      <c r="H18" s="49" t="s">
        <v>32</v>
      </c>
      <c r="I18" s="50"/>
      <c r="J18" s="50"/>
      <c r="K18" s="70" t="s">
        <v>61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63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0" t="s">
        <v>38</v>
      </c>
      <c r="I21" s="111"/>
      <c r="J21" s="79" t="s">
        <v>18</v>
      </c>
      <c r="K21" s="108" t="s">
        <v>9</v>
      </c>
    </row>
    <row r="22" spans="1:11" ht="13.95" customHeight="1" x14ac:dyDescent="0.25">
      <c r="A22" s="83"/>
      <c r="B22" s="80"/>
      <c r="C22" s="80"/>
      <c r="D22" s="80"/>
      <c r="E22" s="81"/>
      <c r="F22" s="80"/>
      <c r="G22" s="80"/>
      <c r="H22" s="125">
        <v>45891</v>
      </c>
      <c r="I22" s="125">
        <v>45892</v>
      </c>
      <c r="J22" s="84"/>
      <c r="K22" s="109"/>
    </row>
    <row r="23" spans="1:11" ht="15.6" x14ac:dyDescent="0.3">
      <c r="A23" s="126">
        <v>1</v>
      </c>
      <c r="B23" s="126" t="s">
        <v>65</v>
      </c>
      <c r="C23" s="127" t="s">
        <v>66</v>
      </c>
      <c r="D23" s="126" t="s">
        <v>67</v>
      </c>
      <c r="E23" s="127" t="s">
        <v>68</v>
      </c>
      <c r="F23" s="126" t="s">
        <v>69</v>
      </c>
      <c r="G23" s="126" t="s">
        <v>70</v>
      </c>
      <c r="H23" s="126">
        <v>1</v>
      </c>
      <c r="I23" s="126">
        <v>1</v>
      </c>
      <c r="J23" s="126"/>
      <c r="K23" s="85"/>
    </row>
    <row r="24" spans="1:11" ht="15.6" x14ac:dyDescent="0.3">
      <c r="A24" s="126">
        <v>2</v>
      </c>
      <c r="B24" s="126" t="s">
        <v>71</v>
      </c>
      <c r="C24" s="127" t="s">
        <v>72</v>
      </c>
      <c r="D24" s="126" t="s">
        <v>73</v>
      </c>
      <c r="E24" s="127" t="s">
        <v>74</v>
      </c>
      <c r="F24" s="126" t="s">
        <v>48</v>
      </c>
      <c r="G24" s="126" t="s">
        <v>75</v>
      </c>
      <c r="H24" s="126">
        <v>2</v>
      </c>
      <c r="I24" s="126">
        <v>2</v>
      </c>
      <c r="J24" s="126"/>
      <c r="K24" s="85"/>
    </row>
    <row r="25" spans="1:11" ht="15.6" x14ac:dyDescent="0.3">
      <c r="A25" s="126">
        <v>3</v>
      </c>
      <c r="B25" s="126" t="s">
        <v>76</v>
      </c>
      <c r="C25" s="127" t="s">
        <v>77</v>
      </c>
      <c r="D25" s="126" t="s">
        <v>78</v>
      </c>
      <c r="E25" s="127" t="s">
        <v>79</v>
      </c>
      <c r="F25" s="126" t="s">
        <v>47</v>
      </c>
      <c r="G25" s="126" t="s">
        <v>80</v>
      </c>
      <c r="H25" s="126">
        <v>3</v>
      </c>
      <c r="I25" s="126">
        <v>3</v>
      </c>
      <c r="J25" s="126"/>
      <c r="K25" s="85"/>
    </row>
    <row r="26" spans="1:11" ht="15.6" x14ac:dyDescent="0.3">
      <c r="A26" s="126" t="s">
        <v>85</v>
      </c>
      <c r="B26" s="126" t="s">
        <v>81</v>
      </c>
      <c r="C26" s="127" t="s">
        <v>82</v>
      </c>
      <c r="D26" s="126" t="s">
        <v>83</v>
      </c>
      <c r="E26" s="127" t="s">
        <v>84</v>
      </c>
      <c r="F26" s="126" t="s">
        <v>46</v>
      </c>
      <c r="G26" s="126" t="s">
        <v>80</v>
      </c>
      <c r="H26" s="126" t="s">
        <v>85</v>
      </c>
      <c r="I26" s="126" t="s">
        <v>85</v>
      </c>
      <c r="J26" s="126"/>
      <c r="K26" s="85"/>
    </row>
    <row r="27" spans="1:11" ht="16.2" thickBot="1" x14ac:dyDescent="0.3">
      <c r="A27" s="82"/>
      <c r="B27" s="82"/>
      <c r="C27" s="82"/>
      <c r="D27" s="82"/>
      <c r="E27" s="82"/>
      <c r="F27" s="82"/>
      <c r="G27" s="82"/>
      <c r="H27" s="21"/>
      <c r="I27" s="21"/>
      <c r="J27" s="22"/>
      <c r="K27" s="22"/>
    </row>
    <row r="28" spans="1:11" ht="15" thickTop="1" x14ac:dyDescent="0.25">
      <c r="A28" s="86" t="s">
        <v>3</v>
      </c>
      <c r="B28" s="87"/>
      <c r="C28" s="87"/>
      <c r="D28" s="87"/>
      <c r="E28" s="48"/>
      <c r="F28" s="48"/>
      <c r="G28" s="88" t="s">
        <v>25</v>
      </c>
      <c r="H28" s="88"/>
      <c r="I28" s="87"/>
      <c r="J28" s="88"/>
      <c r="K28" s="89"/>
    </row>
    <row r="29" spans="1:11" x14ac:dyDescent="0.25">
      <c r="A29" s="62" t="s">
        <v>33</v>
      </c>
      <c r="B29" s="19"/>
      <c r="C29" s="19"/>
      <c r="D29" s="63"/>
      <c r="E29" s="24"/>
      <c r="F29" s="60"/>
      <c r="G29" s="23" t="s">
        <v>21</v>
      </c>
      <c r="H29" s="56">
        <v>3</v>
      </c>
      <c r="I29" s="66"/>
      <c r="J29" s="40" t="s">
        <v>19</v>
      </c>
      <c r="K29" s="69">
        <f>COUNTIF(F23:F23,"ЗМС")</f>
        <v>0</v>
      </c>
    </row>
    <row r="30" spans="1:11" x14ac:dyDescent="0.25">
      <c r="A30" s="62" t="s">
        <v>34</v>
      </c>
      <c r="B30" s="19"/>
      <c r="C30" s="19"/>
      <c r="D30" s="63"/>
      <c r="E30" s="1"/>
      <c r="F30" s="61"/>
      <c r="G30" s="25" t="s">
        <v>43</v>
      </c>
      <c r="H30" s="55">
        <v>4</v>
      </c>
      <c r="I30" s="58"/>
      <c r="J30" s="40" t="s">
        <v>15</v>
      </c>
      <c r="K30" s="69">
        <f>COUNTIF(F23:F23,"МСМК")</f>
        <v>0</v>
      </c>
    </row>
    <row r="31" spans="1:11" x14ac:dyDescent="0.25">
      <c r="A31" s="62" t="s">
        <v>35</v>
      </c>
      <c r="B31" s="19"/>
      <c r="C31" s="19"/>
      <c r="D31" s="63"/>
      <c r="E31" s="1"/>
      <c r="F31" s="61"/>
      <c r="G31" s="25" t="s">
        <v>44</v>
      </c>
      <c r="H31" s="55">
        <v>3</v>
      </c>
      <c r="I31" s="58"/>
      <c r="J31" s="40" t="s">
        <v>17</v>
      </c>
      <c r="K31" s="69">
        <f>COUNTIF(F23:F23,"МС")</f>
        <v>0</v>
      </c>
    </row>
    <row r="32" spans="1:11" x14ac:dyDescent="0.25">
      <c r="A32" s="62" t="s">
        <v>36</v>
      </c>
      <c r="B32" s="19"/>
      <c r="C32" s="19"/>
      <c r="D32" s="63"/>
      <c r="E32" s="1"/>
      <c r="F32" s="61"/>
      <c r="G32" s="25" t="s">
        <v>39</v>
      </c>
      <c r="H32" s="56">
        <v>3</v>
      </c>
      <c r="I32" s="57"/>
      <c r="J32" s="40" t="s">
        <v>20</v>
      </c>
      <c r="K32" s="69">
        <f>COUNTIF(F23:F23,"КМС")</f>
        <v>0</v>
      </c>
    </row>
    <row r="33" spans="1:11" x14ac:dyDescent="0.25">
      <c r="A33" s="62"/>
      <c r="B33" s="19"/>
      <c r="C33" s="19"/>
      <c r="D33" s="63"/>
      <c r="E33" s="1"/>
      <c r="F33" s="61"/>
      <c r="G33" s="25" t="s">
        <v>40</v>
      </c>
      <c r="H33" s="56">
        <f>COUNTIF(A23:A23,"НФ")</f>
        <v>0</v>
      </c>
      <c r="I33" s="57"/>
      <c r="J33" s="75" t="s">
        <v>46</v>
      </c>
      <c r="K33" s="69">
        <f>COUNTIF(F23:F23,"1 сп.р.")</f>
        <v>0</v>
      </c>
    </row>
    <row r="34" spans="1:11" x14ac:dyDescent="0.25">
      <c r="A34" s="62"/>
      <c r="B34" s="19"/>
      <c r="C34" s="19"/>
      <c r="D34" s="63"/>
      <c r="E34" s="1"/>
      <c r="F34" s="61"/>
      <c r="G34" s="25" t="s">
        <v>41</v>
      </c>
      <c r="H34" s="41">
        <v>1</v>
      </c>
      <c r="I34" s="59"/>
      <c r="J34" s="74" t="s">
        <v>48</v>
      </c>
      <c r="K34" s="69">
        <f>COUNTIF(F23:F26,"2 сп.р.")</f>
        <v>1</v>
      </c>
    </row>
    <row r="35" spans="1:11" x14ac:dyDescent="0.25">
      <c r="A35" s="62"/>
      <c r="B35" s="19"/>
      <c r="C35" s="19"/>
      <c r="D35" s="63"/>
      <c r="E35" s="27"/>
      <c r="F35" s="67"/>
      <c r="G35" s="25" t="s">
        <v>42</v>
      </c>
      <c r="H35" s="41">
        <f>COUNTIF(A23:A23,"ДСКВ")</f>
        <v>0</v>
      </c>
      <c r="I35" s="68"/>
      <c r="J35" s="73" t="s">
        <v>47</v>
      </c>
      <c r="K35" s="69">
        <f>COUNTIF(F23:F26,"3 сп.р.")</f>
        <v>1</v>
      </c>
    </row>
    <row r="36" spans="1:11" x14ac:dyDescent="0.25">
      <c r="A36" s="28"/>
      <c r="K36" s="29"/>
    </row>
    <row r="37" spans="1:11" ht="15.6" x14ac:dyDescent="0.25">
      <c r="A37" s="91" t="s">
        <v>2</v>
      </c>
      <c r="B37" s="92"/>
      <c r="C37" s="92"/>
      <c r="D37" s="92"/>
      <c r="E37" s="93" t="s">
        <v>7</v>
      </c>
      <c r="F37" s="93"/>
      <c r="G37" s="93"/>
      <c r="H37" s="93"/>
      <c r="I37" s="93" t="s">
        <v>37</v>
      </c>
      <c r="J37" s="93"/>
      <c r="K37" s="94"/>
    </row>
    <row r="38" spans="1:11" x14ac:dyDescent="0.25">
      <c r="A38" s="28"/>
      <c r="B38" s="1"/>
      <c r="C38" s="1"/>
      <c r="E38" s="1"/>
      <c r="F38" s="24"/>
      <c r="G38" s="24"/>
      <c r="H38" s="24"/>
      <c r="I38" s="24"/>
      <c r="J38" s="24"/>
      <c r="K38" s="33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x14ac:dyDescent="0.25">
      <c r="A40" s="30"/>
      <c r="D40" s="31"/>
      <c r="E40" s="64"/>
      <c r="F40" s="31"/>
      <c r="G40" s="31"/>
      <c r="H40" s="65"/>
      <c r="I40" s="65"/>
      <c r="J40" s="31"/>
      <c r="K40" s="32"/>
    </row>
    <row r="41" spans="1:11" x14ac:dyDescent="0.25">
      <c r="A41" s="30"/>
      <c r="D41" s="31"/>
      <c r="E41" s="64"/>
      <c r="F41" s="31"/>
      <c r="G41" s="31"/>
      <c r="H41" s="65"/>
      <c r="I41" s="65"/>
      <c r="J41" s="31"/>
      <c r="K41" s="32"/>
    </row>
    <row r="42" spans="1:11" x14ac:dyDescent="0.25">
      <c r="A42" s="30"/>
      <c r="D42" s="31"/>
      <c r="E42" s="64"/>
      <c r="F42" s="31"/>
      <c r="G42" s="31"/>
      <c r="H42" s="65"/>
      <c r="I42" s="65"/>
      <c r="J42" s="31"/>
      <c r="K42" s="32"/>
    </row>
    <row r="43" spans="1:11" ht="16.2" thickBot="1" x14ac:dyDescent="0.3">
      <c r="A43" s="95" t="str">
        <f>G18</f>
        <v>БУКОВА О.Ю.(IК, г. Пенза)</v>
      </c>
      <c r="B43" s="96"/>
      <c r="C43" s="96"/>
      <c r="D43" s="96"/>
      <c r="E43" s="96" t="str">
        <f>G17</f>
        <v>ДЫШАКОВ А.С. (ВК, г. Москва)</v>
      </c>
      <c r="F43" s="96"/>
      <c r="G43" s="96"/>
      <c r="H43" s="96"/>
      <c r="I43" s="96" t="str">
        <f>G19</f>
        <v>СМОЛЬНИКОВ А.В. (IК, г.Москва)</v>
      </c>
      <c r="J43" s="96"/>
      <c r="K43" s="97"/>
    </row>
    <row r="44" spans="1:11" ht="14.4" thickTop="1" x14ac:dyDescent="0.25"/>
    <row r="45" spans="1:11" ht="18" x14ac:dyDescent="0.25">
      <c r="A45" s="44"/>
      <c r="B45" s="45"/>
      <c r="C45" s="45"/>
      <c r="D45" s="44"/>
      <c r="E45" s="46"/>
      <c r="F45" s="44"/>
      <c r="G45" s="44"/>
      <c r="H45" s="47"/>
      <c r="I45" s="47"/>
      <c r="J45" s="44"/>
      <c r="K45" s="44"/>
    </row>
    <row r="46" spans="1:11" ht="21" x14ac:dyDescent="0.25">
      <c r="A46" s="42"/>
      <c r="B46" s="42"/>
      <c r="C46" s="43"/>
      <c r="D46" s="90"/>
      <c r="E46" s="90"/>
      <c r="F46" s="90"/>
      <c r="G46" s="90"/>
    </row>
    <row r="47" spans="1:11" ht="18" x14ac:dyDescent="0.25">
      <c r="D47" s="44"/>
    </row>
  </sheetData>
  <autoFilter ref="B21:I22">
    <filterColumn colId="6" showButton="0"/>
  </autoFilter>
  <mergeCells count="27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K21:K22"/>
    <mergeCell ref="H21:I21"/>
    <mergeCell ref="A28:D28"/>
    <mergeCell ref="G28:K28"/>
    <mergeCell ref="D46:G46"/>
    <mergeCell ref="A37:D37"/>
    <mergeCell ref="E37:H37"/>
    <mergeCell ref="I37:K37"/>
    <mergeCell ref="A43:D43"/>
    <mergeCell ref="E43:H43"/>
    <mergeCell ref="I43:K43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2025-08-23T09:56:34Z</cp:lastPrinted>
  <dcterms:created xsi:type="dcterms:W3CDTF">1996-10-08T23:32:33Z</dcterms:created>
  <dcterms:modified xsi:type="dcterms:W3CDTF">2025-08-23T09:56:41Z</dcterms:modified>
</cp:coreProperties>
</file>