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png" ContentType="image/png"/>
  <Default Extension="rels" ContentType="application/vnd.openxmlformats-package.relationships+xml"/>
  <Default Extension="wdp" ContentType="image/vnd.ms-photo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metadata.xml" ContentType="application/vnd.openxmlformats-officedocument.spreadsheetml.sheetMetadata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2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velos\OneDrive\Рабочий стол\СОРЕВНОВАНИЯ 2024\КР и ВС Саранск\ПРОТОКОЛЫ\КР 6 этап\"/>
    </mc:Choice>
  </mc:AlternateContent>
  <xr:revisionPtr revIDLastSave="0" documentId="13_ncr:1_{D67A00F9-8987-4176-848F-B3737DF9174D}" xr6:coauthVersionLast="47" xr6:coauthVersionMax="47" xr10:uidLastSave="{00000000-0000-0000-0000-000000000000}"/>
  <bookViews>
    <workbookView xWindow="-110" yWindow="-110" windowWidth="19420" windowHeight="10300" activeTab="1" xr2:uid="{973F0194-3BB6-4B3D-887B-FE0EC54EBA3F}"/>
  </bookViews>
  <sheets>
    <sheet name="КР Женщины-оф.протокол" sheetId="1" r:id="rId1"/>
    <sheet name="КР Мужчины-оф.протокол" sheetId="2" r:id="rId2"/>
  </sheets>
  <externalReferences>
    <externalReference r:id="rId3"/>
  </externalReferences>
  <definedNames>
    <definedName name="_xlnm.Print_Titles" localSheetId="0">'КР Женщины-оф.протокол'!$21:$21</definedName>
    <definedName name="_xlnm.Print_Titles" localSheetId="1">'КР Мужчины-оф.протокол'!$21:$21</definedName>
    <definedName name="_xlnm.Print_Area" localSheetId="0">'КР Женщины-оф.протокол'!$A$1:$N$46</definedName>
    <definedName name="_xlnm.Print_Area" localSheetId="1">'КР Мужчины-оф.протокол'!$A$1:$N$50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L50" i="2" l="1"/>
  <c r="G50" i="2"/>
  <c r="D50" i="2"/>
  <c r="L44" i="2"/>
  <c r="H42" i="2"/>
  <c r="H41" i="2"/>
  <c r="H40" i="2"/>
  <c r="H39" i="2"/>
  <c r="H36" i="2" a="1"/>
  <c r="H36" i="2" s="1"/>
  <c r="G33" i="2"/>
  <c r="F33" i="2"/>
  <c r="E33" i="2"/>
  <c r="D33" i="2"/>
  <c r="C33" i="2"/>
  <c r="G32" i="2"/>
  <c r="F32" i="2"/>
  <c r="E32" i="2"/>
  <c r="D32" i="2"/>
  <c r="C32" i="2"/>
  <c r="G31" i="2"/>
  <c r="F31" i="2"/>
  <c r="E31" i="2"/>
  <c r="D31" i="2"/>
  <c r="C31" i="2"/>
  <c r="L30" i="2"/>
  <c r="G30" i="2"/>
  <c r="F30" i="2"/>
  <c r="E30" i="2"/>
  <c r="D30" i="2"/>
  <c r="C30" i="2"/>
  <c r="L29" i="2"/>
  <c r="G29" i="2"/>
  <c r="F29" i="2"/>
  <c r="E29" i="2"/>
  <c r="D29" i="2"/>
  <c r="C29" i="2"/>
  <c r="L28" i="2"/>
  <c r="G28" i="2"/>
  <c r="F28" i="2"/>
  <c r="E28" i="2"/>
  <c r="D28" i="2"/>
  <c r="C28" i="2"/>
  <c r="L27" i="2"/>
  <c r="G27" i="2"/>
  <c r="F27" i="2"/>
  <c r="E27" i="2"/>
  <c r="D27" i="2"/>
  <c r="C27" i="2"/>
  <c r="L26" i="2"/>
  <c r="G26" i="2"/>
  <c r="F26" i="2"/>
  <c r="E26" i="2"/>
  <c r="D26" i="2"/>
  <c r="C26" i="2"/>
  <c r="L25" i="2"/>
  <c r="G25" i="2"/>
  <c r="F25" i="2"/>
  <c r="E25" i="2"/>
  <c r="D25" i="2"/>
  <c r="C25" i="2"/>
  <c r="L24" i="2"/>
  <c r="G24" i="2"/>
  <c r="F24" i="2"/>
  <c r="E24" i="2"/>
  <c r="D24" i="2"/>
  <c r="C24" i="2"/>
  <c r="L23" i="2"/>
  <c r="G23" i="2"/>
  <c r="F23" i="2"/>
  <c r="N41" i="2" s="1"/>
  <c r="E23" i="2"/>
  <c r="D23" i="2"/>
  <c r="C23" i="2"/>
  <c r="L46" i="1"/>
  <c r="G46" i="1"/>
  <c r="D46" i="1"/>
  <c r="L40" i="1"/>
  <c r="H38" i="1"/>
  <c r="H37" i="1"/>
  <c r="H36" i="1"/>
  <c r="H35" i="1"/>
  <c r="N34" i="1"/>
  <c r="H32" i="1" a="1"/>
  <c r="H32" i="1" s="1"/>
  <c r="G29" i="1"/>
  <c r="F29" i="1"/>
  <c r="N37" i="1" s="1"/>
  <c r="E29" i="1"/>
  <c r="D29" i="1"/>
  <c r="C29" i="1"/>
  <c r="G28" i="1"/>
  <c r="F28" i="1"/>
  <c r="E28" i="1"/>
  <c r="D28" i="1"/>
  <c r="C28" i="1"/>
  <c r="G27" i="1"/>
  <c r="F27" i="1"/>
  <c r="E27" i="1"/>
  <c r="D27" i="1"/>
  <c r="C27" i="1"/>
  <c r="L26" i="1"/>
  <c r="G26" i="1"/>
  <c r="F26" i="1"/>
  <c r="E26" i="1"/>
  <c r="D26" i="1"/>
  <c r="C26" i="1"/>
  <c r="L25" i="1"/>
  <c r="G25" i="1"/>
  <c r="F25" i="1"/>
  <c r="E25" i="1"/>
  <c r="D25" i="1"/>
  <c r="C25" i="1"/>
  <c r="L24" i="1"/>
  <c r="G24" i="1"/>
  <c r="F24" i="1"/>
  <c r="E24" i="1"/>
  <c r="D24" i="1"/>
  <c r="C24" i="1"/>
  <c r="L23" i="1"/>
  <c r="G23" i="1"/>
  <c r="F23" i="1"/>
  <c r="N33" i="1" s="1"/>
  <c r="E23" i="1"/>
  <c r="D23" i="1"/>
  <c r="C23" i="1"/>
  <c r="N39" i="2" l="1"/>
  <c r="N42" i="2"/>
  <c r="N38" i="1"/>
  <c r="N36" i="2"/>
  <c r="N40" i="2"/>
  <c r="N35" i="1"/>
  <c r="N32" i="1"/>
  <c r="N36" i="1"/>
  <c r="N37" i="2"/>
  <c r="N38" i="2"/>
</calcChain>
</file>

<file path=xl/metadata.xml><?xml version="1.0" encoding="utf-8"?>
<metadata xmlns="http://schemas.openxmlformats.org/spreadsheetml/2006/main" xmlns:xda="http://schemas.microsoft.com/office/spreadsheetml/2017/dynamicarray">
  <metadataTypes count="1">
    <metadataType name="XLDAPR" minSupportedVersion="120000" copy="1" pasteAll="1" pasteValues="1" merge="1" splitFirst="1" rowColShift="1" clearFormats="1" clearComments="1" assign="1" coerce="1" cellMeta="1"/>
  </metadataTypes>
  <futureMetadata name="XLDAPR" count="1">
    <bk>
      <extLst>
        <ext uri="{bdbb8cdc-fa1e-496e-a857-3c3f30c029c3}">
          <xda:dynamicArrayProperties fDynamic="1" fCollapsed="0"/>
        </ext>
      </extLst>
    </bk>
  </futureMetadata>
  <cellMetadata count="1">
    <bk>
      <rc t="1" v="0"/>
    </bk>
  </cellMetadata>
</metadata>
</file>

<file path=xl/sharedStrings.xml><?xml version="1.0" encoding="utf-8"?>
<sst xmlns="http://schemas.openxmlformats.org/spreadsheetml/2006/main" count="134" uniqueCount="69">
  <si>
    <t>МИНИСТЕРСТВО СПОРТА РОССИЙСКОЙ ФЕДЕРАЦИИ</t>
  </si>
  <si>
    <t>ФЕДЕРАЦИЯ ВЕЛОСИПЕДНОГО СПОРТА РОССИИ</t>
  </si>
  <si>
    <t>МИНИСТЕРСТВО СПОРТА РЕСПУБЛИКИ МОРДОВИЯ</t>
  </si>
  <si>
    <t>РОО"ФЕДЕРАЦИЯ ВЕЛОСИПЕДНОГО СПОРТА РЕСПУБЛИКИ МОРДОВИЯ"</t>
  </si>
  <si>
    <t>ГБУ ДО РМ "СШОР ПО ВЕЛОСПОРТУ"</t>
  </si>
  <si>
    <t>по велосипедному спорту</t>
  </si>
  <si>
    <t>ИТОГОВЫЙ ПРОТОКОЛ</t>
  </si>
  <si>
    <t>ВМХ - фристайл - парк (или парк - смешанный)</t>
  </si>
  <si>
    <t>ЖЕНЩИНЫ</t>
  </si>
  <si>
    <t>МЕСТО ПРОВЕДЕНИЯ: г. Саранск</t>
  </si>
  <si>
    <t>НАЧАЛО ГОНКИ:</t>
  </si>
  <si>
    <t>13:00</t>
  </si>
  <si>
    <t>ОКОНЧАНИЕ ГОНКИ:</t>
  </si>
  <si>
    <t>14:00</t>
  </si>
  <si>
    <t>ИНФОРМАЦИЯ О ЖЮРИ И ГСК СОРЕВНОВАНИЙ:</t>
  </si>
  <si>
    <t>ТЕХНИЧЕСКИЕ ДАННЫЕ ТРАССЫ:</t>
  </si>
  <si>
    <t>ТЕХНИЧЕСКИЙ ДЕЛЕГАТ ФВСР:</t>
  </si>
  <si>
    <t xml:space="preserve">НАЗВАНИЕ ТРАССЫ / РЕГ.НОМЕР: </t>
  </si>
  <si>
    <t>ГЛАВНЫЙ СУДЬЯ:</t>
  </si>
  <si>
    <t xml:space="preserve">БОЯРОВ В.В. (ВК, г. САРАНСК) </t>
  </si>
  <si>
    <t>ВЫСОТА СТАРТОВОЙ ГОРЫ (HD)(м):</t>
  </si>
  <si>
    <t>ГЛАВНЫЙ СЕКРЕТАРЬ:</t>
  </si>
  <si>
    <t>СЛАБКОВСКАЯ В.Н. ( ВК, г. ОМСК)</t>
  </si>
  <si>
    <t>КОНТРОЛЬНОЕ ВРЕМЯ (МИН):</t>
  </si>
  <si>
    <t>СУДЬЯ НА ФИНИШЕ:</t>
  </si>
  <si>
    <t xml:space="preserve">МАЛАХОВ Р.А. (1К, г. ИЖЕВСК) </t>
  </si>
  <si>
    <t>МЕСТО</t>
  </si>
  <si>
    <t>НОМЕР</t>
  </si>
  <si>
    <t>UCI ID</t>
  </si>
  <si>
    <t>ФАМИЛИЯ ИМЯ</t>
  </si>
  <si>
    <t>ДАТА РОЖД.</t>
  </si>
  <si>
    <t>РАЗРЯД,
ЗВАНИЕ</t>
  </si>
  <si>
    <t>ТЕРРИТОРИАЛЬНАЯ ПРИНАДЛЕЖНОСТЬ</t>
  </si>
  <si>
    <t>РЕЗУЛЬТАТ И МЕСТО В КВАЛИФИКАЦИИ</t>
  </si>
  <si>
    <t>РЕЗУЛЬТАТ В ФИНАЛЕ</t>
  </si>
  <si>
    <t>РЕЗУЛЬТАТ ОЧКИ</t>
  </si>
  <si>
    <t>ВЫПОЛНЕНИЕ НТУ ЕВСК</t>
  </si>
  <si>
    <t>ПРИМЕЧАНИЕ</t>
  </si>
  <si>
    <t>1 ПОПЫТКА</t>
  </si>
  <si>
    <t>2 ПОПЫТКА</t>
  </si>
  <si>
    <t>ПОГОДНЫЕ УСЛОВИЯ</t>
  </si>
  <si>
    <t>СТАТИСТИКА ГОНКИ</t>
  </si>
  <si>
    <t>Температура:</t>
  </si>
  <si>
    <t>Субъектов РФ</t>
  </si>
  <si>
    <t>ЗМС</t>
  </si>
  <si>
    <t>Влажность:</t>
  </si>
  <si>
    <t>Заявлено</t>
  </si>
  <si>
    <t>МСМК</t>
  </si>
  <si>
    <t>Осадки:</t>
  </si>
  <si>
    <t>Стартовало</t>
  </si>
  <si>
    <t>МС</t>
  </si>
  <si>
    <t>Ветер:</t>
  </si>
  <si>
    <t>Финишировало</t>
  </si>
  <si>
    <t>КМС</t>
  </si>
  <si>
    <t>Н. финишировало</t>
  </si>
  <si>
    <t>1 СР</t>
  </si>
  <si>
    <t>Дисквалифицировано</t>
  </si>
  <si>
    <t>2 СР</t>
  </si>
  <si>
    <t>Н. стартовало</t>
  </si>
  <si>
    <t>3 СР</t>
  </si>
  <si>
    <t>ГЛАВНЫЙ СУДЬЯ</t>
  </si>
  <si>
    <t>ГЛАВНЫЙ СЕКРЕТАРЬ</t>
  </si>
  <si>
    <t>МУЖЧИНЫ</t>
  </si>
  <si>
    <t>15:00</t>
  </si>
  <si>
    <t>КУБОК РОССИИ</t>
  </si>
  <si>
    <t>ДАТА ПРОВЕДЕНИЯ: с 24 июля по 28 июля 2024 года</t>
  </si>
  <si>
    <t>ЕКП 2024 № 2008130020019354</t>
  </si>
  <si>
    <t>Номер-код ВРВС 0080061612Я</t>
  </si>
  <si>
    <t>6 ЭТАП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</si>
</sst>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yyyy"/>
  </numFmts>
  <fonts count="21" x14ac:knownFonts="1">
    <font>
      <sz val="10"/>
      <name val="Arial"/>
      <charset val="1"/>
    </font>
    <font>
      <b/>
      <sz val="11"/>
      <color theme="1"/>
      <name val="Calibri"/>
      <family val="2"/>
      <charset val="204"/>
      <scheme val="minor"/>
    </font>
    <font>
      <sz val="10"/>
      <name val="Arial"/>
      <family val="2"/>
      <charset val="204"/>
    </font>
    <font>
      <sz val="16"/>
      <name val="Calibri"/>
      <family val="2"/>
      <charset val="204"/>
      <scheme val="minor"/>
    </font>
    <font>
      <sz val="16"/>
      <name val="Calibri"/>
      <family val="2"/>
      <charset val="204"/>
    </font>
    <font>
      <sz val="10"/>
      <name val="Arial"/>
    </font>
    <font>
      <sz val="10"/>
      <name val="Calibri"/>
      <family val="2"/>
      <charset val="204"/>
      <scheme val="minor"/>
    </font>
    <font>
      <b/>
      <sz val="22"/>
      <name val="Calibri"/>
      <family val="2"/>
      <charset val="204"/>
      <scheme val="minor"/>
    </font>
    <font>
      <b/>
      <sz val="16"/>
      <name val="Calibri"/>
      <family val="2"/>
      <charset val="204"/>
      <scheme val="minor"/>
    </font>
    <font>
      <b/>
      <sz val="14"/>
      <name val="Calibri"/>
      <family val="2"/>
      <charset val="204"/>
      <scheme val="minor"/>
    </font>
    <font>
      <b/>
      <sz val="11"/>
      <name val="Calibri"/>
      <family val="2"/>
      <charset val="204"/>
      <scheme val="minor"/>
    </font>
    <font>
      <sz val="11"/>
      <name val="Calibri"/>
      <family val="2"/>
      <charset val="204"/>
      <scheme val="minor"/>
    </font>
    <font>
      <b/>
      <sz val="12"/>
      <name val="Calibri"/>
      <family val="2"/>
      <charset val="204"/>
      <scheme val="minor"/>
    </font>
    <font>
      <b/>
      <sz val="10"/>
      <name val="Calibri"/>
      <family val="2"/>
      <charset val="204"/>
      <scheme val="minor"/>
    </font>
    <font>
      <b/>
      <sz val="9"/>
      <name val="Calibri"/>
      <family val="2"/>
      <charset val="204"/>
      <scheme val="minor"/>
    </font>
    <font>
      <sz val="10"/>
      <color indexed="8"/>
      <name val="Arial"/>
      <family val="2"/>
      <charset val="204"/>
    </font>
    <font>
      <sz val="9"/>
      <name val="Calibri"/>
      <family val="2"/>
      <charset val="204"/>
      <scheme val="minor"/>
    </font>
    <font>
      <sz val="10"/>
      <color theme="0"/>
      <name val="Calibri"/>
      <family val="2"/>
      <charset val="204"/>
      <scheme val="minor"/>
    </font>
    <font>
      <sz val="12"/>
      <name val="Calibri"/>
      <family val="2"/>
      <charset val="204"/>
      <scheme val="minor"/>
    </font>
    <font>
      <b/>
      <sz val="12"/>
      <color indexed="8"/>
      <name val="Calibri"/>
      <family val="2"/>
      <charset val="204"/>
      <scheme val="minor"/>
    </font>
    <font>
      <sz val="10"/>
      <name val="Calibri"/>
      <family val="2"/>
      <charset val="204"/>
    </font>
  </fonts>
  <fills count="5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0" tint="-0.14996795556505021"/>
        <bgColor indexed="64"/>
      </patternFill>
    </fill>
    <fill>
      <patternFill patternType="solid">
        <fgColor theme="0"/>
        <bgColor indexed="64"/>
      </patternFill>
    </fill>
  </fills>
  <borders count="41">
    <border>
      <left/>
      <right/>
      <top/>
      <bottom/>
      <diagonal/>
    </border>
    <border>
      <left/>
      <right/>
      <top/>
      <bottom style="double">
        <color auto="1"/>
      </bottom>
      <diagonal/>
    </border>
    <border>
      <left style="double">
        <color indexed="64"/>
      </left>
      <right/>
      <top style="double">
        <color indexed="64"/>
      </top>
      <bottom/>
      <diagonal/>
    </border>
    <border>
      <left/>
      <right/>
      <top style="double">
        <color auto="1"/>
      </top>
      <bottom/>
      <diagonal/>
    </border>
    <border>
      <left/>
      <right style="double">
        <color auto="1"/>
      </right>
      <top style="double">
        <color auto="1"/>
      </top>
      <bottom/>
      <diagonal/>
    </border>
    <border>
      <left style="double">
        <color auto="1"/>
      </left>
      <right/>
      <top/>
      <bottom/>
      <diagonal/>
    </border>
    <border>
      <left/>
      <right style="double">
        <color auto="1"/>
      </right>
      <top/>
      <bottom/>
      <diagonal/>
    </border>
    <border>
      <left style="double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 style="double">
        <color auto="1"/>
      </right>
      <top/>
      <bottom style="thin">
        <color auto="1"/>
      </bottom>
      <diagonal/>
    </border>
    <border>
      <left style="double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double">
        <color auto="1"/>
      </right>
      <top style="thin">
        <color auto="1"/>
      </top>
      <bottom/>
      <diagonal/>
    </border>
    <border>
      <left style="double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double">
        <color auto="1"/>
      </right>
      <top style="thin">
        <color auto="1"/>
      </top>
      <bottom style="thin">
        <color auto="1"/>
      </bottom>
      <diagonal/>
    </border>
    <border>
      <left style="double">
        <color auto="1"/>
      </left>
      <right/>
      <top style="double">
        <color auto="1"/>
      </top>
      <bottom style="double">
        <color auto="1"/>
      </bottom>
      <diagonal/>
    </border>
    <border>
      <left/>
      <right/>
      <top style="double">
        <color indexed="64"/>
      </top>
      <bottom style="double">
        <color indexed="64"/>
      </bottom>
      <diagonal/>
    </border>
    <border>
      <left/>
      <right style="double">
        <color auto="1"/>
      </right>
      <top style="double">
        <color auto="1"/>
      </top>
      <bottom style="double">
        <color auto="1"/>
      </bottom>
      <diagonal/>
    </border>
    <border>
      <left style="double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/>
      <top style="double">
        <color indexed="64"/>
      </top>
      <bottom/>
      <diagonal/>
    </border>
    <border>
      <left/>
      <right style="thin">
        <color indexed="64"/>
      </right>
      <top style="double">
        <color indexed="64"/>
      </top>
      <bottom/>
      <diagonal/>
    </border>
    <border>
      <left style="thin">
        <color indexed="64"/>
      </left>
      <right style="double">
        <color indexed="64"/>
      </right>
      <top style="double">
        <color indexed="64"/>
      </top>
      <bottom style="thin">
        <color indexed="64"/>
      </bottom>
      <diagonal/>
    </border>
    <border>
      <left style="double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indexed="64"/>
      </bottom>
      <diagonal/>
    </border>
    <border>
      <left style="thin">
        <color auto="1"/>
      </left>
      <right style="double">
        <color auto="1"/>
      </right>
      <top style="thin">
        <color auto="1"/>
      </top>
      <bottom style="thin">
        <color auto="1"/>
      </bottom>
      <diagonal/>
    </border>
    <border>
      <left style="double">
        <color indexed="64"/>
      </left>
      <right/>
      <top style="double">
        <color indexed="64"/>
      </top>
      <bottom style="thin">
        <color indexed="64"/>
      </bottom>
      <diagonal/>
    </border>
    <border>
      <left/>
      <right/>
      <top style="double">
        <color indexed="64"/>
      </top>
      <bottom style="thin">
        <color indexed="64"/>
      </bottom>
      <diagonal/>
    </border>
    <border>
      <left/>
      <right style="double">
        <color indexed="64"/>
      </right>
      <top style="double">
        <color indexed="64"/>
      </top>
      <bottom style="thin">
        <color indexed="64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double">
        <color auto="1"/>
      </left>
      <right/>
      <top style="thin">
        <color auto="1"/>
      </top>
      <bottom style="double">
        <color auto="1"/>
      </bottom>
      <diagonal/>
    </border>
    <border>
      <left/>
      <right/>
      <top style="thin">
        <color auto="1"/>
      </top>
      <bottom style="double">
        <color auto="1"/>
      </bottom>
      <diagonal/>
    </border>
    <border>
      <left/>
      <right style="double">
        <color auto="1"/>
      </right>
      <top style="thin">
        <color auto="1"/>
      </top>
      <bottom style="double">
        <color auto="1"/>
      </bottom>
      <diagonal/>
    </border>
  </borders>
  <cellStyleXfs count="5">
    <xf numFmtId="0" fontId="0" fillId="0" borderId="0"/>
    <xf numFmtId="0" fontId="2" fillId="0" borderId="0"/>
    <xf numFmtId="0" fontId="5" fillId="0" borderId="0"/>
    <xf numFmtId="0" fontId="15" fillId="0" borderId="0"/>
    <xf numFmtId="0" fontId="15" fillId="0" borderId="0"/>
  </cellStyleXfs>
  <cellXfs count="157">
    <xf numFmtId="0" fontId="0" fillId="0" borderId="0" xfId="0"/>
    <xf numFmtId="0" fontId="4" fillId="0" borderId="0" xfId="1" applyFont="1" applyAlignment="1">
      <alignment vertical="center"/>
    </xf>
    <xf numFmtId="0" fontId="2" fillId="0" borderId="0" xfId="2" applyFont="1"/>
    <xf numFmtId="0" fontId="5" fillId="0" borderId="0" xfId="2"/>
    <xf numFmtId="0" fontId="6" fillId="0" borderId="0" xfId="1" applyFont="1" applyAlignment="1">
      <alignment vertical="center"/>
    </xf>
    <xf numFmtId="49" fontId="6" fillId="0" borderId="0" xfId="1" applyNumberFormat="1" applyFont="1" applyAlignment="1">
      <alignment vertical="center"/>
    </xf>
    <xf numFmtId="0" fontId="3" fillId="0" borderId="0" xfId="1" applyFont="1" applyAlignment="1">
      <alignment vertical="center"/>
    </xf>
    <xf numFmtId="49" fontId="3" fillId="0" borderId="0" xfId="1" applyNumberFormat="1" applyFont="1" applyAlignment="1">
      <alignment vertical="center"/>
    </xf>
    <xf numFmtId="0" fontId="11" fillId="0" borderId="11" xfId="1" applyFont="1" applyBorder="1" applyAlignment="1">
      <alignment vertical="center"/>
    </xf>
    <xf numFmtId="0" fontId="10" fillId="0" borderId="11" xfId="1" applyFont="1" applyBorder="1" applyAlignment="1">
      <alignment horizontal="left" vertical="center"/>
    </xf>
    <xf numFmtId="49" fontId="11" fillId="0" borderId="11" xfId="1" applyNumberFormat="1" applyFont="1" applyBorder="1" applyAlignment="1">
      <alignment vertical="center"/>
    </xf>
    <xf numFmtId="0" fontId="12" fillId="0" borderId="11" xfId="1" applyFont="1" applyBorder="1" applyAlignment="1">
      <alignment horizontal="right" vertical="center"/>
    </xf>
    <xf numFmtId="0" fontId="10" fillId="0" borderId="12" xfId="2" applyFont="1" applyBorder="1" applyAlignment="1">
      <alignment horizontal="right" vertical="center"/>
    </xf>
    <xf numFmtId="0" fontId="11" fillId="0" borderId="8" xfId="1" applyFont="1" applyBorder="1" applyAlignment="1">
      <alignment vertical="center"/>
    </xf>
    <xf numFmtId="0" fontId="1" fillId="0" borderId="8" xfId="1" applyFont="1" applyBorder="1" applyAlignment="1">
      <alignment horizontal="left" vertical="center"/>
    </xf>
    <xf numFmtId="49" fontId="11" fillId="0" borderId="8" xfId="1" applyNumberFormat="1" applyFont="1" applyBorder="1" applyAlignment="1">
      <alignment vertical="center"/>
    </xf>
    <xf numFmtId="0" fontId="12" fillId="0" borderId="8" xfId="1" applyFont="1" applyBorder="1" applyAlignment="1">
      <alignment horizontal="right" vertical="center"/>
    </xf>
    <xf numFmtId="0" fontId="10" fillId="0" borderId="9" xfId="1" applyFont="1" applyBorder="1" applyAlignment="1">
      <alignment horizontal="right" vertical="center"/>
    </xf>
    <xf numFmtId="0" fontId="10" fillId="0" borderId="13" xfId="1" applyFont="1" applyBorder="1" applyAlignment="1">
      <alignment vertical="center"/>
    </xf>
    <xf numFmtId="0" fontId="10" fillId="0" borderId="14" xfId="1" applyFont="1" applyBorder="1" applyAlignment="1">
      <alignment horizontal="center" vertical="center"/>
    </xf>
    <xf numFmtId="0" fontId="10" fillId="0" borderId="14" xfId="1" applyFont="1" applyBorder="1" applyAlignment="1">
      <alignment vertical="center"/>
    </xf>
    <xf numFmtId="0" fontId="11" fillId="0" borderId="14" xfId="1" applyFont="1" applyBorder="1" applyAlignment="1">
      <alignment vertical="center"/>
    </xf>
    <xf numFmtId="0" fontId="6" fillId="0" borderId="14" xfId="1" applyFont="1" applyBorder="1" applyAlignment="1">
      <alignment horizontal="right" vertical="center"/>
    </xf>
    <xf numFmtId="0" fontId="11" fillId="0" borderId="14" xfId="1" applyFont="1" applyBorder="1" applyAlignment="1">
      <alignment horizontal="right" vertical="center"/>
    </xf>
    <xf numFmtId="0" fontId="11" fillId="0" borderId="14" xfId="0" applyFont="1" applyBorder="1" applyAlignment="1">
      <alignment horizontal="right"/>
    </xf>
    <xf numFmtId="49" fontId="13" fillId="0" borderId="16" xfId="1" applyNumberFormat="1" applyFont="1" applyBorder="1" applyAlignment="1">
      <alignment vertical="center"/>
    </xf>
    <xf numFmtId="0" fontId="13" fillId="0" borderId="14" xfId="1" applyFont="1" applyBorder="1" applyAlignment="1">
      <alignment vertical="center"/>
    </xf>
    <xf numFmtId="49" fontId="13" fillId="0" borderId="14" xfId="1" applyNumberFormat="1" applyFont="1" applyBorder="1" applyAlignment="1">
      <alignment vertical="center"/>
    </xf>
    <xf numFmtId="0" fontId="13" fillId="0" borderId="17" xfId="1" applyFont="1" applyBorder="1" applyAlignment="1">
      <alignment vertical="center"/>
    </xf>
    <xf numFmtId="0" fontId="10" fillId="0" borderId="13" xfId="2" applyFont="1" applyBorder="1" applyAlignment="1">
      <alignment vertical="center"/>
    </xf>
    <xf numFmtId="0" fontId="11" fillId="0" borderId="14" xfId="0" applyFont="1" applyBorder="1" applyAlignment="1">
      <alignment horizontal="right" vertical="center"/>
    </xf>
    <xf numFmtId="0" fontId="6" fillId="0" borderId="14" xfId="1" applyFont="1" applyBorder="1" applyAlignment="1">
      <alignment horizontal="center" vertical="center"/>
    </xf>
    <xf numFmtId="0" fontId="6" fillId="0" borderId="14" xfId="1" applyFont="1" applyBorder="1" applyAlignment="1">
      <alignment vertical="center"/>
    </xf>
    <xf numFmtId="49" fontId="13" fillId="0" borderId="16" xfId="1" applyNumberFormat="1" applyFont="1" applyBorder="1" applyAlignment="1">
      <alignment horizontal="left" vertical="center"/>
    </xf>
    <xf numFmtId="0" fontId="13" fillId="0" borderId="0" xfId="1" applyFont="1" applyAlignment="1">
      <alignment horizontal="left" vertical="center"/>
    </xf>
    <xf numFmtId="49" fontId="6" fillId="0" borderId="0" xfId="1" applyNumberFormat="1" applyFont="1" applyAlignment="1">
      <alignment horizontal="center" vertical="center"/>
    </xf>
    <xf numFmtId="1" fontId="6" fillId="0" borderId="0" xfId="1" applyNumberFormat="1" applyFont="1" applyAlignment="1">
      <alignment vertical="center"/>
    </xf>
    <xf numFmtId="1" fontId="11" fillId="0" borderId="17" xfId="1" applyNumberFormat="1" applyFont="1" applyBorder="1" applyAlignment="1">
      <alignment horizontal="center" vertical="center"/>
    </xf>
    <xf numFmtId="0" fontId="6" fillId="0" borderId="18" xfId="1" applyFont="1" applyBorder="1" applyAlignment="1">
      <alignment vertical="center"/>
    </xf>
    <xf numFmtId="0" fontId="6" fillId="0" borderId="19" xfId="1" applyFont="1" applyBorder="1" applyAlignment="1">
      <alignment horizontal="center" vertical="center"/>
    </xf>
    <xf numFmtId="0" fontId="6" fillId="0" borderId="19" xfId="1" applyFont="1" applyBorder="1" applyAlignment="1">
      <alignment vertical="center"/>
    </xf>
    <xf numFmtId="49" fontId="6" fillId="0" borderId="19" xfId="1" applyNumberFormat="1" applyFont="1" applyBorder="1" applyAlignment="1">
      <alignment vertical="center"/>
    </xf>
    <xf numFmtId="0" fontId="6" fillId="0" borderId="20" xfId="1" applyFont="1" applyBorder="1" applyAlignment="1">
      <alignment vertical="center"/>
    </xf>
    <xf numFmtId="0" fontId="14" fillId="0" borderId="0" xfId="1" applyFont="1" applyAlignment="1">
      <alignment vertical="center"/>
    </xf>
    <xf numFmtId="0" fontId="16" fillId="0" borderId="0" xfId="1" applyFont="1" applyAlignment="1">
      <alignment vertical="center"/>
    </xf>
    <xf numFmtId="49" fontId="14" fillId="0" borderId="0" xfId="1" applyNumberFormat="1" applyFont="1" applyAlignment="1">
      <alignment vertical="center"/>
    </xf>
    <xf numFmtId="49" fontId="14" fillId="3" borderId="27" xfId="1" applyNumberFormat="1" applyFont="1" applyFill="1" applyBorder="1" applyAlignment="1">
      <alignment horizontal="center" vertical="center" wrapText="1"/>
    </xf>
    <xf numFmtId="0" fontId="11" fillId="0" borderId="26" xfId="2" applyFont="1" applyBorder="1" applyAlignment="1">
      <alignment horizontal="center" vertical="center"/>
    </xf>
    <xf numFmtId="0" fontId="17" fillId="0" borderId="27" xfId="1" applyFont="1" applyBorder="1" applyAlignment="1">
      <alignment horizontal="center" vertical="center"/>
    </xf>
    <xf numFmtId="0" fontId="18" fillId="0" borderId="27" xfId="1" applyFont="1" applyBorder="1" applyAlignment="1">
      <alignment horizontal="center" vertical="center"/>
    </xf>
    <xf numFmtId="0" fontId="18" fillId="0" borderId="27" xfId="1" applyFont="1" applyBorder="1" applyAlignment="1">
      <alignment vertical="center"/>
    </xf>
    <xf numFmtId="14" fontId="18" fillId="0" borderId="27" xfId="1" applyNumberFormat="1" applyFont="1" applyBorder="1" applyAlignment="1">
      <alignment horizontal="center" vertical="center"/>
    </xf>
    <xf numFmtId="2" fontId="18" fillId="0" borderId="27" xfId="2" applyNumberFormat="1" applyFont="1" applyBorder="1" applyAlignment="1">
      <alignment horizontal="center" vertical="center"/>
    </xf>
    <xf numFmtId="0" fontId="11" fillId="0" borderId="27" xfId="2" applyFont="1" applyBorder="1" applyAlignment="1">
      <alignment horizontal="center" vertical="center"/>
    </xf>
    <xf numFmtId="0" fontId="11" fillId="0" borderId="27" xfId="3" applyFont="1" applyBorder="1" applyAlignment="1">
      <alignment horizontal="center" vertical="center" wrapText="1"/>
    </xf>
    <xf numFmtId="0" fontId="11" fillId="0" borderId="30" xfId="2" applyFont="1" applyBorder="1" applyAlignment="1">
      <alignment horizontal="center" vertical="center"/>
    </xf>
    <xf numFmtId="0" fontId="11" fillId="4" borderId="27" xfId="3" applyFont="1" applyFill="1" applyBorder="1" applyAlignment="1">
      <alignment horizontal="center" vertical="center" wrapText="1"/>
    </xf>
    <xf numFmtId="0" fontId="6" fillId="0" borderId="5" xfId="1" applyFont="1" applyBorder="1" applyAlignment="1">
      <alignment horizontal="center"/>
    </xf>
    <xf numFmtId="0" fontId="6" fillId="0" borderId="0" xfId="1" applyFont="1" applyAlignment="1">
      <alignment horizontal="justify"/>
    </xf>
    <xf numFmtId="0" fontId="6" fillId="0" borderId="0" xfId="1" applyFont="1" applyAlignment="1">
      <alignment horizontal="center"/>
    </xf>
    <xf numFmtId="0" fontId="19" fillId="0" borderId="0" xfId="4" applyFont="1" applyAlignment="1">
      <alignment vertical="center" wrapText="1"/>
    </xf>
    <xf numFmtId="0" fontId="18" fillId="0" borderId="0" xfId="1" applyFont="1" applyAlignment="1">
      <alignment horizontal="center" vertical="center" wrapText="1"/>
    </xf>
    <xf numFmtId="164" fontId="18" fillId="0" borderId="0" xfId="1" applyNumberFormat="1" applyFont="1" applyAlignment="1">
      <alignment horizontal="center" vertical="center" wrapText="1"/>
    </xf>
    <xf numFmtId="49" fontId="18" fillId="0" borderId="0" xfId="1" applyNumberFormat="1" applyFont="1" applyAlignment="1">
      <alignment vertical="center" wrapText="1"/>
    </xf>
    <xf numFmtId="0" fontId="18" fillId="0" borderId="0" xfId="1" applyFont="1" applyAlignment="1">
      <alignment vertical="center" wrapText="1"/>
    </xf>
    <xf numFmtId="0" fontId="18" fillId="0" borderId="6" xfId="1" applyFont="1" applyBorder="1" applyAlignment="1">
      <alignment vertical="center" wrapText="1"/>
    </xf>
    <xf numFmtId="0" fontId="10" fillId="2" borderId="32" xfId="1" applyFont="1" applyFill="1" applyBorder="1" applyAlignment="1">
      <alignment vertical="center"/>
    </xf>
    <xf numFmtId="0" fontId="6" fillId="0" borderId="13" xfId="2" applyFont="1" applyBorder="1" applyAlignment="1">
      <alignment vertical="center"/>
    </xf>
    <xf numFmtId="0" fontId="11" fillId="0" borderId="14" xfId="1" applyFont="1" applyBorder="1" applyAlignment="1">
      <alignment horizontal="center" vertical="center"/>
    </xf>
    <xf numFmtId="49" fontId="11" fillId="0" borderId="14" xfId="1" applyNumberFormat="1" applyFont="1" applyBorder="1" applyAlignment="1">
      <alignment horizontal="center" vertical="center"/>
    </xf>
    <xf numFmtId="0" fontId="11" fillId="0" borderId="15" xfId="1" applyFont="1" applyBorder="1" applyAlignment="1">
      <alignment horizontal="center" vertical="center"/>
    </xf>
    <xf numFmtId="0" fontId="11" fillId="0" borderId="11" xfId="1" applyFont="1" applyBorder="1" applyAlignment="1">
      <alignment horizontal="center" vertical="center"/>
    </xf>
    <xf numFmtId="49" fontId="11" fillId="0" borderId="16" xfId="1" applyNumberFormat="1" applyFont="1" applyBorder="1" applyAlignment="1">
      <alignment vertical="center"/>
    </xf>
    <xf numFmtId="0" fontId="20" fillId="4" borderId="15" xfId="1" applyFont="1" applyFill="1" applyBorder="1" applyAlignment="1">
      <alignment horizontal="right" vertical="center"/>
    </xf>
    <xf numFmtId="0" fontId="6" fillId="0" borderId="34" xfId="1" applyFont="1" applyBorder="1" applyAlignment="1">
      <alignment horizontal="center" vertical="center"/>
    </xf>
    <xf numFmtId="0" fontId="6" fillId="0" borderId="11" xfId="1" applyFont="1" applyBorder="1" applyAlignment="1">
      <alignment horizontal="center" vertical="center"/>
    </xf>
    <xf numFmtId="49" fontId="6" fillId="0" borderId="35" xfId="1" applyNumberFormat="1" applyFont="1" applyBorder="1" applyAlignment="1">
      <alignment horizontal="center" vertical="center"/>
    </xf>
    <xf numFmtId="0" fontId="6" fillId="0" borderId="17" xfId="2" applyFont="1" applyBorder="1" applyAlignment="1">
      <alignment horizontal="right" vertical="center"/>
    </xf>
    <xf numFmtId="9" fontId="11" fillId="0" borderId="14" xfId="1" applyNumberFormat="1" applyFont="1" applyBorder="1" applyAlignment="1">
      <alignment horizontal="center" vertical="center"/>
    </xf>
    <xf numFmtId="0" fontId="11" fillId="0" borderId="0" xfId="1" applyFont="1" applyAlignment="1">
      <alignment horizontal="center" vertical="center"/>
    </xf>
    <xf numFmtId="0" fontId="20" fillId="0" borderId="15" xfId="2" applyFont="1" applyBorder="1" applyAlignment="1">
      <alignment horizontal="right" vertical="center"/>
    </xf>
    <xf numFmtId="0" fontId="6" fillId="0" borderId="36" xfId="2" applyFont="1" applyBorder="1" applyAlignment="1">
      <alignment horizontal="center" vertical="center"/>
    </xf>
    <xf numFmtId="0" fontId="6" fillId="0" borderId="0" xfId="2" applyFont="1" applyAlignment="1">
      <alignment horizontal="center" vertical="center"/>
    </xf>
    <xf numFmtId="49" fontId="6" fillId="0" borderId="37" xfId="2" applyNumberFormat="1" applyFont="1" applyBorder="1" applyAlignment="1">
      <alignment horizontal="center" vertical="center"/>
    </xf>
    <xf numFmtId="0" fontId="11" fillId="0" borderId="13" xfId="1" applyFont="1" applyBorder="1" applyAlignment="1">
      <alignment horizontal="left" vertical="center"/>
    </xf>
    <xf numFmtId="0" fontId="6" fillId="0" borderId="13" xfId="1" applyFont="1" applyBorder="1" applyAlignment="1">
      <alignment vertical="center"/>
    </xf>
    <xf numFmtId="0" fontId="11" fillId="0" borderId="13" xfId="1" applyFont="1" applyBorder="1" applyAlignment="1">
      <alignment horizontal="center" vertical="center"/>
    </xf>
    <xf numFmtId="0" fontId="6" fillId="0" borderId="28" xfId="2" applyFont="1" applyBorder="1" applyAlignment="1">
      <alignment horizontal="center" vertical="center"/>
    </xf>
    <xf numFmtId="0" fontId="6" fillId="0" borderId="8" xfId="2" applyFont="1" applyBorder="1" applyAlignment="1">
      <alignment horizontal="center" vertical="center"/>
    </xf>
    <xf numFmtId="49" fontId="6" fillId="0" borderId="29" xfId="2" applyNumberFormat="1" applyFont="1" applyBorder="1" applyAlignment="1">
      <alignment horizontal="center" vertical="center"/>
    </xf>
    <xf numFmtId="49" fontId="11" fillId="0" borderId="14" xfId="1" applyNumberFormat="1" applyFont="1" applyBorder="1" applyAlignment="1">
      <alignment horizontal="left" vertical="center"/>
    </xf>
    <xf numFmtId="49" fontId="11" fillId="0" borderId="14" xfId="1" applyNumberFormat="1" applyFont="1" applyBorder="1" applyAlignment="1">
      <alignment vertical="center"/>
    </xf>
    <xf numFmtId="49" fontId="11" fillId="0" borderId="17" xfId="1" applyNumberFormat="1" applyFont="1" applyBorder="1" applyAlignment="1">
      <alignment vertical="center"/>
    </xf>
    <xf numFmtId="0" fontId="12" fillId="2" borderId="13" xfId="1" applyFont="1" applyFill="1" applyBorder="1" applyAlignment="1">
      <alignment vertical="center"/>
    </xf>
    <xf numFmtId="0" fontId="12" fillId="2" borderId="14" xfId="1" applyFont="1" applyFill="1" applyBorder="1" applyAlignment="1">
      <alignment vertical="center"/>
    </xf>
    <xf numFmtId="0" fontId="12" fillId="2" borderId="14" xfId="1" applyFont="1" applyFill="1" applyBorder="1" applyAlignment="1">
      <alignment horizontal="center" vertical="center"/>
    </xf>
    <xf numFmtId="0" fontId="6" fillId="0" borderId="5" xfId="1" applyFont="1" applyBorder="1" applyAlignment="1">
      <alignment horizontal="center" vertical="center"/>
    </xf>
    <xf numFmtId="0" fontId="6" fillId="0" borderId="0" xfId="1" applyFont="1" applyAlignment="1">
      <alignment horizontal="center" vertical="center"/>
    </xf>
    <xf numFmtId="0" fontId="6" fillId="0" borderId="6" xfId="1" applyFont="1" applyBorder="1" applyAlignment="1">
      <alignment horizontal="center" vertical="center"/>
    </xf>
    <xf numFmtId="0" fontId="16" fillId="0" borderId="38" xfId="1" applyFont="1" applyBorder="1" applyAlignment="1">
      <alignment vertical="center"/>
    </xf>
    <xf numFmtId="0" fontId="16" fillId="0" borderId="39" xfId="1" applyFont="1" applyBorder="1" applyAlignment="1">
      <alignment vertical="center"/>
    </xf>
    <xf numFmtId="0" fontId="16" fillId="0" borderId="39" xfId="1" applyFont="1" applyBorder="1" applyAlignment="1">
      <alignment horizontal="center" vertical="center"/>
    </xf>
    <xf numFmtId="49" fontId="16" fillId="0" borderId="0" xfId="1" applyNumberFormat="1" applyFont="1" applyAlignment="1">
      <alignment vertical="center"/>
    </xf>
    <xf numFmtId="0" fontId="6" fillId="0" borderId="26" xfId="2" applyFont="1" applyBorder="1" applyAlignment="1">
      <alignment horizontal="center" vertical="center"/>
    </xf>
    <xf numFmtId="1" fontId="18" fillId="0" borderId="27" xfId="2" applyNumberFormat="1" applyFont="1" applyBorder="1" applyAlignment="1">
      <alignment horizontal="center" vertical="center"/>
    </xf>
    <xf numFmtId="0" fontId="6" fillId="0" borderId="27" xfId="3" applyFont="1" applyBorder="1" applyAlignment="1">
      <alignment horizontal="center" vertical="center" wrapText="1"/>
    </xf>
    <xf numFmtId="0" fontId="6" fillId="4" borderId="27" xfId="3" applyFont="1" applyFill="1" applyBorder="1" applyAlignment="1">
      <alignment horizontal="center" vertical="center" wrapText="1"/>
    </xf>
    <xf numFmtId="0" fontId="6" fillId="0" borderId="5" xfId="1" applyFont="1" applyBorder="1" applyAlignment="1">
      <alignment horizontal="center" vertical="center"/>
    </xf>
    <xf numFmtId="0" fontId="6" fillId="0" borderId="0" xfId="1" applyFont="1" applyAlignment="1">
      <alignment horizontal="center" vertical="center"/>
    </xf>
    <xf numFmtId="0" fontId="6" fillId="0" borderId="6" xfId="1" applyFont="1" applyBorder="1" applyAlignment="1">
      <alignment horizontal="center" vertical="center"/>
    </xf>
    <xf numFmtId="0" fontId="16" fillId="0" borderId="39" xfId="1" applyFont="1" applyBorder="1" applyAlignment="1">
      <alignment horizontal="center" vertical="center"/>
    </xf>
    <xf numFmtId="0" fontId="16" fillId="0" borderId="40" xfId="1" applyFont="1" applyBorder="1" applyAlignment="1">
      <alignment horizontal="center" vertical="center"/>
    </xf>
    <xf numFmtId="0" fontId="14" fillId="2" borderId="21" xfId="1" applyFont="1" applyFill="1" applyBorder="1" applyAlignment="1">
      <alignment horizontal="center" vertical="center"/>
    </xf>
    <xf numFmtId="0" fontId="14" fillId="2" borderId="26" xfId="1" applyFont="1" applyFill="1" applyBorder="1" applyAlignment="1">
      <alignment horizontal="center" vertical="center"/>
    </xf>
    <xf numFmtId="0" fontId="14" fillId="2" borderId="22" xfId="3" applyFont="1" applyFill="1" applyBorder="1" applyAlignment="1">
      <alignment horizontal="center" vertical="center" wrapText="1"/>
    </xf>
    <xf numFmtId="0" fontId="14" fillId="2" borderId="27" xfId="3" applyFont="1" applyFill="1" applyBorder="1" applyAlignment="1">
      <alignment horizontal="center" vertical="center" wrapText="1"/>
    </xf>
    <xf numFmtId="0" fontId="10" fillId="2" borderId="31" xfId="1" applyFont="1" applyFill="1" applyBorder="1" applyAlignment="1">
      <alignment horizontal="center" vertical="center"/>
    </xf>
    <xf numFmtId="0" fontId="10" fillId="2" borderId="32" xfId="1" applyFont="1" applyFill="1" applyBorder="1" applyAlignment="1">
      <alignment horizontal="center" vertical="center"/>
    </xf>
    <xf numFmtId="0" fontId="10" fillId="2" borderId="33" xfId="1" applyFont="1" applyFill="1" applyBorder="1" applyAlignment="1">
      <alignment horizontal="center" vertical="center"/>
    </xf>
    <xf numFmtId="0" fontId="12" fillId="2" borderId="14" xfId="1" applyFont="1" applyFill="1" applyBorder="1" applyAlignment="1">
      <alignment horizontal="center" vertical="center"/>
    </xf>
    <xf numFmtId="0" fontId="12" fillId="2" borderId="17" xfId="1" applyFont="1" applyFill="1" applyBorder="1" applyAlignment="1">
      <alignment horizontal="center" vertical="center"/>
    </xf>
    <xf numFmtId="0" fontId="8" fillId="0" borderId="0" xfId="1" applyFont="1" applyAlignment="1">
      <alignment horizontal="center" vertical="center"/>
    </xf>
    <xf numFmtId="0" fontId="8" fillId="0" borderId="1" xfId="1" applyFont="1" applyBorder="1" applyAlignment="1">
      <alignment horizontal="center" vertical="center"/>
    </xf>
    <xf numFmtId="0" fontId="9" fillId="0" borderId="2" xfId="1" applyFont="1" applyBorder="1" applyAlignment="1">
      <alignment horizontal="center" vertical="center"/>
    </xf>
    <xf numFmtId="0" fontId="9" fillId="0" borderId="3" xfId="1" applyFont="1" applyBorder="1" applyAlignment="1">
      <alignment horizontal="center" vertical="center"/>
    </xf>
    <xf numFmtId="0" fontId="9" fillId="0" borderId="4" xfId="1" applyFont="1" applyBorder="1" applyAlignment="1">
      <alignment horizontal="center" vertical="center"/>
    </xf>
    <xf numFmtId="0" fontId="9" fillId="0" borderId="5" xfId="1" applyFont="1" applyBorder="1" applyAlignment="1">
      <alignment horizontal="center" vertical="center"/>
    </xf>
    <xf numFmtId="0" fontId="9" fillId="0" borderId="0" xfId="1" applyFont="1" applyAlignment="1">
      <alignment horizontal="center" vertical="center"/>
    </xf>
    <xf numFmtId="0" fontId="9" fillId="0" borderId="6" xfId="1" applyFont="1" applyBorder="1" applyAlignment="1">
      <alignment horizontal="center" vertical="center"/>
    </xf>
    <xf numFmtId="0" fontId="8" fillId="0" borderId="7" xfId="1" applyFont="1" applyBorder="1" applyAlignment="1">
      <alignment horizontal="center" vertical="center"/>
    </xf>
    <xf numFmtId="0" fontId="8" fillId="0" borderId="8" xfId="1" applyFont="1" applyBorder="1" applyAlignment="1">
      <alignment horizontal="center" vertical="center"/>
    </xf>
    <xf numFmtId="0" fontId="8" fillId="0" borderId="9" xfId="1" applyFont="1" applyBorder="1" applyAlignment="1">
      <alignment horizontal="center" vertical="center"/>
    </xf>
    <xf numFmtId="0" fontId="10" fillId="0" borderId="10" xfId="1" applyFont="1" applyBorder="1" applyAlignment="1">
      <alignment horizontal="left" vertical="center"/>
    </xf>
    <xf numFmtId="0" fontId="10" fillId="0" borderId="11" xfId="1" applyFont="1" applyBorder="1" applyAlignment="1">
      <alignment horizontal="left" vertical="center"/>
    </xf>
    <xf numFmtId="0" fontId="10" fillId="0" borderId="7" xfId="1" applyFont="1" applyBorder="1" applyAlignment="1">
      <alignment horizontal="left" vertical="center"/>
    </xf>
    <xf numFmtId="0" fontId="10" fillId="0" borderId="8" xfId="1" applyFont="1" applyBorder="1" applyAlignment="1">
      <alignment horizontal="left" vertical="center"/>
    </xf>
    <xf numFmtId="0" fontId="10" fillId="2" borderId="13" xfId="1" applyFont="1" applyFill="1" applyBorder="1" applyAlignment="1">
      <alignment horizontal="center" vertical="center"/>
    </xf>
    <xf numFmtId="0" fontId="10" fillId="2" borderId="14" xfId="1" applyFont="1" applyFill="1" applyBorder="1" applyAlignment="1">
      <alignment horizontal="center" vertical="center"/>
    </xf>
    <xf numFmtId="0" fontId="10" fillId="2" borderId="15" xfId="1" applyFont="1" applyFill="1" applyBorder="1" applyAlignment="1">
      <alignment horizontal="center" vertical="center"/>
    </xf>
    <xf numFmtId="0" fontId="10" fillId="2" borderId="16" xfId="1" applyFont="1" applyFill="1" applyBorder="1" applyAlignment="1">
      <alignment horizontal="center" vertical="center"/>
    </xf>
    <xf numFmtId="0" fontId="10" fillId="2" borderId="17" xfId="1" applyFont="1" applyFill="1" applyBorder="1" applyAlignment="1">
      <alignment horizontal="center" vertical="center"/>
    </xf>
    <xf numFmtId="0" fontId="13" fillId="0" borderId="16" xfId="1" applyFont="1" applyBorder="1" applyAlignment="1">
      <alignment horizontal="left" vertical="center"/>
    </xf>
    <xf numFmtId="0" fontId="13" fillId="0" borderId="14" xfId="1" applyFont="1" applyBorder="1" applyAlignment="1">
      <alignment horizontal="left" vertical="center"/>
    </xf>
    <xf numFmtId="0" fontId="13" fillId="0" borderId="17" xfId="1" applyFont="1" applyBorder="1" applyAlignment="1">
      <alignment horizontal="left" vertical="center"/>
    </xf>
    <xf numFmtId="0" fontId="14" fillId="2" borderId="25" xfId="1" applyFont="1" applyFill="1" applyBorder="1" applyAlignment="1">
      <alignment horizontal="center" vertical="center" wrapText="1"/>
    </xf>
    <xf numFmtId="0" fontId="14" fillId="2" borderId="30" xfId="1" applyFont="1" applyFill="1" applyBorder="1" applyAlignment="1">
      <alignment horizontal="center" vertical="center" wrapText="1"/>
    </xf>
    <xf numFmtId="49" fontId="14" fillId="3" borderId="23" xfId="1" applyNumberFormat="1" applyFont="1" applyFill="1" applyBorder="1" applyAlignment="1">
      <alignment horizontal="center" vertical="center" wrapText="1"/>
    </xf>
    <xf numFmtId="49" fontId="14" fillId="3" borderId="24" xfId="1" applyNumberFormat="1" applyFont="1" applyFill="1" applyBorder="1" applyAlignment="1">
      <alignment horizontal="center" vertical="center" wrapText="1"/>
    </xf>
    <xf numFmtId="49" fontId="14" fillId="3" borderId="28" xfId="1" applyNumberFormat="1" applyFont="1" applyFill="1" applyBorder="1" applyAlignment="1">
      <alignment horizontal="center" vertical="center" wrapText="1"/>
    </xf>
    <xf numFmtId="49" fontId="14" fillId="3" borderId="29" xfId="1" applyNumberFormat="1" applyFont="1" applyFill="1" applyBorder="1" applyAlignment="1">
      <alignment horizontal="center" vertical="center" wrapText="1"/>
    </xf>
    <xf numFmtId="49" fontId="14" fillId="3" borderId="22" xfId="1" applyNumberFormat="1" applyFont="1" applyFill="1" applyBorder="1" applyAlignment="1">
      <alignment horizontal="center" vertical="center" wrapText="1"/>
    </xf>
    <xf numFmtId="49" fontId="14" fillId="2" borderId="22" xfId="3" applyNumberFormat="1" applyFont="1" applyFill="1" applyBorder="1" applyAlignment="1">
      <alignment horizontal="center" vertical="center" wrapText="1"/>
    </xf>
    <xf numFmtId="49" fontId="14" fillId="2" borderId="27" xfId="3" applyNumberFormat="1" applyFont="1" applyFill="1" applyBorder="1" applyAlignment="1">
      <alignment horizontal="center" vertical="center" wrapText="1"/>
    </xf>
    <xf numFmtId="0" fontId="14" fillId="2" borderId="22" xfId="1" applyFont="1" applyFill="1" applyBorder="1" applyAlignment="1">
      <alignment horizontal="center" vertical="center" wrapText="1"/>
    </xf>
    <xf numFmtId="0" fontId="14" fillId="2" borderId="27" xfId="1" applyFont="1" applyFill="1" applyBorder="1" applyAlignment="1">
      <alignment horizontal="center" vertical="center" wrapText="1"/>
    </xf>
    <xf numFmtId="0" fontId="7" fillId="0" borderId="0" xfId="1" applyFont="1" applyAlignment="1">
      <alignment horizontal="center" vertical="center"/>
    </xf>
    <xf numFmtId="0" fontId="3" fillId="0" borderId="0" xfId="1" applyFont="1" applyAlignment="1">
      <alignment horizontal="center" vertical="center"/>
    </xf>
  </cellXfs>
  <cellStyles count="5">
    <cellStyle name="Обычный" xfId="0" builtinId="0"/>
    <cellStyle name="Обычный 2" xfId="1" xr:uid="{0AF9F0CF-430C-459E-B091-C9FE1FE096F6}"/>
    <cellStyle name="Обычный 6" xfId="2" xr:uid="{7D052054-5387-4940-853F-37BD1571B23C}"/>
    <cellStyle name="Обычный_ID4938_RS_1" xfId="4" xr:uid="{F95554AE-1DBD-444A-8F24-3B8129FC46BF}"/>
    <cellStyle name="Обычный_Стартовый протокол Смирнов_20101106_Results" xfId="3" xr:uid="{BAC543FB-4EDD-4C1C-A4FE-EDBD3FD241ED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externalLink" Target="externalLinks/externalLink1.xml"/><Relationship Id="rId7" Type="http://schemas.openxmlformats.org/officeDocument/2006/relationships/sheetMetadata" Target="metadata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png"/><Relationship Id="rId1" Type="http://schemas.openxmlformats.org/officeDocument/2006/relationships/image" Target="../media/image1.jpeg"/><Relationship Id="rId6" Type="http://schemas.openxmlformats.org/officeDocument/2006/relationships/image" Target="../media/image5.png"/><Relationship Id="rId5" Type="http://schemas.openxmlformats.org/officeDocument/2006/relationships/image" Target="../media/image4.jpeg"/><Relationship Id="rId4" Type="http://schemas.microsoft.com/office/2007/relationships/hdphoto" Target="../media/hdphoto1.wdp"/></Relationships>
</file>

<file path=xl/drawings/_rels/drawing2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png"/><Relationship Id="rId1" Type="http://schemas.openxmlformats.org/officeDocument/2006/relationships/image" Target="../media/image6.jpeg"/><Relationship Id="rId6" Type="http://schemas.openxmlformats.org/officeDocument/2006/relationships/image" Target="../media/image5.png"/><Relationship Id="rId5" Type="http://schemas.openxmlformats.org/officeDocument/2006/relationships/image" Target="../media/image7.jpeg"/><Relationship Id="rId4" Type="http://schemas.microsoft.com/office/2007/relationships/hdphoto" Target="../media/hdphoto1.wdp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497593</xdr:colOff>
      <xdr:row>1</xdr:row>
      <xdr:rowOff>20637</xdr:rowOff>
    </xdr:from>
    <xdr:to>
      <xdr:col>3</xdr:col>
      <xdr:colOff>454730</xdr:colOff>
      <xdr:row>3</xdr:row>
      <xdr:rowOff>240330</xdr:rowOff>
    </xdr:to>
    <xdr:pic>
      <xdr:nvPicPr>
        <xdr:cNvPr id="2" name="Рисунок 1">
          <a:extLst>
            <a:ext uri="{FF2B5EF4-FFF2-40B4-BE49-F238E27FC236}">
              <a16:creationId xmlns:a16="http://schemas.microsoft.com/office/drawing/2014/main" id="{122AC845-56DF-46B1-9C69-BCBCC2042EE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532643" y="274637"/>
          <a:ext cx="947737" cy="727693"/>
        </a:xfrm>
        <a:prstGeom prst="rect">
          <a:avLst/>
        </a:prstGeom>
      </xdr:spPr>
    </xdr:pic>
    <xdr:clientData/>
  </xdr:twoCellAnchor>
  <xdr:twoCellAnchor editAs="oneCell">
    <xdr:from>
      <xdr:col>11</xdr:col>
      <xdr:colOff>120847</xdr:colOff>
      <xdr:row>1</xdr:row>
      <xdr:rowOff>94544</xdr:rowOff>
    </xdr:from>
    <xdr:to>
      <xdr:col>12</xdr:col>
      <xdr:colOff>470008</xdr:colOff>
      <xdr:row>3</xdr:row>
      <xdr:rowOff>208843</xdr:rowOff>
    </xdr:to>
    <xdr:pic>
      <xdr:nvPicPr>
        <xdr:cNvPr id="3" name="Рисунок 2">
          <a:extLst>
            <a:ext uri="{FF2B5EF4-FFF2-40B4-BE49-F238E27FC236}">
              <a16:creationId xmlns:a16="http://schemas.microsoft.com/office/drawing/2014/main" id="{BB14E6AB-DD62-4EF2-8044-6F439E542E93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2"/>
        <a:srcRect l="40512"/>
        <a:stretch/>
      </xdr:blipFill>
      <xdr:spPr>
        <a:xfrm>
          <a:off x="10236397" y="348544"/>
          <a:ext cx="1054011" cy="622299"/>
        </a:xfrm>
        <a:prstGeom prst="rect">
          <a:avLst/>
        </a:prstGeom>
      </xdr:spPr>
    </xdr:pic>
    <xdr:clientData/>
  </xdr:twoCellAnchor>
  <xdr:twoCellAnchor editAs="oneCell">
    <xdr:from>
      <xdr:col>6</xdr:col>
      <xdr:colOff>1113034</xdr:colOff>
      <xdr:row>40</xdr:row>
      <xdr:rowOff>147214</xdr:rowOff>
    </xdr:from>
    <xdr:to>
      <xdr:col>7</xdr:col>
      <xdr:colOff>28539</xdr:colOff>
      <xdr:row>43</xdr:row>
      <xdr:rowOff>113169</xdr:rowOff>
    </xdr:to>
    <xdr:pic>
      <xdr:nvPicPr>
        <xdr:cNvPr id="4" name="Рисунок 3">
          <a:extLst>
            <a:ext uri="{FF2B5EF4-FFF2-40B4-BE49-F238E27FC236}">
              <a16:creationId xmlns:a16="http://schemas.microsoft.com/office/drawing/2014/main" id="{E45BF65A-B888-410E-9FA1-4519DD69CBC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>
          <a:extLst>
            <a:ext uri="{BEBA8EAE-BF5A-486C-A8C5-ECC9F3942E4B}">
              <a14:imgProps xmlns:a14="http://schemas.microsoft.com/office/drawing/2010/main">
                <a14:imgLayer r:embed="rId4">
                  <a14:imgEffect>
                    <a14:saturation sat="400000"/>
                  </a14:imgEffect>
                </a14:imgLayer>
              </a14:imgProps>
            </a:ex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574034" y="8027564"/>
          <a:ext cx="801455" cy="461255"/>
        </a:xfrm>
        <a:prstGeom prst="rect">
          <a:avLst/>
        </a:prstGeom>
      </xdr:spPr>
    </xdr:pic>
    <xdr:clientData/>
  </xdr:twoCellAnchor>
  <xdr:twoCellAnchor editAs="oneCell">
    <xdr:from>
      <xdr:col>3</xdr:col>
      <xdr:colOff>1103313</xdr:colOff>
      <xdr:row>41</xdr:row>
      <xdr:rowOff>63501</xdr:rowOff>
    </xdr:from>
    <xdr:to>
      <xdr:col>4</xdr:col>
      <xdr:colOff>370379</xdr:colOff>
      <xdr:row>43</xdr:row>
      <xdr:rowOff>120825</xdr:rowOff>
    </xdr:to>
    <xdr:pic>
      <xdr:nvPicPr>
        <xdr:cNvPr id="5" name="Рисунок 4">
          <a:extLst>
            <a:ext uri="{FF2B5EF4-FFF2-40B4-BE49-F238E27FC236}">
              <a16:creationId xmlns:a16="http://schemas.microsoft.com/office/drawing/2014/main" id="{2FE5D8C2-3A6A-4BED-80D7-A466CA9EE65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128963" y="8108951"/>
          <a:ext cx="1260966" cy="387523"/>
        </a:xfrm>
        <a:prstGeom prst="rect">
          <a:avLst/>
        </a:prstGeom>
      </xdr:spPr>
    </xdr:pic>
    <xdr:clientData/>
  </xdr:twoCellAnchor>
  <xdr:twoCellAnchor editAs="oneCell">
    <xdr:from>
      <xdr:col>11</xdr:col>
      <xdr:colOff>500063</xdr:colOff>
      <xdr:row>40</xdr:row>
      <xdr:rowOff>7938</xdr:rowOff>
    </xdr:from>
    <xdr:to>
      <xdr:col>13</xdr:col>
      <xdr:colOff>492126</xdr:colOff>
      <xdr:row>44</xdr:row>
      <xdr:rowOff>151476</xdr:rowOff>
    </xdr:to>
    <xdr:pic>
      <xdr:nvPicPr>
        <xdr:cNvPr id="6" name="Рисунок 5">
          <a:extLst>
            <a:ext uri="{FF2B5EF4-FFF2-40B4-BE49-F238E27FC236}">
              <a16:creationId xmlns:a16="http://schemas.microsoft.com/office/drawing/2014/main" id="{4B5C5525-CED2-4A53-B059-9B577C05E29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0615613" y="7888288"/>
          <a:ext cx="1439863" cy="803939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651697</xdr:colOff>
      <xdr:row>1</xdr:row>
      <xdr:rowOff>26256</xdr:rowOff>
    </xdr:from>
    <xdr:to>
      <xdr:col>3</xdr:col>
      <xdr:colOff>593354</xdr:colOff>
      <xdr:row>4</xdr:row>
      <xdr:rowOff>13354</xdr:rowOff>
    </xdr:to>
    <xdr:pic>
      <xdr:nvPicPr>
        <xdr:cNvPr id="2" name="Рисунок 1">
          <a:extLst>
            <a:ext uri="{FF2B5EF4-FFF2-40B4-BE49-F238E27FC236}">
              <a16:creationId xmlns:a16="http://schemas.microsoft.com/office/drawing/2014/main" id="{66B5B1C9-59CE-4EE1-AA0D-A4C00CD47D5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686747" y="280256"/>
          <a:ext cx="944957" cy="730048"/>
        </a:xfrm>
        <a:prstGeom prst="rect">
          <a:avLst/>
        </a:prstGeom>
      </xdr:spPr>
    </xdr:pic>
    <xdr:clientData/>
  </xdr:twoCellAnchor>
  <xdr:twoCellAnchor editAs="oneCell">
    <xdr:from>
      <xdr:col>10</xdr:col>
      <xdr:colOff>534283</xdr:colOff>
      <xdr:row>1</xdr:row>
      <xdr:rowOff>37386</xdr:rowOff>
    </xdr:from>
    <xdr:to>
      <xdr:col>12</xdr:col>
      <xdr:colOff>192246</xdr:colOff>
      <xdr:row>3</xdr:row>
      <xdr:rowOff>151685</xdr:rowOff>
    </xdr:to>
    <xdr:pic>
      <xdr:nvPicPr>
        <xdr:cNvPr id="3" name="Рисунок 2">
          <a:extLst>
            <a:ext uri="{FF2B5EF4-FFF2-40B4-BE49-F238E27FC236}">
              <a16:creationId xmlns:a16="http://schemas.microsoft.com/office/drawing/2014/main" id="{456D4B18-7777-411B-BCF5-73CF8583F30F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2"/>
        <a:srcRect l="40512"/>
        <a:stretch/>
      </xdr:blipFill>
      <xdr:spPr>
        <a:xfrm>
          <a:off x="9557633" y="291386"/>
          <a:ext cx="1054963" cy="622299"/>
        </a:xfrm>
        <a:prstGeom prst="rect">
          <a:avLst/>
        </a:prstGeom>
      </xdr:spPr>
    </xdr:pic>
    <xdr:clientData/>
  </xdr:twoCellAnchor>
  <xdr:twoCellAnchor editAs="oneCell">
    <xdr:from>
      <xdr:col>6</xdr:col>
      <xdr:colOff>984607</xdr:colOff>
      <xdr:row>45</xdr:row>
      <xdr:rowOff>60345</xdr:rowOff>
    </xdr:from>
    <xdr:to>
      <xdr:col>7</xdr:col>
      <xdr:colOff>14270</xdr:colOff>
      <xdr:row>48</xdr:row>
      <xdr:rowOff>91766</xdr:rowOff>
    </xdr:to>
    <xdr:pic>
      <xdr:nvPicPr>
        <xdr:cNvPr id="4" name="Рисунок 3">
          <a:extLst>
            <a:ext uri="{FF2B5EF4-FFF2-40B4-BE49-F238E27FC236}">
              <a16:creationId xmlns:a16="http://schemas.microsoft.com/office/drawing/2014/main" id="{95B639B4-624F-48D9-94F6-22346BB1AED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>
          <a:extLst>
            <a:ext uri="{BEBA8EAE-BF5A-486C-A8C5-ECC9F3942E4B}">
              <a14:imgProps xmlns:a14="http://schemas.microsoft.com/office/drawing/2010/main">
                <a14:imgLayer r:embed="rId4">
                  <a14:imgEffect>
                    <a14:saturation sat="400000"/>
                  </a14:imgEffect>
                </a14:imgLayer>
              </a14:imgProps>
            </a:ex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045557" y="8874145"/>
          <a:ext cx="915613" cy="526721"/>
        </a:xfrm>
        <a:prstGeom prst="rect">
          <a:avLst/>
        </a:prstGeom>
      </xdr:spPr>
    </xdr:pic>
    <xdr:clientData/>
  </xdr:twoCellAnchor>
  <xdr:twoCellAnchor editAs="oneCell">
    <xdr:from>
      <xdr:col>3</xdr:col>
      <xdr:colOff>904874</xdr:colOff>
      <xdr:row>45</xdr:row>
      <xdr:rowOff>63500</xdr:rowOff>
    </xdr:from>
    <xdr:to>
      <xdr:col>4</xdr:col>
      <xdr:colOff>584690</xdr:colOff>
      <xdr:row>47</xdr:row>
      <xdr:rowOff>120823</xdr:rowOff>
    </xdr:to>
    <xdr:pic>
      <xdr:nvPicPr>
        <xdr:cNvPr id="5" name="Рисунок 4">
          <a:extLst>
            <a:ext uri="{FF2B5EF4-FFF2-40B4-BE49-F238E27FC236}">
              <a16:creationId xmlns:a16="http://schemas.microsoft.com/office/drawing/2014/main" id="{44DFE658-122C-4235-A37C-501528D8DDB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943224" y="8877300"/>
          <a:ext cx="1260966" cy="387523"/>
        </a:xfrm>
        <a:prstGeom prst="rect">
          <a:avLst/>
        </a:prstGeom>
      </xdr:spPr>
    </xdr:pic>
    <xdr:clientData/>
  </xdr:twoCellAnchor>
  <xdr:twoCellAnchor editAs="oneCell">
    <xdr:from>
      <xdr:col>11</xdr:col>
      <xdr:colOff>579438</xdr:colOff>
      <xdr:row>43</xdr:row>
      <xdr:rowOff>173963</xdr:rowOff>
    </xdr:from>
    <xdr:to>
      <xdr:col>13</xdr:col>
      <xdr:colOff>349251</xdr:colOff>
      <xdr:row>48</xdr:row>
      <xdr:rowOff>119064</xdr:rowOff>
    </xdr:to>
    <xdr:pic>
      <xdr:nvPicPr>
        <xdr:cNvPr id="6" name="Рисунок 5">
          <a:extLst>
            <a:ext uri="{FF2B5EF4-FFF2-40B4-BE49-F238E27FC236}">
              <a16:creationId xmlns:a16="http://schemas.microsoft.com/office/drawing/2014/main" id="{39DB042B-4C45-425D-912C-5C5C495B792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0294938" y="8625813"/>
          <a:ext cx="1439863" cy="802351"/>
        </a:xfrm>
        <a:prstGeom prst="rect">
          <a:avLst/>
        </a:prstGeom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velos\OneDrive\&#1056;&#1072;&#1073;&#1086;&#1095;&#1080;&#1081;%20&#1089;&#1090;&#1086;&#1083;\&#1057;&#1054;&#1056;&#1045;&#1042;&#1053;&#1054;&#1042;&#1040;&#1053;&#1048;&#1071;%202024\&#1050;&#1056;%20&#1080;%20&#1042;&#1057;%20&#1057;&#1072;&#1088;&#1072;&#1085;&#1089;&#1082;\&#1056;&#1072;&#1073;&#1086;&#1095;&#1072;&#1103;%20&#1050;&#1056;%20&#1080;%20&#1042;&#1057;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Мужчины"/>
      <sheetName val="список (2)"/>
      <sheetName val="Женщины"/>
      <sheetName val="список"/>
      <sheetName val="спиУЧ-ВС"/>
      <sheetName val="спиУЧ-КР"/>
      <sheetName val="КР"/>
      <sheetName val="КР Женщины-оф.протокол"/>
      <sheetName val="КР Мужчины-оф.протокол"/>
      <sheetName val="ВС Д13-14-оф.протокол"/>
      <sheetName val="ВС Д15-16-оф.протокол "/>
      <sheetName val="ВС Ю-ры 17-18-оф.протокол "/>
      <sheetName val="список женщины КР"/>
      <sheetName val=" список мужчины КР"/>
      <sheetName val="список Ю17-18-ВС "/>
      <sheetName val="список Д15-16-ВС"/>
      <sheetName val="список Д13-14-ВС"/>
      <sheetName val="список Ю-ки17-18-ВС "/>
      <sheetName val="список Ю15-16-ВС"/>
      <sheetName val="список-ВС (2)"/>
      <sheetName val="Стартовый квалмуж."/>
      <sheetName val="Стартовый финал муж"/>
      <sheetName val="Стартовый квал.ж"/>
      <sheetName val="Стартовый финал жен"/>
      <sheetName val="Стартовый фин Ю17-18. (2)"/>
      <sheetName val="Стартовый фин ВС Д 13-14,15-16"/>
      <sheetName val="Стартовый квалВС Ю 13-14"/>
      <sheetName val="Стартовый фин Ю15-16"/>
      <sheetName val="Стартовый квалВС Ю 15-16"/>
      <sheetName val="Стартовый квалВС-Ю-ки17-18"/>
      <sheetName val="Стартовый квалВС17-18."/>
      <sheetName val="ЧиПОО"/>
      <sheetName val="ВС Ю15-16-оф.протокол "/>
      <sheetName val="список М-ЧОО"/>
      <sheetName val="ВС Ю-ки 17-18-оф.протокол"/>
      <sheetName val="список Ю17-18-ПОО"/>
      <sheetName val="список Ю15-16-ПОО "/>
      <sheetName val="список ЧиПОО все"/>
    </sheetNames>
    <definedNames>
      <definedName name="_xlnm.Print_Area" refersTo="='список'!$A$1:$G$85" sheetId="3"/>
    </definedNames>
    <sheetDataSet>
      <sheetData sheetId="0">
        <row r="1">
          <cell r="A1" t="str">
            <v>Сумма этапов кубка России 2023 год.</v>
          </cell>
        </row>
        <row r="2">
          <cell r="A2" t="str">
            <v>МУЖЧИНЫ ЭЛИТА</v>
          </cell>
        </row>
        <row r="3">
          <cell r="A3" t="str">
            <v>Ф.И.О</v>
          </cell>
          <cell r="B3" t="str">
            <v>Год рожд.</v>
          </cell>
          <cell r="C3" t="str">
            <v>Субъект</v>
          </cell>
          <cell r="D3" t="str">
            <v>Кубок России</v>
          </cell>
        </row>
        <row r="4">
          <cell r="D4" t="str">
            <v>г. Казань 1 этпап</v>
          </cell>
          <cell r="E4" t="str">
            <v>г. Москва 2 этап</v>
          </cell>
          <cell r="F4" t="str">
            <v>г. Омск 3 этап</v>
          </cell>
          <cell r="G4" t="str">
            <v>г. Казань 4 этап</v>
          </cell>
        </row>
        <row r="5">
          <cell r="D5">
            <v>45011</v>
          </cell>
          <cell r="E5" t="str">
            <v>23.04.203</v>
          </cell>
          <cell r="F5">
            <v>45081</v>
          </cell>
          <cell r="G5">
            <v>45124</v>
          </cell>
        </row>
        <row r="6">
          <cell r="A6" t="str">
            <v>ЛЮБИШКИН Арсений</v>
          </cell>
          <cell r="B6">
            <v>37951</v>
          </cell>
          <cell r="C6" t="str">
            <v>Краснодарский край</v>
          </cell>
          <cell r="D6">
            <v>18</v>
          </cell>
          <cell r="E6">
            <v>11</v>
          </cell>
          <cell r="F6">
            <v>22</v>
          </cell>
          <cell r="G6">
            <v>15</v>
          </cell>
        </row>
        <row r="7">
          <cell r="A7" t="str">
            <v>АЛИЕВ Анар</v>
          </cell>
          <cell r="B7">
            <v>37694</v>
          </cell>
          <cell r="C7" t="str">
            <v>Калининградская область</v>
          </cell>
          <cell r="D7">
            <v>10</v>
          </cell>
          <cell r="E7">
            <v>22</v>
          </cell>
          <cell r="F7">
            <v>18</v>
          </cell>
          <cell r="G7">
            <v>12</v>
          </cell>
        </row>
        <row r="8">
          <cell r="A8" t="str">
            <v>РИЗАЕВ Ирек</v>
          </cell>
          <cell r="B8">
            <v>35704</v>
          </cell>
          <cell r="C8" t="str">
            <v>Республика Татарстан</v>
          </cell>
          <cell r="D8">
            <v>22</v>
          </cell>
          <cell r="E8">
            <v>10</v>
          </cell>
          <cell r="G8">
            <v>18</v>
          </cell>
        </row>
        <row r="9">
          <cell r="A9" t="str">
            <v>МОЛЛАЕВ Александр</v>
          </cell>
          <cell r="B9">
            <v>37610</v>
          </cell>
          <cell r="C9" t="str">
            <v>Краснодарский край</v>
          </cell>
          <cell r="D9">
            <v>13</v>
          </cell>
          <cell r="E9">
            <v>18</v>
          </cell>
          <cell r="F9">
            <v>15</v>
          </cell>
          <cell r="G9">
            <v>13</v>
          </cell>
        </row>
        <row r="10">
          <cell r="A10" t="str">
            <v>ФОМИНОВ Никита</v>
          </cell>
          <cell r="B10">
            <v>36281</v>
          </cell>
          <cell r="C10" t="str">
            <v>Санкт-Петербург</v>
          </cell>
          <cell r="D10">
            <v>12</v>
          </cell>
          <cell r="E10">
            <v>15</v>
          </cell>
          <cell r="F10">
            <v>7</v>
          </cell>
          <cell r="G10">
            <v>22</v>
          </cell>
        </row>
        <row r="11">
          <cell r="A11" t="str">
            <v>ХОЛОДНЯКОВ Артем</v>
          </cell>
          <cell r="B11">
            <v>37900</v>
          </cell>
          <cell r="C11" t="str">
            <v>Калининградская область</v>
          </cell>
          <cell r="D11">
            <v>4</v>
          </cell>
          <cell r="E11">
            <v>12</v>
          </cell>
          <cell r="F11">
            <v>12</v>
          </cell>
          <cell r="G11">
            <v>11</v>
          </cell>
        </row>
        <row r="12">
          <cell r="A12" t="str">
            <v>ШАРИФИЕВ Амир</v>
          </cell>
          <cell r="B12">
            <v>37930</v>
          </cell>
          <cell r="C12" t="str">
            <v>Республика Татарстан</v>
          </cell>
          <cell r="D12">
            <v>11</v>
          </cell>
          <cell r="E12">
            <v>8</v>
          </cell>
          <cell r="F12">
            <v>11</v>
          </cell>
          <cell r="G12">
            <v>9</v>
          </cell>
        </row>
        <row r="13">
          <cell r="A13" t="str">
            <v>ТАРАСОВ Никита</v>
          </cell>
          <cell r="B13">
            <v>38185</v>
          </cell>
          <cell r="C13" t="str">
            <v>Московская область</v>
          </cell>
          <cell r="D13">
            <v>5</v>
          </cell>
          <cell r="E13">
            <v>5</v>
          </cell>
          <cell r="F13">
            <v>9</v>
          </cell>
          <cell r="G13">
            <v>4</v>
          </cell>
        </row>
        <row r="14">
          <cell r="A14" t="str">
            <v>ИСАКОВ Никита</v>
          </cell>
          <cell r="B14">
            <v>35954</v>
          </cell>
          <cell r="C14" t="str">
            <v>Красноярский край</v>
          </cell>
          <cell r="D14">
            <v>15</v>
          </cell>
          <cell r="F14">
            <v>13</v>
          </cell>
        </row>
        <row r="15">
          <cell r="A15" t="str">
            <v>СЕМИН Илья</v>
          </cell>
          <cell r="B15">
            <v>36249</v>
          </cell>
          <cell r="C15" t="str">
            <v>Московская область</v>
          </cell>
          <cell r="E15">
            <v>7</v>
          </cell>
          <cell r="G15">
            <v>7</v>
          </cell>
        </row>
        <row r="16">
          <cell r="A16" t="str">
            <v>АХМЕТЗЯНОВ Джамиль</v>
          </cell>
          <cell r="B16">
            <v>35800</v>
          </cell>
          <cell r="C16" t="str">
            <v>Республика Татарстан</v>
          </cell>
          <cell r="E16">
            <v>13</v>
          </cell>
          <cell r="F16">
            <v>8</v>
          </cell>
        </row>
        <row r="17">
          <cell r="A17" t="str">
            <v>НОВОСЕЛОВ Максим</v>
          </cell>
          <cell r="B17">
            <v>32810</v>
          </cell>
          <cell r="C17" t="str">
            <v>Москва</v>
          </cell>
          <cell r="D17">
            <v>9</v>
          </cell>
          <cell r="E17">
            <v>3</v>
          </cell>
          <cell r="G17">
            <v>8</v>
          </cell>
        </row>
        <row r="18">
          <cell r="A18" t="str">
            <v>НЕЧИПОРЮК Данил</v>
          </cell>
          <cell r="B18">
            <v>38342</v>
          </cell>
          <cell r="C18" t="str">
            <v>Санкт-Петербург</v>
          </cell>
          <cell r="D18">
            <v>6</v>
          </cell>
          <cell r="E18">
            <v>9</v>
          </cell>
          <cell r="G18">
            <v>5</v>
          </cell>
        </row>
        <row r="19">
          <cell r="A19" t="str">
            <v>СУПОНИН Сергей</v>
          </cell>
          <cell r="B19">
            <v>36336</v>
          </cell>
          <cell r="C19" t="str">
            <v>Московская область</v>
          </cell>
          <cell r="D19">
            <v>8</v>
          </cell>
          <cell r="G19">
            <v>10</v>
          </cell>
        </row>
        <row r="20">
          <cell r="A20" t="str">
            <v>МИРОШНИЧЕНКО Александр</v>
          </cell>
          <cell r="B20">
            <v>33559</v>
          </cell>
          <cell r="C20" t="str">
            <v>Самарская область</v>
          </cell>
        </row>
        <row r="21">
          <cell r="A21" t="str">
            <v>ГАЛКИН Дмитрий</v>
          </cell>
          <cell r="B21">
            <v>37933</v>
          </cell>
          <cell r="C21" t="str">
            <v>Московская область</v>
          </cell>
          <cell r="G21">
            <v>3</v>
          </cell>
        </row>
        <row r="22">
          <cell r="A22" t="str">
            <v>РУДАКОВ Артём</v>
          </cell>
          <cell r="B22">
            <v>38065</v>
          </cell>
          <cell r="C22" t="str">
            <v>Красноярский край</v>
          </cell>
          <cell r="D22">
            <v>0.1</v>
          </cell>
          <cell r="F22">
            <v>10</v>
          </cell>
        </row>
        <row r="23">
          <cell r="A23" t="str">
            <v>ЛУТФУЛЛИН Дамир</v>
          </cell>
          <cell r="B23">
            <v>38300</v>
          </cell>
          <cell r="C23" t="str">
            <v>Москва</v>
          </cell>
          <cell r="D23">
            <v>3</v>
          </cell>
          <cell r="E23">
            <v>6</v>
          </cell>
        </row>
        <row r="24">
          <cell r="A24" t="str">
            <v>ЗАЛЯЛИЕВ Рамиль</v>
          </cell>
          <cell r="B24">
            <v>35197</v>
          </cell>
          <cell r="C24" t="str">
            <v>Ростовская область</v>
          </cell>
          <cell r="D24">
            <v>7</v>
          </cell>
          <cell r="E24">
            <v>0</v>
          </cell>
        </row>
        <row r="25">
          <cell r="A25" t="str">
            <v>СТЕНЕНКО Вячеслав</v>
          </cell>
          <cell r="B25">
            <v>34436</v>
          </cell>
          <cell r="C25" t="str">
            <v>Ростовская область</v>
          </cell>
          <cell r="D25">
            <v>0.1</v>
          </cell>
          <cell r="E25">
            <v>0.1</v>
          </cell>
          <cell r="G25">
            <v>6</v>
          </cell>
        </row>
        <row r="26">
          <cell r="A26" t="str">
            <v>ПУКАЛОВ Николай</v>
          </cell>
          <cell r="B26">
            <v>34541</v>
          </cell>
          <cell r="C26" t="str">
            <v>Ростовская область</v>
          </cell>
          <cell r="D26">
            <v>1</v>
          </cell>
          <cell r="E26">
            <v>4</v>
          </cell>
        </row>
        <row r="27">
          <cell r="A27" t="str">
            <v>БАТАЕВ Руслан</v>
          </cell>
          <cell r="B27">
            <v>37383</v>
          </cell>
          <cell r="C27" t="str">
            <v>Оренбургская область</v>
          </cell>
          <cell r="E27">
            <v>2</v>
          </cell>
          <cell r="G27">
            <v>1</v>
          </cell>
        </row>
        <row r="28">
          <cell r="A28" t="str">
            <v>ШИШЛОВ Роман</v>
          </cell>
          <cell r="B28">
            <v>44927</v>
          </cell>
          <cell r="C28" t="str">
            <v>Удмуртская республика</v>
          </cell>
          <cell r="G28">
            <v>2</v>
          </cell>
        </row>
        <row r="29">
          <cell r="A29" t="str">
            <v>СЕЛЕЗНЁВ Тимур</v>
          </cell>
          <cell r="B29">
            <v>35868</v>
          </cell>
          <cell r="C29" t="str">
            <v>Санкт-Петербург</v>
          </cell>
          <cell r="D29">
            <v>2</v>
          </cell>
        </row>
        <row r="30">
          <cell r="A30" t="str">
            <v>ПОКРОВСКИЙ Павел</v>
          </cell>
          <cell r="B30">
            <v>34693</v>
          </cell>
          <cell r="C30" t="str">
            <v>Московская область</v>
          </cell>
          <cell r="E30">
            <v>1</v>
          </cell>
        </row>
        <row r="31">
          <cell r="A31" t="str">
            <v>ЛАНДИСБЕРГ Евгений</v>
          </cell>
          <cell r="B31">
            <v>37495</v>
          </cell>
          <cell r="C31" t="str">
            <v>Санкт-Петербург</v>
          </cell>
          <cell r="D31">
            <v>0.1</v>
          </cell>
          <cell r="E31">
            <v>0.1</v>
          </cell>
        </row>
        <row r="32">
          <cell r="A32" t="str">
            <v>ЭЙЛАЗОВ Тимур</v>
          </cell>
          <cell r="B32">
            <v>38322</v>
          </cell>
          <cell r="C32" t="str">
            <v>Оренбургская область</v>
          </cell>
          <cell r="D32">
            <v>0.1</v>
          </cell>
          <cell r="E32">
            <v>0.1</v>
          </cell>
        </row>
        <row r="33">
          <cell r="A33" t="str">
            <v>ЛОГИНОВ Андрей</v>
          </cell>
          <cell r="B33">
            <v>38339</v>
          </cell>
          <cell r="C33" t="str">
            <v>Москва</v>
          </cell>
          <cell r="D33">
            <v>0.1</v>
          </cell>
        </row>
        <row r="34">
          <cell r="A34" t="str">
            <v>ЧАЩИН Никита</v>
          </cell>
          <cell r="B34">
            <v>38349</v>
          </cell>
          <cell r="C34" t="str">
            <v>Санкт-Петербург</v>
          </cell>
          <cell r="D34">
            <v>0.1</v>
          </cell>
        </row>
        <row r="35">
          <cell r="A35" t="str">
            <v>КОРНЕЕВ Артем</v>
          </cell>
          <cell r="B35">
            <v>36159</v>
          </cell>
          <cell r="C35" t="str">
            <v>Санкт-Петербург</v>
          </cell>
          <cell r="E35">
            <v>0.1</v>
          </cell>
        </row>
        <row r="37">
          <cell r="A37" t="str">
            <v>Колличество участников</v>
          </cell>
          <cell r="D37">
            <v>22</v>
          </cell>
          <cell r="E37">
            <v>21</v>
          </cell>
          <cell r="F37">
            <v>10</v>
          </cell>
          <cell r="G37">
            <v>21</v>
          </cell>
        </row>
        <row r="38">
          <cell r="A38" t="str">
            <v>Колличество субъектов РФ</v>
          </cell>
          <cell r="D38">
            <v>11</v>
          </cell>
          <cell r="E38">
            <v>10</v>
          </cell>
          <cell r="F38">
            <v>7</v>
          </cell>
          <cell r="G38">
            <v>8</v>
          </cell>
        </row>
      </sheetData>
      <sheetData sheetId="1">
        <row r="1">
          <cell r="A1" t="str">
            <v>№</v>
          </cell>
          <cell r="B1" t="str">
            <v xml:space="preserve"> </v>
          </cell>
          <cell r="C1" t="str">
            <v>UCI ID</v>
          </cell>
          <cell r="D1" t="str">
            <v>Дата</v>
          </cell>
          <cell r="E1" t="str">
            <v>Разряд</v>
          </cell>
          <cell r="F1" t="str">
            <v>территориальная принадлежность</v>
          </cell>
          <cell r="G1" t="str">
            <v>принадлежность к организации</v>
          </cell>
        </row>
        <row r="2">
          <cell r="B2" t="str">
            <v>ЧР</v>
          </cell>
        </row>
        <row r="3">
          <cell r="A3">
            <v>21</v>
          </cell>
          <cell r="B3" t="str">
            <v>ДОЛГИХ Даниил</v>
          </cell>
          <cell r="C3">
            <v>10130082842</v>
          </cell>
          <cell r="D3">
            <v>38593</v>
          </cell>
          <cell r="E3" t="str">
            <v>КМС</v>
          </cell>
          <cell r="F3" t="str">
            <v>Казань</v>
          </cell>
          <cell r="G3" t="str">
            <v>БУ ДО УР СШОР по велоспорту</v>
          </cell>
        </row>
        <row r="4">
          <cell r="A4">
            <v>5</v>
          </cell>
          <cell r="B4" t="str">
            <v>АЛИЕВ Анар</v>
          </cell>
          <cell r="C4">
            <v>10089109335</v>
          </cell>
          <cell r="D4">
            <v>37694</v>
          </cell>
          <cell r="E4" t="str">
            <v>МС</v>
          </cell>
          <cell r="F4" t="str">
            <v>Калининградская область</v>
          </cell>
          <cell r="G4" t="str">
            <v>ГАУ ДО КО "КСШОР"</v>
          </cell>
        </row>
        <row r="5">
          <cell r="A5">
            <v>6</v>
          </cell>
          <cell r="B5" t="str">
            <v>ХОЛОДНЯКОВ Артем</v>
          </cell>
          <cell r="C5">
            <v>10089454491</v>
          </cell>
          <cell r="D5">
            <v>37900</v>
          </cell>
          <cell r="E5" t="str">
            <v>КМС</v>
          </cell>
          <cell r="F5" t="str">
            <v>Калининградская область</v>
          </cell>
          <cell r="G5" t="str">
            <v>ГАУ ДО КО "КСШОР"</v>
          </cell>
        </row>
        <row r="6">
          <cell r="A6">
            <v>10</v>
          </cell>
          <cell r="B6" t="str">
            <v>МОЛЛАЕВ Александр</v>
          </cell>
          <cell r="C6">
            <v>10066301908</v>
          </cell>
          <cell r="D6">
            <v>37610</v>
          </cell>
          <cell r="E6" t="str">
            <v>МС</v>
          </cell>
          <cell r="F6" t="str">
            <v>Краснодарский край</v>
          </cell>
          <cell r="G6" t="str">
            <v>ГБУ ДО КК "СШОР по велосипедному спорту"</v>
          </cell>
        </row>
        <row r="7">
          <cell r="A7">
            <v>14</v>
          </cell>
          <cell r="B7" t="str">
            <v>ЛЮБИШКИН Арсений</v>
          </cell>
          <cell r="C7">
            <v>10066301807</v>
          </cell>
          <cell r="D7">
            <v>37951</v>
          </cell>
          <cell r="E7" t="str">
            <v>МС</v>
          </cell>
          <cell r="F7" t="str">
            <v>Краснодарский край</v>
          </cell>
          <cell r="G7" t="str">
            <v>ГБУ ДО КК "СШОР по велосипедному спорту"</v>
          </cell>
        </row>
        <row r="8">
          <cell r="A8">
            <v>16</v>
          </cell>
          <cell r="B8" t="str">
            <v>ИСАКОВ Никита</v>
          </cell>
          <cell r="C8">
            <v>10084682192</v>
          </cell>
          <cell r="D8">
            <v>35954</v>
          </cell>
          <cell r="E8" t="str">
            <v>КМС</v>
          </cell>
          <cell r="F8" t="str">
            <v>Красноярский край</v>
          </cell>
          <cell r="G8" t="str">
            <v>РОО "Федерация велосипедного спорта Красноярского края"</v>
          </cell>
        </row>
        <row r="9">
          <cell r="A9">
            <v>18</v>
          </cell>
          <cell r="B9" t="str">
            <v>РУДАКОВ Артём</v>
          </cell>
          <cell r="C9">
            <v>10130778919</v>
          </cell>
          <cell r="D9">
            <v>38065</v>
          </cell>
          <cell r="E9" t="str">
            <v>КМС</v>
          </cell>
          <cell r="F9" t="str">
            <v>Красноярский край</v>
          </cell>
          <cell r="G9" t="str">
            <v>РОО "Федерация велосипедного спорта Красноярского края"</v>
          </cell>
        </row>
        <row r="10">
          <cell r="A10">
            <v>7</v>
          </cell>
          <cell r="B10" t="str">
            <v>НОВОСЕЛОВ Максим</v>
          </cell>
          <cell r="C10">
            <v>10066198642</v>
          </cell>
          <cell r="D10">
            <v>32810</v>
          </cell>
          <cell r="E10" t="str">
            <v>КМС</v>
          </cell>
          <cell r="F10" t="str">
            <v>Москва</v>
          </cell>
          <cell r="G10" t="str">
            <v>ГБУ ДО "Московская академия велосипедного спорта"</v>
          </cell>
        </row>
        <row r="11">
          <cell r="A11">
            <v>30</v>
          </cell>
          <cell r="B11" t="str">
            <v>ЧЕРНЯВСКАЯ Софья</v>
          </cell>
          <cell r="C11">
            <v>10119777503</v>
          </cell>
          <cell r="D11">
            <v>38237</v>
          </cell>
          <cell r="E11" t="str">
            <v>КМС</v>
          </cell>
          <cell r="F11" t="str">
            <v>Москва</v>
          </cell>
          <cell r="G11" t="str">
            <v>ГБУ ДО "Московская академия велосипедного спорта"</v>
          </cell>
        </row>
        <row r="12">
          <cell r="A12">
            <v>8</v>
          </cell>
          <cell r="B12" t="str">
            <v>ГАЛКИН Дмитрий</v>
          </cell>
          <cell r="C12">
            <v>10140039284</v>
          </cell>
          <cell r="D12">
            <v>37933</v>
          </cell>
          <cell r="E12" t="str">
            <v>1 СР</v>
          </cell>
          <cell r="F12" t="str">
            <v>Московская область</v>
          </cell>
          <cell r="G12" t="str">
            <v>"УОР № 1"</v>
          </cell>
        </row>
        <row r="13">
          <cell r="A13">
            <v>9</v>
          </cell>
          <cell r="B13" t="str">
            <v>СОКОЛОВ Игорь</v>
          </cell>
          <cell r="C13">
            <v>10140039385</v>
          </cell>
          <cell r="D13">
            <v>38016</v>
          </cell>
          <cell r="E13" t="str">
            <v>1 СР</v>
          </cell>
          <cell r="F13" t="str">
            <v>Московская область</v>
          </cell>
          <cell r="G13" t="str">
            <v>"УОР № 1"</v>
          </cell>
        </row>
        <row r="14">
          <cell r="A14">
            <v>11</v>
          </cell>
          <cell r="B14" t="str">
            <v>ТАРАСОВ Никита</v>
          </cell>
          <cell r="C14">
            <v>10119779826</v>
          </cell>
          <cell r="D14">
            <v>38185</v>
          </cell>
          <cell r="E14" t="str">
            <v>КМС</v>
          </cell>
          <cell r="F14" t="str">
            <v>Московская область</v>
          </cell>
          <cell r="G14" t="str">
            <v>"УОР № 1"</v>
          </cell>
        </row>
        <row r="15">
          <cell r="A15">
            <v>12</v>
          </cell>
          <cell r="B15" t="str">
            <v>СЕМИН Илья</v>
          </cell>
          <cell r="C15">
            <v>10084649860</v>
          </cell>
          <cell r="D15">
            <v>36249</v>
          </cell>
          <cell r="E15" t="str">
            <v>КМС</v>
          </cell>
          <cell r="F15" t="str">
            <v>Московская область</v>
          </cell>
          <cell r="G15" t="str">
            <v>"УОР № 1"</v>
          </cell>
        </row>
        <row r="16">
          <cell r="A16">
            <v>17</v>
          </cell>
          <cell r="B16" t="str">
            <v>СУПОНИН Сергей</v>
          </cell>
          <cell r="C16">
            <v>10066304231</v>
          </cell>
          <cell r="D16">
            <v>36336</v>
          </cell>
          <cell r="E16" t="str">
            <v>КМС</v>
          </cell>
          <cell r="F16" t="str">
            <v>Московская область</v>
          </cell>
          <cell r="G16" t="str">
            <v>ГБПОУ МО "УОР №1"</v>
          </cell>
        </row>
        <row r="17">
          <cell r="A17">
            <v>24</v>
          </cell>
          <cell r="B17" t="str">
            <v>КОРАБЕЛЬЩИКОВА Татьяна</v>
          </cell>
          <cell r="C17">
            <v>10144340125</v>
          </cell>
          <cell r="D17">
            <v>36347</v>
          </cell>
          <cell r="E17" t="str">
            <v>КМС</v>
          </cell>
          <cell r="F17" t="str">
            <v>Московская область</v>
          </cell>
          <cell r="G17" t="str">
            <v>"УОР № 1"</v>
          </cell>
        </row>
        <row r="18">
          <cell r="A18">
            <v>25</v>
          </cell>
          <cell r="B18" t="str">
            <v>ГРАМАШОВА Алина</v>
          </cell>
          <cell r="C18">
            <v>10119496102</v>
          </cell>
          <cell r="D18">
            <v>37702</v>
          </cell>
          <cell r="E18" t="str">
            <v>МС</v>
          </cell>
          <cell r="F18" t="str">
            <v>Московская область</v>
          </cell>
          <cell r="G18" t="str">
            <v>ЦОВС МО ,"УОР № 1"</v>
          </cell>
        </row>
        <row r="19">
          <cell r="A19">
            <v>26</v>
          </cell>
          <cell r="B19" t="str">
            <v>МАЛЫШЕВА Елена</v>
          </cell>
          <cell r="C19">
            <v>10066399413</v>
          </cell>
          <cell r="D19">
            <v>36485</v>
          </cell>
          <cell r="E19" t="str">
            <v>КМС</v>
          </cell>
          <cell r="F19" t="str">
            <v>Московская область</v>
          </cell>
          <cell r="G19" t="str">
            <v>"УОР № 1"</v>
          </cell>
        </row>
        <row r="20">
          <cell r="A20">
            <v>29</v>
          </cell>
          <cell r="B20" t="str">
            <v>БЛИНОВА Анастасия</v>
          </cell>
          <cell r="C20">
            <v>10131862689</v>
          </cell>
          <cell r="D20">
            <v>36981</v>
          </cell>
          <cell r="E20" t="str">
            <v>КМС</v>
          </cell>
          <cell r="F20" t="str">
            <v>Московская область</v>
          </cell>
          <cell r="G20" t="str">
            <v xml:space="preserve">"УОР № 1" </v>
          </cell>
        </row>
        <row r="21">
          <cell r="A21">
            <v>13</v>
          </cell>
          <cell r="B21" t="str">
            <v>РИЗАЕВ Ирек</v>
          </cell>
          <cell r="C21">
            <v>10061949941</v>
          </cell>
          <cell r="D21">
            <v>35704</v>
          </cell>
          <cell r="E21" t="str">
            <v>МСМК</v>
          </cell>
          <cell r="F21" t="str">
            <v>Республика Татарстан</v>
          </cell>
          <cell r="G21" t="str">
            <v>ГАУ ЦСП РТ</v>
          </cell>
        </row>
        <row r="22">
          <cell r="A22">
            <v>15</v>
          </cell>
          <cell r="B22" t="str">
            <v>ШАРИФИЕВ Амир</v>
          </cell>
          <cell r="C22">
            <v>10097223080</v>
          </cell>
          <cell r="D22">
            <v>37930</v>
          </cell>
          <cell r="E22" t="str">
            <v>КМС</v>
          </cell>
          <cell r="F22" t="str">
            <v>Республика Татарстан</v>
          </cell>
          <cell r="G22" t="str">
            <v>ГАУ ЦСП РТ</v>
          </cell>
        </row>
        <row r="23">
          <cell r="A23">
            <v>19</v>
          </cell>
          <cell r="B23" t="str">
            <v>СТЕНЕНКО Вячеслав</v>
          </cell>
          <cell r="C23">
            <v>10066198541</v>
          </cell>
          <cell r="D23">
            <v>34436</v>
          </cell>
          <cell r="E23" t="str">
            <v>КМС</v>
          </cell>
          <cell r="F23" t="str">
            <v>Ростовская область</v>
          </cell>
          <cell r="G23" t="str">
            <v>МБУ "Гребной канал "Дон"</v>
          </cell>
        </row>
        <row r="24">
          <cell r="A24">
            <v>20</v>
          </cell>
          <cell r="B24" t="str">
            <v>СЛЫШКИН Арсений</v>
          </cell>
          <cell r="C24">
            <v>10120039605</v>
          </cell>
          <cell r="D24">
            <v>38529</v>
          </cell>
          <cell r="E24" t="str">
            <v>КМС</v>
          </cell>
          <cell r="F24" t="str">
            <v>Ростовская область</v>
          </cell>
          <cell r="G24" t="str">
            <v>МБУ "Гребной канал "Дон"</v>
          </cell>
        </row>
        <row r="25">
          <cell r="A25">
            <v>27</v>
          </cell>
          <cell r="B25" t="str">
            <v>КРУГЛОВА Екатерина</v>
          </cell>
          <cell r="C25">
            <v>10066351620</v>
          </cell>
          <cell r="D25">
            <v>34518</v>
          </cell>
          <cell r="E25" t="str">
            <v>МС</v>
          </cell>
          <cell r="F25" t="str">
            <v>Самарская область</v>
          </cell>
          <cell r="G25" t="str">
            <v>ГАУ ДО СО СШОР № 7</v>
          </cell>
        </row>
        <row r="26">
          <cell r="A26">
            <v>28</v>
          </cell>
          <cell r="B26" t="str">
            <v>РИЗАЕВА Дарья</v>
          </cell>
          <cell r="C26">
            <v>10097381415</v>
          </cell>
          <cell r="D26">
            <v>35351</v>
          </cell>
          <cell r="E26" t="str">
            <v>МС</v>
          </cell>
          <cell r="F26" t="str">
            <v>Самарская область</v>
          </cell>
          <cell r="G26" t="str">
            <v>ГАУ ДО СО СШОР №7</v>
          </cell>
        </row>
        <row r="27">
          <cell r="A27">
            <v>1</v>
          </cell>
          <cell r="B27" t="str">
            <v xml:space="preserve">ФОМИНОВ Никита </v>
          </cell>
          <cell r="C27">
            <v>10084695734</v>
          </cell>
          <cell r="D27">
            <v>36281</v>
          </cell>
          <cell r="E27" t="str">
            <v>МС</v>
          </cell>
          <cell r="F27" t="str">
            <v>Санкт-Петербург</v>
          </cell>
          <cell r="G27" t="str">
            <v xml:space="preserve">ГБУ ДО СШОР №2 Калининского района </v>
          </cell>
        </row>
        <row r="28">
          <cell r="A28">
            <v>2</v>
          </cell>
          <cell r="B28" t="str">
            <v>НЕЧИПОРЮК Данил</v>
          </cell>
          <cell r="C28">
            <v>10139701101</v>
          </cell>
          <cell r="D28">
            <v>38342</v>
          </cell>
          <cell r="E28" t="str">
            <v>КМС</v>
          </cell>
          <cell r="F28" t="str">
            <v>Санкт-Петербург</v>
          </cell>
          <cell r="G28" t="str">
            <v xml:space="preserve">ГБУ ДО СШ "Локомотив"Выборгского р-на </v>
          </cell>
        </row>
        <row r="29">
          <cell r="A29">
            <v>3</v>
          </cell>
          <cell r="B29" t="str">
            <v>ЧАЩИН Никита</v>
          </cell>
          <cell r="C29">
            <v>10139700794</v>
          </cell>
          <cell r="D29">
            <v>38349</v>
          </cell>
          <cell r="E29" t="str">
            <v>КМС</v>
          </cell>
          <cell r="F29" t="str">
            <v>Санкт-Петербург</v>
          </cell>
          <cell r="G29" t="str">
            <v xml:space="preserve">ГБУ ДО СШ "Локомотив"Выборгского р-на </v>
          </cell>
        </row>
        <row r="30">
          <cell r="A30">
            <v>4</v>
          </cell>
          <cell r="B30" t="str">
            <v>СОРОКО Роман</v>
          </cell>
          <cell r="C30">
            <v>10129838019</v>
          </cell>
          <cell r="D30">
            <v>38518</v>
          </cell>
          <cell r="E30" t="str">
            <v>КМС</v>
          </cell>
          <cell r="F30" t="str">
            <v>Санкт-Петербург</v>
          </cell>
          <cell r="G30" t="str">
            <v xml:space="preserve">ГБУ ДО СШОР №2 Калининского района </v>
          </cell>
        </row>
        <row r="31">
          <cell r="A31">
            <v>22</v>
          </cell>
          <cell r="B31" t="str">
            <v>ТЕРЕБОВА Анастасия</v>
          </cell>
          <cell r="C31">
            <v>10096489722</v>
          </cell>
          <cell r="D31">
            <v>36777</v>
          </cell>
          <cell r="E31" t="str">
            <v>МС</v>
          </cell>
          <cell r="F31" t="str">
            <v>Санкт-Петербург</v>
          </cell>
          <cell r="G31" t="str">
            <v>ГБУ ДО СШОР №2 Калининского района</v>
          </cell>
        </row>
        <row r="32">
          <cell r="A32">
            <v>23</v>
          </cell>
          <cell r="B32" t="str">
            <v>СИГАРЁВА Мария</v>
          </cell>
          <cell r="C32">
            <v>10119582489</v>
          </cell>
          <cell r="D32">
            <v>37972</v>
          </cell>
          <cell r="E32" t="str">
            <v>КМС</v>
          </cell>
          <cell r="F32" t="str">
            <v>Санкт-Петербург</v>
          </cell>
          <cell r="G32" t="str">
            <v xml:space="preserve">ГБУ ДО СШОР №2 Калининского района </v>
          </cell>
        </row>
        <row r="33">
          <cell r="A33">
            <v>31</v>
          </cell>
          <cell r="B33" t="str">
            <v>КОСТРОВА Диана</v>
          </cell>
          <cell r="C33">
            <v>10140144873</v>
          </cell>
          <cell r="D33">
            <v>38509</v>
          </cell>
          <cell r="E33" t="str">
            <v>КМС</v>
          </cell>
          <cell r="F33" t="str">
            <v>Санкт-Петербург</v>
          </cell>
          <cell r="G33" t="str">
            <v xml:space="preserve">ГБУ ДО СШ "Локомотив"Выборгского р-на </v>
          </cell>
        </row>
        <row r="34">
          <cell r="A34">
            <v>32</v>
          </cell>
          <cell r="B34" t="str">
            <v>КОНЮХОВА Александра</v>
          </cell>
          <cell r="C34">
            <v>10152489741</v>
          </cell>
          <cell r="D34">
            <v>32248</v>
          </cell>
          <cell r="E34" t="str">
            <v>КМС</v>
          </cell>
          <cell r="F34" t="str">
            <v>Санкт-Петербург</v>
          </cell>
          <cell r="G34" t="str">
            <v>РОО "Федерация велосипедного спорта СПб"</v>
          </cell>
        </row>
        <row r="35">
          <cell r="B35" t="str">
            <v>ПАРШИН Алексей</v>
          </cell>
          <cell r="C35">
            <v>10120228147</v>
          </cell>
          <cell r="D35">
            <v>38405</v>
          </cell>
          <cell r="E35" t="str">
            <v>МС</v>
          </cell>
          <cell r="F35" t="str">
            <v>Москва</v>
          </cell>
          <cell r="G35" t="str">
            <v>ГБУ ДО "Московская академия велосипедного спорта"</v>
          </cell>
        </row>
        <row r="36">
          <cell r="B36" t="str">
            <v>СУРИН Филипп</v>
          </cell>
          <cell r="C36">
            <v>10092372979</v>
          </cell>
          <cell r="D36">
            <v>38114</v>
          </cell>
          <cell r="E36" t="str">
            <v>КМС</v>
          </cell>
          <cell r="F36" t="str">
            <v>г.Санкт-Петербург</v>
          </cell>
          <cell r="G36" t="str">
            <v>ГБУ ДО СШОР №2 Калининского района Санкт-Петербурга</v>
          </cell>
        </row>
        <row r="37">
          <cell r="B37" t="str">
            <v>АГАРКОВ Артем</v>
          </cell>
          <cell r="D37">
            <v>35310</v>
          </cell>
          <cell r="E37" t="str">
            <v>КМС</v>
          </cell>
          <cell r="F37" t="str">
            <v>Московская область</v>
          </cell>
          <cell r="G37" t="str">
            <v>"УОР № 1"</v>
          </cell>
        </row>
        <row r="38">
          <cell r="B38" t="str">
            <v>ГОРШКОВ Иван</v>
          </cell>
          <cell r="D38">
            <v>38201</v>
          </cell>
          <cell r="E38" t="str">
            <v>1 СР</v>
          </cell>
          <cell r="F38" t="str">
            <v>Московская область</v>
          </cell>
          <cell r="G38" t="str">
            <v>"УОР № 1"</v>
          </cell>
        </row>
        <row r="39">
          <cell r="B39" t="str">
            <v>АХМЕТЗЯНОВ Джамиль</v>
          </cell>
          <cell r="C39">
            <v>10066412850</v>
          </cell>
          <cell r="D39">
            <v>35800</v>
          </cell>
          <cell r="E39" t="str">
            <v>КМС</v>
          </cell>
          <cell r="F39" t="str">
            <v>Респ.Татарстан</v>
          </cell>
          <cell r="G39" t="str">
            <v>ГАУ ЦСП РТ</v>
          </cell>
        </row>
        <row r="40">
          <cell r="B40" t="str">
            <v>ФАРФУТДИНОВА Ольга</v>
          </cell>
          <cell r="C40">
            <v>10066198137</v>
          </cell>
          <cell r="D40">
            <v>35726</v>
          </cell>
          <cell r="E40" t="str">
            <v>МС</v>
          </cell>
          <cell r="F40" t="str">
            <v>Самарская область</v>
          </cell>
          <cell r="G40" t="str">
            <v>ГАУ ДО СО СШОР № 7</v>
          </cell>
        </row>
        <row r="41">
          <cell r="B41" t="str">
            <v>ЛУТФУЛЛИН Дамир</v>
          </cell>
          <cell r="C41">
            <v>10129965129</v>
          </cell>
          <cell r="D41">
            <v>38300</v>
          </cell>
          <cell r="E41" t="str">
            <v>КМС</v>
          </cell>
          <cell r="F41" t="str">
            <v>Москва</v>
          </cell>
          <cell r="G41" t="str">
            <v>ГБУ ДО "Московская академия велосипедного спорта"</v>
          </cell>
        </row>
        <row r="42">
          <cell r="B42" t="str">
            <v>ЗАЛЯЛИЕВ Рамиль</v>
          </cell>
          <cell r="C42">
            <v>10082022877</v>
          </cell>
          <cell r="D42">
            <v>35197</v>
          </cell>
          <cell r="E42" t="str">
            <v>1 СР</v>
          </cell>
          <cell r="F42" t="str">
            <v>Ростовская область</v>
          </cell>
          <cell r="G42" t="str">
            <v>МБУ "Гребной канал "Дон"</v>
          </cell>
        </row>
        <row r="43">
          <cell r="B43" t="str">
            <v>ПУКАЛОВ Николай</v>
          </cell>
          <cell r="C43">
            <v>10066197935</v>
          </cell>
          <cell r="D43">
            <v>34541</v>
          </cell>
          <cell r="E43" t="str">
            <v>1 СР</v>
          </cell>
          <cell r="F43" t="str">
            <v>Ростовская область</v>
          </cell>
          <cell r="G43" t="str">
            <v>МБУ "Гребной канал "Дон"</v>
          </cell>
        </row>
        <row r="44">
          <cell r="B44" t="str">
            <v>БАТАЕВ Руслан</v>
          </cell>
          <cell r="C44">
            <v>10131862588</v>
          </cell>
          <cell r="D44">
            <v>37383</v>
          </cell>
          <cell r="E44" t="str">
            <v>1 СР</v>
          </cell>
          <cell r="F44" t="str">
            <v>Оренбургская область</v>
          </cell>
        </row>
        <row r="45">
          <cell r="B45" t="str">
            <v>ШИШЛОВ Роман</v>
          </cell>
          <cell r="C45">
            <v>10095802133</v>
          </cell>
          <cell r="D45">
            <v>37622</v>
          </cell>
          <cell r="E45" t="str">
            <v>МС</v>
          </cell>
          <cell r="F45" t="str">
            <v>Удмуртская Республика</v>
          </cell>
        </row>
        <row r="46">
          <cell r="B46" t="str">
            <v>СЕЛЕЗНЁВ Тимур</v>
          </cell>
          <cell r="C46">
            <v>10097183977</v>
          </cell>
          <cell r="D46">
            <v>35868</v>
          </cell>
          <cell r="E46" t="str">
            <v>КМС</v>
          </cell>
          <cell r="F46" t="str">
            <v>Санкт-Петербург</v>
          </cell>
          <cell r="G46" t="str">
            <v>ГБУ СШОР №2 Калининского района</v>
          </cell>
        </row>
        <row r="47">
          <cell r="B47" t="str">
            <v>ПОКРОВСКИЙ Павел</v>
          </cell>
          <cell r="C47">
            <v>10130581380</v>
          </cell>
          <cell r="D47">
            <v>34693</v>
          </cell>
          <cell r="E47" t="str">
            <v>1 СР</v>
          </cell>
          <cell r="F47" t="str">
            <v>Московская область</v>
          </cell>
          <cell r="G47" t="str">
            <v>ГБПОУ МО "УОР №1"</v>
          </cell>
        </row>
        <row r="48">
          <cell r="B48" t="str">
            <v>ЛАНДИСБЕРГ Евгений</v>
          </cell>
          <cell r="C48">
            <v>10097609262</v>
          </cell>
          <cell r="D48">
            <v>37495</v>
          </cell>
          <cell r="E48" t="str">
            <v>КМС</v>
          </cell>
          <cell r="F48" t="str">
            <v>Санкт-Петербург</v>
          </cell>
          <cell r="G48" t="str">
            <v>ГБУ СШОР №2 Калининского района</v>
          </cell>
        </row>
        <row r="49">
          <cell r="B49" t="str">
            <v>ЭЙЛАЗОВ Тимур</v>
          </cell>
          <cell r="C49">
            <v>10119707377</v>
          </cell>
          <cell r="D49">
            <v>38322</v>
          </cell>
          <cell r="E49" t="str">
            <v>1 СР</v>
          </cell>
          <cell r="F49" t="str">
            <v>Оренбургская область</v>
          </cell>
          <cell r="G49" t="str">
            <v>РОО "ФВСОО"</v>
          </cell>
        </row>
        <row r="50">
          <cell r="B50" t="str">
            <v>ЛОГИНОВ Андрей</v>
          </cell>
          <cell r="C50">
            <v>10129960479</v>
          </cell>
          <cell r="D50">
            <v>38339</v>
          </cell>
          <cell r="E50" t="str">
            <v>КМС</v>
          </cell>
          <cell r="F50" t="str">
            <v>Москва</v>
          </cell>
          <cell r="G50" t="str">
            <v>ГБУ ДО "Московская академия велосипедного спорта"</v>
          </cell>
        </row>
        <row r="51">
          <cell r="B51" t="str">
            <v>КОРНЕЕВ Артем</v>
          </cell>
          <cell r="C51">
            <v>10141574716</v>
          </cell>
          <cell r="D51">
            <v>36159</v>
          </cell>
          <cell r="E51" t="str">
            <v>КМС</v>
          </cell>
          <cell r="F51" t="str">
            <v>Санкт-Петербург</v>
          </cell>
          <cell r="G51" t="str">
            <v>ГБУ СШОР №2 Калининского района</v>
          </cell>
        </row>
        <row r="52">
          <cell r="B52" t="str">
            <v>ВС</v>
          </cell>
        </row>
        <row r="53">
          <cell r="A53">
            <v>33</v>
          </cell>
          <cell r="B53" t="str">
            <v>САФИНА Ралина</v>
          </cell>
          <cell r="C53">
            <v>10129594206</v>
          </cell>
          <cell r="D53">
            <v>39170</v>
          </cell>
          <cell r="E53" t="str">
            <v>1 СР</v>
          </cell>
          <cell r="F53" t="str">
            <v>Республика Татарстан</v>
          </cell>
          <cell r="G53" t="str">
            <v>ГАУ ЦСП РТ</v>
          </cell>
        </row>
        <row r="54">
          <cell r="A54">
            <v>34</v>
          </cell>
          <cell r="B54" t="str">
            <v>ИВАНОВА Элина</v>
          </cell>
          <cell r="C54">
            <v>10129594307</v>
          </cell>
          <cell r="D54">
            <v>39157</v>
          </cell>
          <cell r="E54" t="str">
            <v>КМС</v>
          </cell>
          <cell r="F54" t="str">
            <v>Республика Татарстан</v>
          </cell>
          <cell r="G54" t="str">
            <v>ГАУ ЦСП РТ</v>
          </cell>
        </row>
        <row r="55">
          <cell r="A55">
            <v>35</v>
          </cell>
          <cell r="B55" t="str">
            <v>ОСТРОВСКАЯ Валерия</v>
          </cell>
          <cell r="C55">
            <v>10150612587</v>
          </cell>
          <cell r="D55">
            <v>39457</v>
          </cell>
          <cell r="E55" t="str">
            <v>2 СР</v>
          </cell>
          <cell r="F55" t="str">
            <v>Иркутская область</v>
          </cell>
          <cell r="G55" t="str">
            <v>ОГКУ ДО СШОР "Олимпиец",г.Иркутск</v>
          </cell>
        </row>
        <row r="56">
          <cell r="A56">
            <v>36</v>
          </cell>
          <cell r="B56" t="str">
            <v>МИЩЕРСКИЙ Руслан</v>
          </cell>
          <cell r="C56">
            <v>10151797304</v>
          </cell>
          <cell r="D56">
            <v>38760</v>
          </cell>
          <cell r="E56" t="str">
            <v>1 СР</v>
          </cell>
          <cell r="F56" t="str">
            <v>Ростовская область</v>
          </cell>
          <cell r="G56" t="str">
            <v>МБУ ДО Гребной канал "Дон"</v>
          </cell>
        </row>
        <row r="57">
          <cell r="A57">
            <v>37</v>
          </cell>
          <cell r="B57" t="str">
            <v>ЯКИМОВ Николай</v>
          </cell>
          <cell r="C57">
            <v>10116370678</v>
          </cell>
          <cell r="D57">
            <v>39005</v>
          </cell>
          <cell r="E57" t="str">
            <v>1 СР</v>
          </cell>
          <cell r="F57" t="str">
            <v>Республика Татарстан</v>
          </cell>
          <cell r="G57" t="str">
            <v>ГАУ ЦСП РТ</v>
          </cell>
        </row>
        <row r="58">
          <cell r="A58">
            <v>38</v>
          </cell>
          <cell r="B58" t="str">
            <v>КОЗЛОВ Данил</v>
          </cell>
          <cell r="C58">
            <v>10129623508</v>
          </cell>
          <cell r="D58">
            <v>39020</v>
          </cell>
          <cell r="E58" t="str">
            <v>1 СР</v>
          </cell>
          <cell r="F58" t="str">
            <v>Казань</v>
          </cell>
          <cell r="G58" t="str">
            <v>БУ ДО УР СШОР по велоспорту</v>
          </cell>
        </row>
        <row r="59">
          <cell r="A59">
            <v>39</v>
          </cell>
          <cell r="B59" t="str">
            <v>МИЗИН Дмитрий</v>
          </cell>
          <cell r="C59">
            <v>10130040911</v>
          </cell>
          <cell r="D59">
            <v>39020</v>
          </cell>
          <cell r="E59" t="str">
            <v>1 СР</v>
          </cell>
          <cell r="F59" t="str">
            <v>Омская область</v>
          </cell>
          <cell r="G59" t="str">
            <v>БУ ОО ДО "СШОР "Академия велоспорта"</v>
          </cell>
        </row>
        <row r="60">
          <cell r="A60">
            <v>40</v>
          </cell>
          <cell r="B60" t="str">
            <v>МАКАРОВ Семен</v>
          </cell>
          <cell r="C60">
            <v>10132636871</v>
          </cell>
          <cell r="D60">
            <v>39230</v>
          </cell>
          <cell r="E60" t="str">
            <v>1 СР</v>
          </cell>
          <cell r="F60" t="str">
            <v>Республика Татарстан</v>
          </cell>
          <cell r="G60" t="str">
            <v>ГАУ ЦСП РТ</v>
          </cell>
        </row>
        <row r="61">
          <cell r="A61">
            <v>41</v>
          </cell>
          <cell r="B61" t="str">
            <v>СЕМИЛЕТНИКОВ Глеб</v>
          </cell>
          <cell r="C61">
            <v>10134127338</v>
          </cell>
          <cell r="D61">
            <v>39239</v>
          </cell>
          <cell r="E61" t="str">
            <v>1 СР</v>
          </cell>
          <cell r="F61" t="str">
            <v>Московская область</v>
          </cell>
          <cell r="G61" t="str">
            <v>"УОР № 1"</v>
          </cell>
        </row>
        <row r="62">
          <cell r="A62">
            <v>42</v>
          </cell>
          <cell r="B62" t="str">
            <v>ТРИФОНОВ Артем</v>
          </cell>
          <cell r="C62">
            <v>10132173291</v>
          </cell>
          <cell r="D62">
            <v>39269</v>
          </cell>
          <cell r="E62" t="str">
            <v>1 СР</v>
          </cell>
          <cell r="F62" t="str">
            <v>Московская область</v>
          </cell>
          <cell r="G62" t="str">
            <v>"УОР № 1"</v>
          </cell>
        </row>
        <row r="63">
          <cell r="A63">
            <v>43</v>
          </cell>
          <cell r="B63" t="str">
            <v>ДВОРЯНИНОВ Ярослав</v>
          </cell>
          <cell r="C63">
            <v>10140425971</v>
          </cell>
          <cell r="D63">
            <v>39348</v>
          </cell>
          <cell r="E63" t="str">
            <v>1 СР</v>
          </cell>
          <cell r="F63" t="str">
            <v>Республика Татарстан</v>
          </cell>
          <cell r="G63" t="str">
            <v>ГАУ ЦСП РТ</v>
          </cell>
        </row>
        <row r="64">
          <cell r="A64">
            <v>44</v>
          </cell>
          <cell r="B64" t="str">
            <v>ЗОЛЬНИКОВ Родион</v>
          </cell>
          <cell r="C64">
            <v>10130580269</v>
          </cell>
          <cell r="D64">
            <v>39402</v>
          </cell>
          <cell r="E64" t="str">
            <v>КМС</v>
          </cell>
          <cell r="F64" t="str">
            <v>Тюменская область</v>
          </cell>
          <cell r="G64" t="str">
            <v>МАУ ДО "СШ №2" г.Тобольска</v>
          </cell>
        </row>
        <row r="65">
          <cell r="A65">
            <v>45</v>
          </cell>
          <cell r="B65" t="str">
            <v>ГУЛЬМУТДИНОВ Раиль</v>
          </cell>
          <cell r="C65">
            <v>10132636770</v>
          </cell>
          <cell r="D65">
            <v>39696</v>
          </cell>
          <cell r="E65" t="str">
            <v>1 СР</v>
          </cell>
          <cell r="F65" t="str">
            <v>Республика Татарстан</v>
          </cell>
          <cell r="G65" t="str">
            <v>ГАУ ЦСП РТ</v>
          </cell>
        </row>
        <row r="66">
          <cell r="A66">
            <v>46</v>
          </cell>
          <cell r="B66" t="str">
            <v>ДЕМИДОВ Илья</v>
          </cell>
          <cell r="C66">
            <v>10153186525</v>
          </cell>
          <cell r="D66">
            <v>39857</v>
          </cell>
          <cell r="E66" t="str">
            <v>1 СР</v>
          </cell>
          <cell r="F66" t="str">
            <v>Тюменская область</v>
          </cell>
          <cell r="G66" t="str">
            <v>МАУ ДО "СШ №2" г.Тобольска</v>
          </cell>
        </row>
        <row r="67">
          <cell r="A67">
            <v>47</v>
          </cell>
          <cell r="B67" t="str">
            <v>МОТУНОВ Матвей</v>
          </cell>
          <cell r="C67">
            <v>10144195332</v>
          </cell>
          <cell r="D67">
            <v>39862</v>
          </cell>
          <cell r="E67" t="str">
            <v>1 СР</v>
          </cell>
          <cell r="F67" t="str">
            <v>Ростовская область</v>
          </cell>
          <cell r="G67" t="str">
            <v>МБУ ДО Гребной канал "Дон"</v>
          </cell>
        </row>
        <row r="68">
          <cell r="A68">
            <v>48</v>
          </cell>
          <cell r="B68" t="str">
            <v>СЛЫШКИН Мартин</v>
          </cell>
          <cell r="C68">
            <v>10140877932</v>
          </cell>
          <cell r="D68">
            <v>40045</v>
          </cell>
          <cell r="E68" t="str">
            <v>1 СР</v>
          </cell>
          <cell r="F68" t="str">
            <v>Ростовская область</v>
          </cell>
          <cell r="G68" t="str">
            <v>МБУ ДО Гребной канал "Дон"</v>
          </cell>
        </row>
        <row r="69">
          <cell r="A69">
            <v>49</v>
          </cell>
          <cell r="B69" t="str">
            <v>КУЗНЕЦОВ Егор</v>
          </cell>
          <cell r="C69">
            <v>10152749924</v>
          </cell>
          <cell r="D69">
            <v>40063</v>
          </cell>
          <cell r="E69" t="str">
            <v>2 СР</v>
          </cell>
          <cell r="F69" t="str">
            <v>Республика Башкортостан</v>
          </cell>
          <cell r="G69" t="str">
            <v>ГАУ ДО СШОР по велоспорту РБ</v>
          </cell>
        </row>
        <row r="70">
          <cell r="A70">
            <v>50</v>
          </cell>
          <cell r="B70" t="str">
            <v>ШИМЯКОВ Егор</v>
          </cell>
          <cell r="C70">
            <v>10153742960</v>
          </cell>
          <cell r="D70">
            <v>40065</v>
          </cell>
          <cell r="E70" t="str">
            <v>1 СР</v>
          </cell>
          <cell r="F70" t="str">
            <v>Ростовская область</v>
          </cell>
          <cell r="G70" t="str">
            <v>МБУ ДО Гребной канал "Дон"</v>
          </cell>
        </row>
        <row r="71">
          <cell r="A71">
            <v>51</v>
          </cell>
          <cell r="B71" t="str">
            <v>АШИХМИН Андрей</v>
          </cell>
          <cell r="C71">
            <v>10141220563</v>
          </cell>
          <cell r="D71">
            <v>40221</v>
          </cell>
          <cell r="E71" t="str">
            <v>2 СР</v>
          </cell>
          <cell r="F71" t="str">
            <v>Кировская область</v>
          </cell>
          <cell r="G71" t="str">
            <v>ФВСКО</v>
          </cell>
        </row>
        <row r="74">
          <cell r="B74" t="str">
            <v>ЦЫРЕНЩИКОВ Матвей</v>
          </cell>
          <cell r="C74">
            <v>10120373142</v>
          </cell>
          <cell r="D74">
            <v>38742</v>
          </cell>
          <cell r="E74" t="str">
            <v>1 СР</v>
          </cell>
          <cell r="F74" t="str">
            <v>Свердловская область</v>
          </cell>
          <cell r="G74" t="str">
            <v>РОО "Федерация велосипедного спорта Свердловской области"</v>
          </cell>
        </row>
        <row r="75">
          <cell r="B75" t="str">
            <v>ИВАНОВ Денис</v>
          </cell>
          <cell r="C75">
            <v>10139929958</v>
          </cell>
          <cell r="D75">
            <v>39298</v>
          </cell>
          <cell r="E75" t="str">
            <v>КМС</v>
          </cell>
          <cell r="F75" t="str">
            <v>г.Санкт-Петербург</v>
          </cell>
          <cell r="G75" t="str">
            <v xml:space="preserve">ГБУ ДО СШ "Локомотив"Выборгского р-на </v>
          </cell>
        </row>
        <row r="76">
          <cell r="B76" t="str">
            <v>ЗОЛЬНИКОВ Родион</v>
          </cell>
          <cell r="D76">
            <v>39402</v>
          </cell>
          <cell r="E76" t="str">
            <v>2 СР</v>
          </cell>
          <cell r="F76" t="str">
            <v>Тобольск</v>
          </cell>
          <cell r="G76" t="str">
            <v>МАУ ДО "СШ №2" г. Тобольска</v>
          </cell>
        </row>
        <row r="77">
          <cell r="B77" t="str">
            <v>ШАЛЫПИНА Арина</v>
          </cell>
          <cell r="C77">
            <v>10132272012</v>
          </cell>
          <cell r="D77">
            <v>39586</v>
          </cell>
          <cell r="E77" t="str">
            <v>1 СР</v>
          </cell>
          <cell r="F77" t="str">
            <v>Омская область</v>
          </cell>
          <cell r="G77" t="str">
            <v>БУ ОО ДО "СШОР "Академия велоспорта"</v>
          </cell>
        </row>
        <row r="78">
          <cell r="B78" t="str">
            <v>НАСКОВЕЦ Павел</v>
          </cell>
          <cell r="C78">
            <v>10135461086</v>
          </cell>
          <cell r="D78">
            <v>39659</v>
          </cell>
          <cell r="E78" t="str">
            <v>1 СР</v>
          </cell>
          <cell r="F78" t="str">
            <v>Омская область</v>
          </cell>
          <cell r="G78" t="str">
            <v>БУ ОО ДО "СШОР "Академия велоспорта"</v>
          </cell>
        </row>
        <row r="79">
          <cell r="B79" t="str">
            <v>ДЕМИДОВ Илья</v>
          </cell>
          <cell r="C79">
            <v>10153286525</v>
          </cell>
          <cell r="D79">
            <v>39857</v>
          </cell>
          <cell r="E79" t="str">
            <v>2 СР</v>
          </cell>
          <cell r="F79" t="str">
            <v>Тобольск</v>
          </cell>
          <cell r="G79" t="str">
            <v>МАУ ДО "СШ №2" г. Тобольска</v>
          </cell>
        </row>
      </sheetData>
      <sheetData sheetId="2">
        <row r="1">
          <cell r="A1" t="str">
            <v>Сумма этапов кубка России 2023 год.</v>
          </cell>
        </row>
        <row r="2">
          <cell r="A2" t="str">
            <v>ЖЕНЩИНЫ ЭЛИТА</v>
          </cell>
        </row>
        <row r="3">
          <cell r="A3" t="str">
            <v>Ф.И.О</v>
          </cell>
          <cell r="B3" t="str">
            <v>Год рожд.</v>
          </cell>
          <cell r="C3" t="str">
            <v>Субъект</v>
          </cell>
          <cell r="D3" t="str">
            <v>Кубок России</v>
          </cell>
        </row>
        <row r="4">
          <cell r="D4" t="str">
            <v>г. Казань 1 этпап</v>
          </cell>
          <cell r="E4" t="str">
            <v>г. Москва 2 этап</v>
          </cell>
          <cell r="F4" t="str">
            <v>г. Омск 3 этап</v>
          </cell>
          <cell r="G4" t="str">
            <v>г. Казань 4 этап</v>
          </cell>
        </row>
        <row r="5">
          <cell r="D5">
            <v>45011</v>
          </cell>
          <cell r="E5">
            <v>45039</v>
          </cell>
          <cell r="F5">
            <v>45081</v>
          </cell>
          <cell r="G5">
            <v>45124</v>
          </cell>
        </row>
        <row r="6">
          <cell r="A6" t="str">
            <v>ТЕРЕБОВА Анастасия</v>
          </cell>
          <cell r="B6">
            <v>36777</v>
          </cell>
          <cell r="C6" t="str">
            <v>Санкт-Петербург</v>
          </cell>
          <cell r="D6">
            <v>22</v>
          </cell>
          <cell r="E6">
            <v>18</v>
          </cell>
          <cell r="F6">
            <v>18</v>
          </cell>
          <cell r="G6">
            <v>15</v>
          </cell>
        </row>
        <row r="7">
          <cell r="A7" t="str">
            <v>ГРАМАШОВА Алина</v>
          </cell>
          <cell r="B7">
            <v>37702</v>
          </cell>
          <cell r="C7" t="str">
            <v>Московская область</v>
          </cell>
          <cell r="D7">
            <v>13</v>
          </cell>
          <cell r="E7">
            <v>13</v>
          </cell>
          <cell r="F7">
            <v>15</v>
          </cell>
          <cell r="G7">
            <v>18</v>
          </cell>
        </row>
        <row r="8">
          <cell r="A8" t="str">
            <v>КРУГЛОВА Екатерина</v>
          </cell>
          <cell r="B8">
            <v>34518</v>
          </cell>
          <cell r="C8" t="str">
            <v>Самарская область</v>
          </cell>
          <cell r="D8">
            <v>18</v>
          </cell>
          <cell r="E8">
            <v>22</v>
          </cell>
          <cell r="G8">
            <v>12</v>
          </cell>
        </row>
        <row r="9">
          <cell r="A9" t="str">
            <v>СИГАРЁВА Мария</v>
          </cell>
          <cell r="B9">
            <v>37972</v>
          </cell>
          <cell r="C9" t="str">
            <v>Санкт-Петербург</v>
          </cell>
          <cell r="D9">
            <v>11</v>
          </cell>
          <cell r="E9">
            <v>15</v>
          </cell>
          <cell r="F9">
            <v>13</v>
          </cell>
          <cell r="G9">
            <v>22</v>
          </cell>
        </row>
        <row r="10">
          <cell r="A10" t="str">
            <v>МАЛЫШЕВА Елена</v>
          </cell>
          <cell r="B10">
            <v>36485</v>
          </cell>
          <cell r="C10" t="str">
            <v>Московская область</v>
          </cell>
          <cell r="D10">
            <v>12</v>
          </cell>
          <cell r="E10">
            <v>12</v>
          </cell>
          <cell r="F10">
            <v>22</v>
          </cell>
          <cell r="G10">
            <v>13</v>
          </cell>
        </row>
        <row r="11">
          <cell r="A11" t="str">
            <v>РИЗАЕВА Дарья</v>
          </cell>
          <cell r="B11">
            <v>35351</v>
          </cell>
          <cell r="C11" t="str">
            <v>Самарская область</v>
          </cell>
          <cell r="D11">
            <v>15</v>
          </cell>
          <cell r="E11">
            <v>11</v>
          </cell>
          <cell r="G11">
            <v>11</v>
          </cell>
        </row>
        <row r="12">
          <cell r="A12" t="str">
            <v>БЛИНОВА Анастасия</v>
          </cell>
          <cell r="B12">
            <v>36981</v>
          </cell>
          <cell r="C12" t="str">
            <v>Московская область</v>
          </cell>
          <cell r="G12">
            <v>10</v>
          </cell>
        </row>
        <row r="13">
          <cell r="A13" t="str">
            <v>ЧЕРНЯВСКАЯ Софья</v>
          </cell>
          <cell r="B13">
            <v>38237</v>
          </cell>
          <cell r="C13" t="str">
            <v>Москва</v>
          </cell>
          <cell r="D13">
            <v>10</v>
          </cell>
        </row>
        <row r="15">
          <cell r="A15" t="str">
            <v>Колличество участников</v>
          </cell>
          <cell r="D15">
            <v>7</v>
          </cell>
          <cell r="E15">
            <v>6</v>
          </cell>
          <cell r="F15">
            <v>4</v>
          </cell>
          <cell r="G15">
            <v>7</v>
          </cell>
        </row>
        <row r="16">
          <cell r="A16" t="str">
            <v>Колличество субъектов РФ</v>
          </cell>
          <cell r="D16">
            <v>4</v>
          </cell>
          <cell r="E16">
            <v>3</v>
          </cell>
          <cell r="F16">
            <v>2</v>
          </cell>
          <cell r="G16">
            <v>3</v>
          </cell>
        </row>
      </sheetData>
      <sheetData sheetId="3">
        <row r="1">
          <cell r="A1" t="str">
            <v>№</v>
          </cell>
          <cell r="B1" t="str">
            <v xml:space="preserve"> </v>
          </cell>
          <cell r="C1" t="str">
            <v>UCI ID</v>
          </cell>
          <cell r="D1" t="str">
            <v>Дата</v>
          </cell>
          <cell r="E1" t="str">
            <v>Разряд</v>
          </cell>
          <cell r="F1" t="str">
            <v>территориальная принадлежность</v>
          </cell>
          <cell r="G1" t="str">
            <v>принадлежность к организации</v>
          </cell>
        </row>
        <row r="2">
          <cell r="B2" t="str">
            <v>КР-6 этап</v>
          </cell>
        </row>
        <row r="3">
          <cell r="A3">
            <v>1</v>
          </cell>
          <cell r="B3" t="str">
            <v xml:space="preserve">ФОМИНОВ Никита </v>
          </cell>
          <cell r="C3">
            <v>10084695734</v>
          </cell>
          <cell r="D3">
            <v>36281</v>
          </cell>
          <cell r="E3" t="str">
            <v>МС</v>
          </cell>
          <cell r="F3" t="str">
            <v>Санкт-Петербург</v>
          </cell>
          <cell r="G3" t="str">
            <v xml:space="preserve">ГБУ ДО СШОР №2 Калининского района </v>
          </cell>
        </row>
        <row r="4">
          <cell r="A4">
            <v>2</v>
          </cell>
          <cell r="B4" t="str">
            <v>НЕЧИПОРЮК Данил</v>
          </cell>
          <cell r="C4">
            <v>10139701101</v>
          </cell>
          <cell r="D4">
            <v>38342</v>
          </cell>
          <cell r="E4" t="str">
            <v>КМС</v>
          </cell>
          <cell r="F4" t="str">
            <v>Санкт-Петербург</v>
          </cell>
          <cell r="G4" t="str">
            <v xml:space="preserve">ГБУ ДО СШ "Локомотив"Выборгского р-на </v>
          </cell>
        </row>
        <row r="5">
          <cell r="A5">
            <v>3</v>
          </cell>
          <cell r="B5" t="str">
            <v>ЧАЩИН Никита</v>
          </cell>
          <cell r="C5">
            <v>10139700794</v>
          </cell>
          <cell r="D5">
            <v>38349</v>
          </cell>
          <cell r="E5" t="str">
            <v>КМС</v>
          </cell>
          <cell r="F5" t="str">
            <v>Санкт-Петербург</v>
          </cell>
          <cell r="G5" t="str">
            <v xml:space="preserve">ГБУ ДО СШ "Локомотив"Выборгского р-на </v>
          </cell>
        </row>
        <row r="6">
          <cell r="A6">
            <v>4</v>
          </cell>
          <cell r="B6" t="str">
            <v>СОРОКО Роман</v>
          </cell>
          <cell r="C6">
            <v>10129838019</v>
          </cell>
          <cell r="D6">
            <v>38518</v>
          </cell>
          <cell r="E6" t="str">
            <v>КМС</v>
          </cell>
          <cell r="F6" t="str">
            <v>Санкт-Петербург</v>
          </cell>
          <cell r="G6" t="str">
            <v xml:space="preserve">ГБУ ДО СШОР №2 Калининского района </v>
          </cell>
        </row>
        <row r="7">
          <cell r="A7">
            <v>5</v>
          </cell>
          <cell r="B7" t="str">
            <v>РИЗАЕВ Ирек</v>
          </cell>
          <cell r="C7">
            <v>10061949941</v>
          </cell>
          <cell r="D7">
            <v>35704</v>
          </cell>
          <cell r="E7" t="str">
            <v>МСМК</v>
          </cell>
          <cell r="F7" t="str">
            <v>Республика Татарстан</v>
          </cell>
          <cell r="G7" t="str">
            <v>ГАУ ЦСП РТ</v>
          </cell>
        </row>
        <row r="8">
          <cell r="A8">
            <v>6</v>
          </cell>
          <cell r="B8" t="str">
            <v>ГАЛКИН Дмитрий</v>
          </cell>
          <cell r="C8">
            <v>10140039284</v>
          </cell>
          <cell r="D8">
            <v>37933</v>
          </cell>
          <cell r="E8" t="str">
            <v>1 СР</v>
          </cell>
          <cell r="F8" t="str">
            <v>Московская область</v>
          </cell>
          <cell r="G8" t="str">
            <v>"УОР № 1"</v>
          </cell>
        </row>
        <row r="9">
          <cell r="A9">
            <v>7</v>
          </cell>
          <cell r="B9" t="str">
            <v>СОКОЛОВ Игорь</v>
          </cell>
          <cell r="C9">
            <v>10140039385</v>
          </cell>
          <cell r="D9">
            <v>38016</v>
          </cell>
          <cell r="E9" t="str">
            <v>1 СР</v>
          </cell>
          <cell r="F9" t="str">
            <v>Московская область</v>
          </cell>
          <cell r="G9" t="str">
            <v>"УОР № 1"</v>
          </cell>
        </row>
        <row r="10">
          <cell r="A10">
            <v>8</v>
          </cell>
          <cell r="B10" t="str">
            <v>НОВОСЕЛОВ Максим</v>
          </cell>
          <cell r="C10">
            <v>10066198642</v>
          </cell>
          <cell r="D10">
            <v>32810</v>
          </cell>
          <cell r="E10" t="str">
            <v>КМС</v>
          </cell>
          <cell r="F10" t="str">
            <v>Москва</v>
          </cell>
          <cell r="G10" t="str">
            <v>ГБУ ДО "Московская академия велосипедного спорта"</v>
          </cell>
        </row>
        <row r="11">
          <cell r="A11">
            <v>9</v>
          </cell>
          <cell r="B11" t="str">
            <v>МОЛЛАЕВ Александр</v>
          </cell>
          <cell r="C11">
            <v>10066301908</v>
          </cell>
          <cell r="D11">
            <v>37610</v>
          </cell>
          <cell r="E11" t="str">
            <v>МС</v>
          </cell>
          <cell r="F11" t="str">
            <v>Краснодарский край</v>
          </cell>
          <cell r="G11" t="str">
            <v>ГБУ ДО КК "СШОР по велосипедному спорту"</v>
          </cell>
        </row>
        <row r="12">
          <cell r="A12">
            <v>10</v>
          </cell>
          <cell r="B12" t="str">
            <v>ЛЮБИШКИН Арсений</v>
          </cell>
          <cell r="C12">
            <v>10066301807</v>
          </cell>
          <cell r="D12">
            <v>37951</v>
          </cell>
          <cell r="E12" t="str">
            <v>МС</v>
          </cell>
          <cell r="F12" t="str">
            <v>Краснодарский край</v>
          </cell>
          <cell r="G12" t="str">
            <v>ГБУ ДО КК "СШОР по велосипедному спорту"</v>
          </cell>
        </row>
        <row r="13">
          <cell r="A13">
            <v>11</v>
          </cell>
          <cell r="B13" t="str">
            <v>АЛИЕВ Анар</v>
          </cell>
          <cell r="C13">
            <v>10089109335</v>
          </cell>
          <cell r="D13">
            <v>37694</v>
          </cell>
          <cell r="E13" t="str">
            <v>МС</v>
          </cell>
          <cell r="F13" t="str">
            <v>Калининградская область</v>
          </cell>
          <cell r="G13" t="str">
            <v>ГАУ ДО КО "КСШОР"</v>
          </cell>
        </row>
        <row r="14">
          <cell r="A14">
            <v>12</v>
          </cell>
          <cell r="B14" t="str">
            <v>МИЗИН Дмитрий</v>
          </cell>
          <cell r="C14">
            <v>10130040911</v>
          </cell>
          <cell r="D14">
            <v>39020</v>
          </cell>
          <cell r="E14" t="str">
            <v>1 СР</v>
          </cell>
          <cell r="F14" t="str">
            <v>Омская область</v>
          </cell>
          <cell r="G14" t="str">
            <v>БУ ОО ДО "СШОР "Академия велоспорта"</v>
          </cell>
        </row>
        <row r="15">
          <cell r="B15" t="str">
            <v>СТЕНЕНКО Вячеслав</v>
          </cell>
          <cell r="C15">
            <v>10066198541</v>
          </cell>
          <cell r="D15">
            <v>34436</v>
          </cell>
          <cell r="E15" t="str">
            <v>КМС</v>
          </cell>
          <cell r="F15" t="str">
            <v>Ростовская область</v>
          </cell>
          <cell r="G15" t="str">
            <v>МБУ "Гребной канал "Дон"</v>
          </cell>
        </row>
        <row r="16">
          <cell r="B16" t="str">
            <v>СЛЫШКИН Арсений</v>
          </cell>
          <cell r="C16">
            <v>10120039605</v>
          </cell>
          <cell r="D16">
            <v>38529</v>
          </cell>
          <cell r="E16" t="str">
            <v>КМС</v>
          </cell>
          <cell r="F16" t="str">
            <v>Ростовская область</v>
          </cell>
          <cell r="G16" t="str">
            <v>МБУ "Гребной канал "Дон"</v>
          </cell>
        </row>
        <row r="17">
          <cell r="B17" t="str">
            <v>ШАРАФИЕВ Амир</v>
          </cell>
          <cell r="C17">
            <v>10097223080</v>
          </cell>
          <cell r="D17">
            <v>37930</v>
          </cell>
          <cell r="E17" t="str">
            <v>КМС</v>
          </cell>
          <cell r="F17" t="str">
            <v>Республика Татарстан</v>
          </cell>
          <cell r="G17" t="str">
            <v>ГАУ ЦСП РТ</v>
          </cell>
        </row>
        <row r="18">
          <cell r="B18" t="str">
            <v>ТАРАСОВ Никита</v>
          </cell>
          <cell r="C18">
            <v>10119779826</v>
          </cell>
          <cell r="D18">
            <v>38185</v>
          </cell>
          <cell r="E18" t="str">
            <v>КМС</v>
          </cell>
          <cell r="F18" t="str">
            <v>Московская область</v>
          </cell>
          <cell r="G18" t="str">
            <v>"УОР № 1"</v>
          </cell>
        </row>
        <row r="19">
          <cell r="B19" t="str">
            <v>СЕМИН Илья</v>
          </cell>
          <cell r="C19">
            <v>10084649860</v>
          </cell>
          <cell r="D19">
            <v>36249</v>
          </cell>
          <cell r="E19" t="str">
            <v>КМС</v>
          </cell>
          <cell r="F19" t="str">
            <v>Московская область</v>
          </cell>
          <cell r="G19" t="str">
            <v>"УОР № 1"</v>
          </cell>
        </row>
        <row r="20">
          <cell r="B20" t="str">
            <v>СУПОНИН Сергей</v>
          </cell>
          <cell r="C20">
            <v>10066304231</v>
          </cell>
          <cell r="D20">
            <v>36336</v>
          </cell>
          <cell r="E20" t="str">
            <v>КМС</v>
          </cell>
          <cell r="F20" t="str">
            <v>Московская область</v>
          </cell>
          <cell r="G20" t="str">
            <v>ГБПОУ МО "УОР №1"</v>
          </cell>
        </row>
        <row r="21">
          <cell r="B21" t="str">
            <v>ИСАКОВ Никита</v>
          </cell>
          <cell r="C21">
            <v>10084682192</v>
          </cell>
          <cell r="D21">
            <v>35954</v>
          </cell>
          <cell r="E21" t="str">
            <v>КМС</v>
          </cell>
          <cell r="F21" t="str">
            <v>Красноярский край</v>
          </cell>
          <cell r="G21" t="str">
            <v>РОО "Федерация велосипедного спорта Красноярского края"</v>
          </cell>
        </row>
        <row r="22">
          <cell r="B22" t="str">
            <v>РУДАКОВ Артём</v>
          </cell>
          <cell r="C22">
            <v>10130778919</v>
          </cell>
          <cell r="D22">
            <v>38065</v>
          </cell>
          <cell r="E22" t="str">
            <v>КМС</v>
          </cell>
          <cell r="F22" t="str">
            <v>Красноярский край</v>
          </cell>
          <cell r="G22" t="str">
            <v>РОО "Федерация велосипедного спорта Красноярского края"</v>
          </cell>
        </row>
        <row r="23">
          <cell r="B23" t="str">
            <v>ХОЛОДНЯКОВ Артем</v>
          </cell>
          <cell r="C23">
            <v>10089454491</v>
          </cell>
          <cell r="D23">
            <v>37900</v>
          </cell>
          <cell r="E23" t="str">
            <v>КМС</v>
          </cell>
          <cell r="F23" t="str">
            <v>Калининградская область</v>
          </cell>
          <cell r="G23" t="str">
            <v>ГАУ ДО КО "КСШОР"</v>
          </cell>
        </row>
        <row r="24">
          <cell r="B24" t="str">
            <v>ДОЛГИХ Даниил</v>
          </cell>
          <cell r="C24">
            <v>10130082842</v>
          </cell>
          <cell r="D24">
            <v>38593</v>
          </cell>
          <cell r="E24" t="str">
            <v>КМС</v>
          </cell>
          <cell r="F24" t="str">
            <v>Казань</v>
          </cell>
          <cell r="G24" t="str">
            <v>БУ ДО УР СШОР по велоспорту</v>
          </cell>
        </row>
        <row r="26">
          <cell r="A26">
            <v>13</v>
          </cell>
          <cell r="B26" t="str">
            <v>ТЕРЕБОВА Анастасия</v>
          </cell>
          <cell r="C26">
            <v>10096489722</v>
          </cell>
          <cell r="D26">
            <v>36777</v>
          </cell>
          <cell r="E26" t="str">
            <v>МС</v>
          </cell>
          <cell r="F26" t="str">
            <v>Санкт-Петербург</v>
          </cell>
          <cell r="G26" t="str">
            <v>ГБУ ДО СШОР №2 Калининского района</v>
          </cell>
        </row>
        <row r="27">
          <cell r="A27">
            <v>14</v>
          </cell>
          <cell r="B27" t="str">
            <v>СИГАРЕВА Мария</v>
          </cell>
          <cell r="C27">
            <v>10119582489</v>
          </cell>
          <cell r="D27">
            <v>37972</v>
          </cell>
          <cell r="E27" t="str">
            <v>КМС</v>
          </cell>
          <cell r="F27" t="str">
            <v>Санкт-Петербург</v>
          </cell>
          <cell r="G27" t="str">
            <v xml:space="preserve">ГБУ ДО СШОР №2 Калининского района </v>
          </cell>
        </row>
        <row r="28">
          <cell r="A28">
            <v>15</v>
          </cell>
          <cell r="B28" t="str">
            <v>КРУГЛОВА Екатерина</v>
          </cell>
          <cell r="C28">
            <v>10066351620</v>
          </cell>
          <cell r="D28">
            <v>34518</v>
          </cell>
          <cell r="E28" t="str">
            <v>МС</v>
          </cell>
          <cell r="F28" t="str">
            <v>Самарская область</v>
          </cell>
          <cell r="G28" t="str">
            <v>ГАУ ДО СО СШОР № 7</v>
          </cell>
        </row>
        <row r="29">
          <cell r="A29">
            <v>16</v>
          </cell>
          <cell r="B29" t="str">
            <v>РИЗАЕВА Дарья</v>
          </cell>
          <cell r="C29">
            <v>10097381415</v>
          </cell>
          <cell r="D29">
            <v>35351</v>
          </cell>
          <cell r="E29" t="str">
            <v>МС</v>
          </cell>
          <cell r="F29" t="str">
            <v>Самарская область</v>
          </cell>
          <cell r="G29" t="str">
            <v>ГАУ ДО СО СШОР №7</v>
          </cell>
        </row>
        <row r="30">
          <cell r="A30">
            <v>17</v>
          </cell>
          <cell r="B30" t="str">
            <v>КОРАБЕЛЬЩИКОВА Татьяна</v>
          </cell>
          <cell r="C30">
            <v>10144340125</v>
          </cell>
          <cell r="D30">
            <v>36347</v>
          </cell>
          <cell r="E30" t="str">
            <v>КМС</v>
          </cell>
          <cell r="F30" t="str">
            <v>Московская область</v>
          </cell>
          <cell r="G30" t="str">
            <v>"УОР № 1"</v>
          </cell>
        </row>
        <row r="31">
          <cell r="A31">
            <v>18</v>
          </cell>
          <cell r="B31" t="str">
            <v>ГРАМАШОВА Алина</v>
          </cell>
          <cell r="C31">
            <v>10119496102</v>
          </cell>
          <cell r="D31">
            <v>37702</v>
          </cell>
          <cell r="E31" t="str">
            <v>МС</v>
          </cell>
          <cell r="F31" t="str">
            <v>Московская область</v>
          </cell>
          <cell r="G31" t="str">
            <v>ЦОВС МО ,"УОР № 1"</v>
          </cell>
        </row>
        <row r="32">
          <cell r="A32">
            <v>19</v>
          </cell>
          <cell r="B32" t="str">
            <v>МАЛЫШЕВА Елена</v>
          </cell>
          <cell r="C32">
            <v>10066399413</v>
          </cell>
          <cell r="D32">
            <v>36485</v>
          </cell>
          <cell r="E32" t="str">
            <v>КМС</v>
          </cell>
          <cell r="F32" t="str">
            <v>Московская область</v>
          </cell>
          <cell r="G32" t="str">
            <v>"УОР № 1"</v>
          </cell>
        </row>
        <row r="33">
          <cell r="B33" t="str">
            <v>КОСТРОВА Диана</v>
          </cell>
          <cell r="C33">
            <v>10140144873</v>
          </cell>
          <cell r="D33">
            <v>38509</v>
          </cell>
          <cell r="E33" t="str">
            <v>КМС</v>
          </cell>
          <cell r="F33" t="str">
            <v>Санкт-Петербург</v>
          </cell>
          <cell r="G33" t="str">
            <v xml:space="preserve">ГБУ ДО СШ "Локомотив"Выборгского р-на </v>
          </cell>
        </row>
        <row r="34">
          <cell r="B34" t="str">
            <v>КОНЮХОВА Александра</v>
          </cell>
          <cell r="C34">
            <v>10152489741</v>
          </cell>
          <cell r="D34">
            <v>32248</v>
          </cell>
          <cell r="E34" t="str">
            <v>КМС</v>
          </cell>
          <cell r="F34" t="str">
            <v>Санкт-Петербург</v>
          </cell>
          <cell r="G34" t="str">
            <v>РОО "Федерация велосипедного спорта СПб"</v>
          </cell>
        </row>
        <row r="35">
          <cell r="B35" t="str">
            <v>БЛИНОВА Анастасия</v>
          </cell>
          <cell r="C35">
            <v>10131862689</v>
          </cell>
          <cell r="D35">
            <v>36981</v>
          </cell>
          <cell r="E35" t="str">
            <v>КМС</v>
          </cell>
          <cell r="F35" t="str">
            <v>Московская область</v>
          </cell>
          <cell r="G35" t="str">
            <v xml:space="preserve">"УОР № 1" </v>
          </cell>
        </row>
        <row r="36">
          <cell r="B36" t="str">
            <v>ЧЕРНЯВСКАЯ Софья</v>
          </cell>
          <cell r="C36">
            <v>10119777503</v>
          </cell>
          <cell r="D36">
            <v>38237</v>
          </cell>
          <cell r="E36" t="str">
            <v>КМС</v>
          </cell>
          <cell r="F36" t="str">
            <v>Москва</v>
          </cell>
          <cell r="G36" t="str">
            <v>ГБУ ДО "Московская академия велосипедного спорта"</v>
          </cell>
        </row>
        <row r="37">
          <cell r="B37" t="str">
            <v>ПАРШИН Алексей</v>
          </cell>
          <cell r="C37">
            <v>10120228147</v>
          </cell>
          <cell r="D37">
            <v>38405</v>
          </cell>
          <cell r="E37" t="str">
            <v>МС</v>
          </cell>
          <cell r="F37" t="str">
            <v>Москва</v>
          </cell>
          <cell r="G37" t="str">
            <v>ГБУ ДО "Московская академия велосипедного спорта"</v>
          </cell>
        </row>
        <row r="38">
          <cell r="B38" t="str">
            <v>СУРИН Филипп</v>
          </cell>
          <cell r="C38">
            <v>10092372979</v>
          </cell>
          <cell r="D38">
            <v>38114</v>
          </cell>
          <cell r="E38" t="str">
            <v>КМС</v>
          </cell>
          <cell r="F38" t="str">
            <v>г.Санкт-Петербург</v>
          </cell>
          <cell r="G38" t="str">
            <v>ГБУ ДО СШОР №2 Калининского района Санкт-Петербурга</v>
          </cell>
        </row>
        <row r="39">
          <cell r="B39" t="str">
            <v>АГАРКОВ Артем</v>
          </cell>
          <cell r="D39">
            <v>35310</v>
          </cell>
          <cell r="E39" t="str">
            <v>КМС</v>
          </cell>
          <cell r="F39" t="str">
            <v>Московская область</v>
          </cell>
          <cell r="G39" t="str">
            <v>"УОР № 1"</v>
          </cell>
        </row>
        <row r="40">
          <cell r="B40" t="str">
            <v>ГОРШКОВ Иван</v>
          </cell>
          <cell r="D40">
            <v>38201</v>
          </cell>
          <cell r="E40" t="str">
            <v>1 СР</v>
          </cell>
          <cell r="F40" t="str">
            <v>Московская область</v>
          </cell>
          <cell r="G40" t="str">
            <v>"УОР № 1"</v>
          </cell>
        </row>
        <row r="41">
          <cell r="B41" t="str">
            <v>АХМЕТЗЯНОВ Джамиль</v>
          </cell>
          <cell r="C41">
            <v>10066412850</v>
          </cell>
          <cell r="D41">
            <v>35800</v>
          </cell>
          <cell r="E41" t="str">
            <v>КМС</v>
          </cell>
          <cell r="F41" t="str">
            <v>Респ.Татарстан</v>
          </cell>
          <cell r="G41" t="str">
            <v>ГАУ ЦСП РТ</v>
          </cell>
        </row>
        <row r="42">
          <cell r="B42" t="str">
            <v>ФАРФУТДИНОВА Ольга</v>
          </cell>
          <cell r="C42">
            <v>10066198137</v>
          </cell>
          <cell r="D42">
            <v>35726</v>
          </cell>
          <cell r="E42" t="str">
            <v>МС</v>
          </cell>
          <cell r="F42" t="str">
            <v>Самарская область</v>
          </cell>
          <cell r="G42" t="str">
            <v>ГАУ ДО СО СШОР № 7</v>
          </cell>
        </row>
        <row r="43">
          <cell r="B43" t="str">
            <v>ЛУТФУЛЛИН Дамир</v>
          </cell>
          <cell r="C43">
            <v>10129965129</v>
          </cell>
          <cell r="D43">
            <v>38300</v>
          </cell>
          <cell r="E43" t="str">
            <v>КМС</v>
          </cell>
          <cell r="F43" t="str">
            <v>Москва</v>
          </cell>
          <cell r="G43" t="str">
            <v>ГБУ ДО "Московская академия велосипедного спорта"</v>
          </cell>
        </row>
        <row r="44">
          <cell r="B44" t="str">
            <v>ЗАЛЯЛИЕВ Рамиль</v>
          </cell>
          <cell r="C44">
            <v>10082022877</v>
          </cell>
          <cell r="D44">
            <v>35197</v>
          </cell>
          <cell r="E44" t="str">
            <v>1 СР</v>
          </cell>
          <cell r="F44" t="str">
            <v>Ростовская область</v>
          </cell>
          <cell r="G44" t="str">
            <v>МБУ "Гребной канал "Дон"</v>
          </cell>
        </row>
        <row r="45">
          <cell r="B45" t="str">
            <v>ПУКАЛОВ Николай</v>
          </cell>
          <cell r="C45">
            <v>10066197935</v>
          </cell>
          <cell r="D45">
            <v>34541</v>
          </cell>
          <cell r="E45" t="str">
            <v>1 СР</v>
          </cell>
          <cell r="F45" t="str">
            <v>Ростовская область</v>
          </cell>
          <cell r="G45" t="str">
            <v>МБУ "Гребной канал "Дон"</v>
          </cell>
        </row>
        <row r="46">
          <cell r="B46" t="str">
            <v>БАТАЕВ Руслан</v>
          </cell>
          <cell r="C46">
            <v>10131862588</v>
          </cell>
          <cell r="D46">
            <v>37383</v>
          </cell>
          <cell r="E46" t="str">
            <v>1 СР</v>
          </cell>
          <cell r="F46" t="str">
            <v>Оренбургская область</v>
          </cell>
        </row>
        <row r="47">
          <cell r="B47" t="str">
            <v>ШИШЛОВ Роман</v>
          </cell>
          <cell r="C47">
            <v>10095802133</v>
          </cell>
          <cell r="D47">
            <v>37622</v>
          </cell>
          <cell r="E47" t="str">
            <v>МС</v>
          </cell>
          <cell r="F47" t="str">
            <v>Удмуртская Республика</v>
          </cell>
        </row>
        <row r="48">
          <cell r="B48" t="str">
            <v>СЕЛЕЗНЁВ Тимур</v>
          </cell>
          <cell r="C48">
            <v>10097183977</v>
          </cell>
          <cell r="D48">
            <v>35868</v>
          </cell>
          <cell r="E48" t="str">
            <v>КМС</v>
          </cell>
          <cell r="F48" t="str">
            <v>Санкт-Петербург</v>
          </cell>
          <cell r="G48" t="str">
            <v>ГБУ СШОР №2 Калининского района</v>
          </cell>
        </row>
        <row r="49">
          <cell r="B49" t="str">
            <v>ПОКРОВСКИЙ Павел</v>
          </cell>
          <cell r="C49">
            <v>10130581380</v>
          </cell>
          <cell r="D49">
            <v>34693</v>
          </cell>
          <cell r="E49" t="str">
            <v>1 СР</v>
          </cell>
          <cell r="F49" t="str">
            <v>Московская область</v>
          </cell>
          <cell r="G49" t="str">
            <v>ГБПОУ МО "УОР №1"</v>
          </cell>
        </row>
        <row r="50">
          <cell r="B50" t="str">
            <v>ЛАНДИСБЕРГ Евгений</v>
          </cell>
          <cell r="C50">
            <v>10097609262</v>
          </cell>
          <cell r="D50">
            <v>37495</v>
          </cell>
          <cell r="E50" t="str">
            <v>КМС</v>
          </cell>
          <cell r="F50" t="str">
            <v>Санкт-Петербург</v>
          </cell>
          <cell r="G50" t="str">
            <v>ГБУ СШОР №2 Калининского района</v>
          </cell>
        </row>
        <row r="51">
          <cell r="B51" t="str">
            <v>ЭЙЛАЗОВ Тимур</v>
          </cell>
          <cell r="C51">
            <v>10119707377</v>
          </cell>
          <cell r="D51">
            <v>38322</v>
          </cell>
          <cell r="E51" t="str">
            <v>1 СР</v>
          </cell>
          <cell r="F51" t="str">
            <v>Оренбургская область</v>
          </cell>
          <cell r="G51" t="str">
            <v>РОО "ФВСОО"</v>
          </cell>
        </row>
        <row r="52">
          <cell r="B52" t="str">
            <v>ЛОГИНОВ Андрей</v>
          </cell>
          <cell r="C52">
            <v>10129960479</v>
          </cell>
          <cell r="D52">
            <v>38339</v>
          </cell>
          <cell r="E52" t="str">
            <v>КМС</v>
          </cell>
          <cell r="F52" t="str">
            <v>Москва</v>
          </cell>
          <cell r="G52" t="str">
            <v>ГБУ ДО "Московская академия велосипедного спорта"</v>
          </cell>
        </row>
        <row r="53">
          <cell r="B53" t="str">
            <v>КОРНЕЕВ Артем</v>
          </cell>
          <cell r="C53">
            <v>10141574716</v>
          </cell>
          <cell r="D53">
            <v>36159</v>
          </cell>
          <cell r="E53" t="str">
            <v>КМС</v>
          </cell>
          <cell r="F53" t="str">
            <v>Санкт-Петербург</v>
          </cell>
          <cell r="G53" t="str">
            <v>ГБУ СШОР №2 Калининского района</v>
          </cell>
        </row>
        <row r="54">
          <cell r="B54" t="str">
            <v>ВС</v>
          </cell>
        </row>
        <row r="55">
          <cell r="B55" t="str">
            <v>САФИНА Ралина</v>
          </cell>
          <cell r="C55">
            <v>10129594206</v>
          </cell>
          <cell r="D55">
            <v>39170</v>
          </cell>
          <cell r="E55" t="str">
            <v>1 СР</v>
          </cell>
          <cell r="F55" t="str">
            <v>Республика Татарстан</v>
          </cell>
          <cell r="G55" t="str">
            <v>ГАУ ЦСП РТ</v>
          </cell>
        </row>
        <row r="56">
          <cell r="B56" t="str">
            <v>ИВАНОВА Элина</v>
          </cell>
          <cell r="C56">
            <v>10129594307</v>
          </cell>
          <cell r="D56">
            <v>39157</v>
          </cell>
          <cell r="E56" t="str">
            <v>КМС</v>
          </cell>
          <cell r="F56" t="str">
            <v>Республика Татарстан</v>
          </cell>
          <cell r="G56" t="str">
            <v>ГАУ ЦСП РТ</v>
          </cell>
        </row>
        <row r="57">
          <cell r="B57" t="str">
            <v>ОСТРОВСКАЯ Валерия</v>
          </cell>
          <cell r="C57">
            <v>10150612587</v>
          </cell>
          <cell r="D57">
            <v>39457</v>
          </cell>
          <cell r="E57" t="str">
            <v>2 СР</v>
          </cell>
          <cell r="F57" t="str">
            <v>Иркутская область</v>
          </cell>
          <cell r="G57" t="str">
            <v>ОГКУ ДО СШОР "Олимпиец",г.Иркутск</v>
          </cell>
        </row>
        <row r="58">
          <cell r="A58">
            <v>20</v>
          </cell>
          <cell r="B58" t="str">
            <v>НЕПРЫНЦЕВА Софья</v>
          </cell>
          <cell r="C58">
            <v>10143464903</v>
          </cell>
          <cell r="D58">
            <v>39911</v>
          </cell>
          <cell r="E58" t="str">
            <v>2 СР</v>
          </cell>
          <cell r="F58" t="str">
            <v>Московская область</v>
          </cell>
          <cell r="G58" t="str">
            <v>"УОР № 1"</v>
          </cell>
        </row>
        <row r="59">
          <cell r="A59">
            <v>21</v>
          </cell>
          <cell r="B59" t="str">
            <v>ФЕДОРЕНКО Анна</v>
          </cell>
          <cell r="C59">
            <v>10144068626</v>
          </cell>
          <cell r="D59">
            <v>40338</v>
          </cell>
          <cell r="E59" t="str">
            <v>1 СР</v>
          </cell>
          <cell r="F59" t="str">
            <v>Санкт-Петербург</v>
          </cell>
          <cell r="G59" t="str">
            <v>ГБУ ДО СШОР №2 Калининского района</v>
          </cell>
        </row>
        <row r="62">
          <cell r="A62">
            <v>22</v>
          </cell>
          <cell r="B62" t="str">
            <v>ФЕДОРОВ Максим</v>
          </cell>
          <cell r="C62">
            <v>10140571875</v>
          </cell>
          <cell r="D62">
            <v>39304</v>
          </cell>
          <cell r="E62" t="str">
            <v>1 СР</v>
          </cell>
          <cell r="F62" t="str">
            <v>Санкт-Петербург</v>
          </cell>
          <cell r="G62" t="str">
            <v xml:space="preserve">ГБУ ДО СШ "Локомотив"Выборгского р-на </v>
          </cell>
        </row>
        <row r="63">
          <cell r="A63">
            <v>23</v>
          </cell>
          <cell r="B63" t="str">
            <v>ЕГОРОВ Артем</v>
          </cell>
          <cell r="C63">
            <v>10129902481</v>
          </cell>
          <cell r="D63">
            <v>38779</v>
          </cell>
          <cell r="E63" t="str">
            <v>КМС</v>
          </cell>
          <cell r="F63" t="str">
            <v>Санкт-Петербург</v>
          </cell>
          <cell r="G63" t="str">
            <v xml:space="preserve">ГБУ ДО СШ "Локомотив"Выборгского р-на </v>
          </cell>
        </row>
        <row r="64">
          <cell r="A64">
            <v>24</v>
          </cell>
          <cell r="B64" t="str">
            <v>ИВАНОВ Денис</v>
          </cell>
          <cell r="C64">
            <v>10139929958</v>
          </cell>
          <cell r="D64">
            <v>39298</v>
          </cell>
          <cell r="E64" t="str">
            <v>КМС</v>
          </cell>
          <cell r="F64" t="str">
            <v>Санкт-Петербург</v>
          </cell>
          <cell r="G64" t="str">
            <v xml:space="preserve">ГБУ ДО СШ "Локомотив"Выборгского р-на </v>
          </cell>
        </row>
        <row r="65">
          <cell r="B65" t="str">
            <v>ЗОЛЬНИКОВ Родион</v>
          </cell>
          <cell r="C65">
            <v>10130580269</v>
          </cell>
          <cell r="D65">
            <v>39402</v>
          </cell>
          <cell r="E65" t="str">
            <v>КМС</v>
          </cell>
          <cell r="F65" t="str">
            <v>Тюменская область</v>
          </cell>
          <cell r="G65" t="str">
            <v>МАУ ДО "СШ №2" г.Тобольска</v>
          </cell>
        </row>
        <row r="66">
          <cell r="B66" t="str">
            <v>ДЕМИДОВ Илья</v>
          </cell>
          <cell r="C66">
            <v>10153186525</v>
          </cell>
          <cell r="D66">
            <v>39857</v>
          </cell>
          <cell r="E66" t="str">
            <v>1 СР</v>
          </cell>
          <cell r="F66" t="str">
            <v>Тюменская область</v>
          </cell>
          <cell r="G66" t="str">
            <v>МАУ ДО "СШ №2" г.Тобольска</v>
          </cell>
        </row>
        <row r="67">
          <cell r="B67" t="str">
            <v>МИЩЕРСКИЙ Руслан</v>
          </cell>
          <cell r="C67">
            <v>10151797304</v>
          </cell>
          <cell r="D67">
            <v>38760</v>
          </cell>
          <cell r="E67" t="str">
            <v>1 СР</v>
          </cell>
          <cell r="F67" t="str">
            <v>Ростовская область</v>
          </cell>
          <cell r="G67" t="str">
            <v>МБУ ДО Гребной канал "Дон"</v>
          </cell>
        </row>
        <row r="68">
          <cell r="B68" t="str">
            <v>МОТУНОВ Матвей</v>
          </cell>
          <cell r="C68">
            <v>10144195332</v>
          </cell>
          <cell r="D68">
            <v>39862</v>
          </cell>
          <cell r="E68" t="str">
            <v>1 СР</v>
          </cell>
          <cell r="F68" t="str">
            <v>Ростовская область</v>
          </cell>
          <cell r="G68" t="str">
            <v>МБУ ДО Гребной канал "Дон"</v>
          </cell>
        </row>
        <row r="69">
          <cell r="B69" t="str">
            <v>СЛЫШКИН Мартин</v>
          </cell>
          <cell r="C69">
            <v>10140877932</v>
          </cell>
          <cell r="D69">
            <v>40045</v>
          </cell>
          <cell r="E69" t="str">
            <v>1 СР</v>
          </cell>
          <cell r="F69" t="str">
            <v>Ростовская область</v>
          </cell>
          <cell r="G69" t="str">
            <v>МБУ ДО Гребной канал "Дон"</v>
          </cell>
        </row>
        <row r="70">
          <cell r="B70" t="str">
            <v>ШИМЯКОВ Егор</v>
          </cell>
          <cell r="C70">
            <v>10153742960</v>
          </cell>
          <cell r="D70">
            <v>40065</v>
          </cell>
          <cell r="E70" t="str">
            <v>1 СР</v>
          </cell>
          <cell r="F70" t="str">
            <v>Ростовская область</v>
          </cell>
          <cell r="G70" t="str">
            <v>МБУ ДО Гребной канал "Дон"</v>
          </cell>
        </row>
        <row r="71">
          <cell r="B71" t="str">
            <v>ЯКИМОВ Николай</v>
          </cell>
          <cell r="C71">
            <v>10116370678</v>
          </cell>
          <cell r="D71">
            <v>39005</v>
          </cell>
          <cell r="E71" t="str">
            <v>1 СР</v>
          </cell>
          <cell r="F71" t="str">
            <v>Республика Татарстан</v>
          </cell>
          <cell r="G71" t="str">
            <v>ГАУ ЦСП РТ</v>
          </cell>
        </row>
        <row r="72">
          <cell r="B72" t="str">
            <v>МАКАРОВ Семен</v>
          </cell>
          <cell r="C72">
            <v>10132636871</v>
          </cell>
          <cell r="D72">
            <v>39230</v>
          </cell>
          <cell r="E72" t="str">
            <v>1 СР</v>
          </cell>
          <cell r="F72" t="str">
            <v>Республика Татарстан</v>
          </cell>
          <cell r="G72" t="str">
            <v>ГАУ ЦСП РТ</v>
          </cell>
        </row>
        <row r="73">
          <cell r="B73" t="str">
            <v>ДВОРЯНИНОВ Ярослав</v>
          </cell>
          <cell r="C73">
            <v>10140425971</v>
          </cell>
          <cell r="D73">
            <v>39348</v>
          </cell>
          <cell r="E73" t="str">
            <v>1 СР</v>
          </cell>
          <cell r="F73" t="str">
            <v>Республика Татарстан</v>
          </cell>
          <cell r="G73" t="str">
            <v>ГАУ ЦСП РТ</v>
          </cell>
        </row>
        <row r="74">
          <cell r="B74" t="str">
            <v>ГУЛЬМУТДИНОВ Раиль</v>
          </cell>
          <cell r="C74">
            <v>10132636770</v>
          </cell>
          <cell r="D74">
            <v>39696</v>
          </cell>
          <cell r="E74" t="str">
            <v>1 СР</v>
          </cell>
          <cell r="F74" t="str">
            <v>Республика Татарстан</v>
          </cell>
          <cell r="G74" t="str">
            <v>ГАУ ЦСП РТ</v>
          </cell>
        </row>
        <row r="75">
          <cell r="B75" t="str">
            <v>КУЗНЕЦОВ Егор</v>
          </cell>
          <cell r="C75">
            <v>10152749924</v>
          </cell>
          <cell r="D75">
            <v>40063</v>
          </cell>
          <cell r="E75" t="str">
            <v>2 СР</v>
          </cell>
          <cell r="F75" t="str">
            <v>Республика Башкортостан</v>
          </cell>
          <cell r="G75" t="str">
            <v>ГАУ ДО СШОР по велоспорту РБ</v>
          </cell>
        </row>
        <row r="76">
          <cell r="B76" t="str">
            <v>СЕМИЛЕТНИКОВ Глеб</v>
          </cell>
          <cell r="C76">
            <v>10134127338</v>
          </cell>
          <cell r="D76">
            <v>39239</v>
          </cell>
          <cell r="E76" t="str">
            <v>1 СР</v>
          </cell>
          <cell r="F76" t="str">
            <v>Московская область</v>
          </cell>
          <cell r="G76" t="str">
            <v>"УОР № 1"</v>
          </cell>
        </row>
        <row r="77">
          <cell r="B77" t="str">
            <v>ТРИФОНОВ Артем</v>
          </cell>
          <cell r="C77">
            <v>10132173291</v>
          </cell>
          <cell r="D77">
            <v>39269</v>
          </cell>
          <cell r="E77" t="str">
            <v>1 СР</v>
          </cell>
          <cell r="F77" t="str">
            <v>Московская область</v>
          </cell>
          <cell r="G77" t="str">
            <v>"УОР № 1"</v>
          </cell>
        </row>
        <row r="78">
          <cell r="B78" t="str">
            <v>АШИХМИН Андрей</v>
          </cell>
          <cell r="C78">
            <v>10141220563</v>
          </cell>
          <cell r="D78">
            <v>40221</v>
          </cell>
          <cell r="E78" t="str">
            <v>2 СР</v>
          </cell>
          <cell r="F78" t="str">
            <v>Кировская область</v>
          </cell>
          <cell r="G78" t="str">
            <v>ФВСКО</v>
          </cell>
        </row>
        <row r="79">
          <cell r="B79" t="str">
            <v>КОЗЛОВ Данил</v>
          </cell>
          <cell r="C79">
            <v>10129623508</v>
          </cell>
          <cell r="D79">
            <v>39020</v>
          </cell>
          <cell r="E79" t="str">
            <v>1 СР</v>
          </cell>
          <cell r="F79" t="str">
            <v>Казань</v>
          </cell>
          <cell r="G79" t="str">
            <v>БУ ДО УР СШОР по велоспорту</v>
          </cell>
        </row>
        <row r="80">
          <cell r="B80" t="str">
            <v>ЦЫРЕНЩИКОВ Матвей</v>
          </cell>
          <cell r="C80">
            <v>10120373142</v>
          </cell>
          <cell r="D80">
            <v>38742</v>
          </cell>
          <cell r="E80" t="str">
            <v>1 СР</v>
          </cell>
          <cell r="F80" t="str">
            <v>Свердловская область</v>
          </cell>
          <cell r="G80" t="str">
            <v>РОО "Федерация велосипедного спорта Свердловской области"</v>
          </cell>
        </row>
        <row r="81">
          <cell r="B81" t="str">
            <v>ЗОЛЬНИКОВ Родион</v>
          </cell>
          <cell r="D81">
            <v>39402</v>
          </cell>
          <cell r="E81" t="str">
            <v>2 СР</v>
          </cell>
          <cell r="F81" t="str">
            <v>Тобольск</v>
          </cell>
          <cell r="G81" t="str">
            <v>МАУ ДО "СШ №2" г. Тобольска</v>
          </cell>
        </row>
        <row r="82">
          <cell r="B82" t="str">
            <v>ШАЛЫПИНА Арина</v>
          </cell>
          <cell r="C82">
            <v>10132272012</v>
          </cell>
          <cell r="D82">
            <v>39586</v>
          </cell>
          <cell r="E82" t="str">
            <v>1 СР</v>
          </cell>
          <cell r="F82" t="str">
            <v>Омская область</v>
          </cell>
          <cell r="G82" t="str">
            <v>БУ ОО ДО "СШОР "Академия велоспорта"</v>
          </cell>
        </row>
        <row r="83">
          <cell r="B83" t="str">
            <v>НАСКОВЕЦ Павел</v>
          </cell>
          <cell r="C83">
            <v>10135461086</v>
          </cell>
          <cell r="D83">
            <v>39659</v>
          </cell>
          <cell r="E83" t="str">
            <v>1 СР</v>
          </cell>
          <cell r="F83" t="str">
            <v>Омская область</v>
          </cell>
          <cell r="G83" t="str">
            <v>БУ ОО ДО "СШОР "Академия велоспорта"</v>
          </cell>
        </row>
        <row r="84">
          <cell r="B84" t="str">
            <v>ДЕМИДОВ Илья</v>
          </cell>
          <cell r="C84">
            <v>10153286525</v>
          </cell>
          <cell r="D84">
            <v>39857</v>
          </cell>
          <cell r="E84" t="str">
            <v>2 СР</v>
          </cell>
          <cell r="F84" t="str">
            <v>Тобольск</v>
          </cell>
          <cell r="G84" t="str">
            <v>МАУ ДО "СШ №2" г. Тобольска</v>
          </cell>
        </row>
      </sheetData>
      <sheetData sheetId="4">
        <row r="1">
          <cell r="A1" t="str">
            <v>МИНИСТЕРСТВО СПОРТА РОССИЙСКОЙ ФЕДЕРАЦИИ</v>
          </cell>
        </row>
        <row r="2">
          <cell r="A2" t="str">
            <v>ФЕДЕРАЦИЯ ВЕЛОСИПЕДНОГО СПОРТА РОССИИ</v>
          </cell>
        </row>
        <row r="3">
          <cell r="A3" t="str">
            <v>МИНИСТЕРСТВО СПОРТА РЕСПУБЛИКИ МОРДОВИЯ</v>
          </cell>
        </row>
        <row r="4">
          <cell r="A4" t="str">
            <v>РОО"ФЕДЕРАЦИЯ ВЕЛОСИПЕДНОГО СПОРТА РЕСПУБЛИКИ МОРДОВИЯ"</v>
          </cell>
        </row>
        <row r="5">
          <cell r="A5" t="str">
            <v>ГБУ ДО РМ "СШОР ПО ВЕЛОСПОРТУ"</v>
          </cell>
        </row>
        <row r="7">
          <cell r="A7" t="str">
            <v>ВСЕРОССИЙСКИЕ СОРЕВНОВАНИЯ</v>
          </cell>
        </row>
        <row r="8">
          <cell r="A8" t="str">
            <v>ВЕЛОСИПЕДНЫЙ СПОРТ ВМХ - ФРИСТАЙЛ - ПАРК (или парк - смешанный)</v>
          </cell>
        </row>
        <row r="9">
          <cell r="A9" t="str">
            <v>СПИСОК УЧАСТНИКОВ</v>
          </cell>
        </row>
        <row r="10">
          <cell r="A10" t="str">
            <v>ЮНИОРЫ,ЮНИОРКИ (17-18 ЛЕТ),ЮНОШИ,ДЕВУШКИ (15-16 ЛЕТ),ЮНОШИ,ДЕВУШКИ (13-14 ЛЕТ)</v>
          </cell>
        </row>
        <row r="11">
          <cell r="A11" t="str">
            <v>МЕСТО ПРОВЕДЕНИЯ: г. Саранск</v>
          </cell>
          <cell r="G11" t="str">
            <v>Номер-код ВРВС - 0080061612Я</v>
          </cell>
        </row>
        <row r="12">
          <cell r="A12" t="str">
            <v>ДАТА ПРОВЕДЕНИЯ: 24 -28 июля 2024 года</v>
          </cell>
          <cell r="G12" t="str">
            <v>ЕКП 2024 № - 2008130021019391</v>
          </cell>
        </row>
        <row r="14">
          <cell r="A14" t="str">
            <v>#</v>
          </cell>
          <cell r="C14" t="str">
            <v>КОД UCI</v>
          </cell>
          <cell r="D14" t="str">
            <v>ФАМИЛИЯ ИМЯ</v>
          </cell>
          <cell r="E14" t="str">
            <v>ДАТА РОЖД.</v>
          </cell>
          <cell r="F14" t="str">
            <v>РАЗРЯД,
ЗВАНИЕ</v>
          </cell>
          <cell r="G14" t="str">
            <v>ПРИНАДЛЕЖНОСТЬ К ОРГАНИЗАЦИИ</v>
          </cell>
        </row>
        <row r="16">
          <cell r="B16" t="str">
            <v>Республика Удмуртия</v>
          </cell>
        </row>
        <row r="17">
          <cell r="A17">
            <v>1</v>
          </cell>
          <cell r="C17" t="e">
            <v>#N/A</v>
          </cell>
          <cell r="D17" t="e">
            <v>#N/A</v>
          </cell>
          <cell r="E17" t="e">
            <v>#N/A</v>
          </cell>
          <cell r="F17" t="e">
            <v>#N/A</v>
          </cell>
          <cell r="G17" t="e">
            <v>#N/A</v>
          </cell>
        </row>
        <row r="19">
          <cell r="B19" t="str">
            <v>Омская область</v>
          </cell>
        </row>
        <row r="20">
          <cell r="A20">
            <v>1</v>
          </cell>
          <cell r="B20">
            <v>12</v>
          </cell>
          <cell r="C20">
            <v>10130040911</v>
          </cell>
          <cell r="D20" t="str">
            <v>МИЗИН Дмитрий</v>
          </cell>
          <cell r="E20">
            <v>39020</v>
          </cell>
          <cell r="F20" t="str">
            <v>1 СР</v>
          </cell>
          <cell r="G20" t="str">
            <v>БУ ОО ДО "СШОР "Академия велоспорта"</v>
          </cell>
        </row>
        <row r="22">
          <cell r="B22" t="str">
            <v>Тюменская область</v>
          </cell>
        </row>
        <row r="23">
          <cell r="A23">
            <v>3</v>
          </cell>
          <cell r="C23" t="e">
            <v>#N/A</v>
          </cell>
          <cell r="D23" t="e">
            <v>#N/A</v>
          </cell>
          <cell r="E23" t="e">
            <v>#N/A</v>
          </cell>
          <cell r="F23" t="e">
            <v>#N/A</v>
          </cell>
          <cell r="G23" t="e">
            <v>#N/A</v>
          </cell>
        </row>
        <row r="24">
          <cell r="A24">
            <v>4</v>
          </cell>
          <cell r="C24" t="e">
            <v>#N/A</v>
          </cell>
          <cell r="D24" t="e">
            <v>#N/A</v>
          </cell>
          <cell r="E24" t="e">
            <v>#N/A</v>
          </cell>
          <cell r="F24" t="e">
            <v>#N/A</v>
          </cell>
          <cell r="G24" t="e">
            <v>#N/A</v>
          </cell>
        </row>
        <row r="26">
          <cell r="B26" t="str">
            <v>Кировская область</v>
          </cell>
        </row>
        <row r="27">
          <cell r="A27">
            <v>5</v>
          </cell>
          <cell r="C27" t="e">
            <v>#N/A</v>
          </cell>
          <cell r="D27" t="e">
            <v>#N/A</v>
          </cell>
          <cell r="E27" t="e">
            <v>#N/A</v>
          </cell>
          <cell r="F27" t="e">
            <v>#N/A</v>
          </cell>
          <cell r="G27" t="e">
            <v>#N/A</v>
          </cell>
        </row>
        <row r="29">
          <cell r="B29" t="str">
            <v>Представитель: Юсупов Р.С.</v>
          </cell>
        </row>
        <row r="31">
          <cell r="B31" t="str">
            <v>Ростовская область</v>
          </cell>
        </row>
        <row r="32">
          <cell r="A32">
            <v>6</v>
          </cell>
          <cell r="C32" t="e">
            <v>#N/A</v>
          </cell>
          <cell r="D32" t="e">
            <v>#N/A</v>
          </cell>
          <cell r="E32" t="e">
            <v>#N/A</v>
          </cell>
          <cell r="F32" t="e">
            <v>#N/A</v>
          </cell>
          <cell r="G32" t="e">
            <v>#N/A</v>
          </cell>
        </row>
        <row r="33">
          <cell r="A33">
            <v>7</v>
          </cell>
          <cell r="C33" t="e">
            <v>#N/A</v>
          </cell>
          <cell r="D33" t="e">
            <v>#N/A</v>
          </cell>
          <cell r="E33" t="e">
            <v>#N/A</v>
          </cell>
          <cell r="F33" t="e">
            <v>#N/A</v>
          </cell>
          <cell r="G33" t="e">
            <v>#N/A</v>
          </cell>
        </row>
        <row r="34">
          <cell r="A34">
            <v>8</v>
          </cell>
          <cell r="C34" t="e">
            <v>#N/A</v>
          </cell>
          <cell r="D34" t="e">
            <v>#N/A</v>
          </cell>
          <cell r="E34" t="e">
            <v>#N/A</v>
          </cell>
          <cell r="F34" t="e">
            <v>#N/A</v>
          </cell>
          <cell r="G34" t="e">
            <v>#N/A</v>
          </cell>
        </row>
        <row r="35">
          <cell r="A35">
            <v>9</v>
          </cell>
          <cell r="C35" t="e">
            <v>#N/A</v>
          </cell>
          <cell r="D35" t="e">
            <v>#N/A</v>
          </cell>
          <cell r="E35" t="e">
            <v>#N/A</v>
          </cell>
          <cell r="F35" t="e">
            <v>#N/A</v>
          </cell>
          <cell r="G35" t="e">
            <v>#N/A</v>
          </cell>
        </row>
        <row r="37">
          <cell r="B37" t="str">
            <v>Иркутская область</v>
          </cell>
        </row>
        <row r="38">
          <cell r="A38">
            <v>10</v>
          </cell>
          <cell r="C38" t="e">
            <v>#N/A</v>
          </cell>
          <cell r="D38" t="e">
            <v>#N/A</v>
          </cell>
          <cell r="E38" t="e">
            <v>#N/A</v>
          </cell>
          <cell r="F38" t="e">
            <v>#N/A</v>
          </cell>
          <cell r="G38" t="e">
            <v>#N/A</v>
          </cell>
        </row>
        <row r="40">
          <cell r="B40" t="str">
            <v>Представитель: Юсупов Р.С.</v>
          </cell>
        </row>
        <row r="42">
          <cell r="B42" t="str">
            <v>Московская область</v>
          </cell>
        </row>
        <row r="43">
          <cell r="A43">
            <v>2</v>
          </cell>
          <cell r="B43">
            <v>20</v>
          </cell>
          <cell r="C43">
            <v>10143464903</v>
          </cell>
          <cell r="D43" t="str">
            <v>НЕПРЫНЦЕВА Софья</v>
          </cell>
          <cell r="E43">
            <v>39911</v>
          </cell>
          <cell r="F43" t="str">
            <v>2 СР</v>
          </cell>
          <cell r="G43" t="str">
            <v>"УОР № 1"</v>
          </cell>
        </row>
        <row r="44">
          <cell r="A44">
            <v>12</v>
          </cell>
          <cell r="C44" t="e">
            <v>#N/A</v>
          </cell>
          <cell r="D44" t="e">
            <v>#N/A</v>
          </cell>
          <cell r="E44" t="e">
            <v>#N/A</v>
          </cell>
          <cell r="F44" t="e">
            <v>#N/A</v>
          </cell>
          <cell r="G44" t="e">
            <v>#N/A</v>
          </cell>
        </row>
        <row r="46">
          <cell r="B46" t="str">
            <v>Республика Башкортостан</v>
          </cell>
        </row>
        <row r="47">
          <cell r="A47">
            <v>13</v>
          </cell>
          <cell r="C47" t="e">
            <v>#N/A</v>
          </cell>
          <cell r="D47" t="e">
            <v>#N/A</v>
          </cell>
          <cell r="E47" t="e">
            <v>#N/A</v>
          </cell>
          <cell r="F47" t="e">
            <v>#N/A</v>
          </cell>
          <cell r="G47" t="e">
            <v>#N/A</v>
          </cell>
        </row>
        <row r="49">
          <cell r="B49" t="str">
            <v>Санкт-Петербург</v>
          </cell>
        </row>
        <row r="50">
          <cell r="A50">
            <v>3</v>
          </cell>
          <cell r="B50">
            <v>21</v>
          </cell>
          <cell r="C50">
            <v>10144068626</v>
          </cell>
          <cell r="D50" t="str">
            <v>ФЕДОРЕНКО Анна</v>
          </cell>
          <cell r="E50">
            <v>40338</v>
          </cell>
          <cell r="F50" t="str">
            <v>1 СР</v>
          </cell>
          <cell r="G50" t="str">
            <v>ГБУ ДО СШОР №2 Калининского района</v>
          </cell>
        </row>
        <row r="51">
          <cell r="A51">
            <v>4</v>
          </cell>
          <cell r="B51">
            <v>22</v>
          </cell>
          <cell r="C51">
            <v>10140571875</v>
          </cell>
          <cell r="D51" t="str">
            <v>ФЕДОРОВ Максим</v>
          </cell>
          <cell r="E51">
            <v>39304</v>
          </cell>
          <cell r="F51" t="str">
            <v>1 СР</v>
          </cell>
          <cell r="G51" t="str">
            <v xml:space="preserve">ГБУ ДО СШ "Локомотив"Выборгского р-на </v>
          </cell>
        </row>
        <row r="52">
          <cell r="A52">
            <v>5</v>
          </cell>
          <cell r="B52">
            <v>23</v>
          </cell>
          <cell r="C52">
            <v>10129902481</v>
          </cell>
          <cell r="D52" t="str">
            <v>ЕГОРОВ Артем</v>
          </cell>
          <cell r="E52">
            <v>38779</v>
          </cell>
          <cell r="F52" t="str">
            <v>КМС</v>
          </cell>
          <cell r="G52" t="str">
            <v xml:space="preserve">ГБУ ДО СШ "Локомотив"Выборгского р-на </v>
          </cell>
        </row>
        <row r="53">
          <cell r="A53">
            <v>6</v>
          </cell>
          <cell r="B53">
            <v>24</v>
          </cell>
          <cell r="C53">
            <v>10139929958</v>
          </cell>
          <cell r="D53" t="str">
            <v>ИВАНОВ Денис</v>
          </cell>
          <cell r="E53">
            <v>39298</v>
          </cell>
          <cell r="F53" t="str">
            <v>КМС</v>
          </cell>
          <cell r="G53" t="str">
            <v xml:space="preserve">ГБУ ДО СШ "Локомотив"Выборгского р-на </v>
          </cell>
        </row>
        <row r="68">
          <cell r="A68">
            <v>3</v>
          </cell>
        </row>
        <row r="69">
          <cell r="A69">
            <v>4</v>
          </cell>
        </row>
        <row r="70">
          <cell r="A70">
            <v>5</v>
          </cell>
        </row>
        <row r="71">
          <cell r="B71" t="str">
            <v>Представитель: Макарова Т.Н.</v>
          </cell>
        </row>
        <row r="73">
          <cell r="B73" t="str">
            <v>Республика Крым</v>
          </cell>
        </row>
        <row r="74">
          <cell r="A74">
            <v>1</v>
          </cell>
          <cell r="B74">
            <v>7</v>
          </cell>
          <cell r="C74" t="e">
            <v>#NAME?</v>
          </cell>
          <cell r="D74" t="e">
            <v>#NAME?</v>
          </cell>
          <cell r="F74" t="e">
            <v>#NAME?</v>
          </cell>
          <cell r="G74" t="e">
            <v>#NAME?</v>
          </cell>
        </row>
        <row r="75">
          <cell r="A75">
            <v>2</v>
          </cell>
          <cell r="B75">
            <v>32</v>
          </cell>
          <cell r="C75" t="e">
            <v>#NAME?</v>
          </cell>
          <cell r="D75" t="e">
            <v>#NAME?</v>
          </cell>
          <cell r="F75" t="e">
            <v>#NAME?</v>
          </cell>
          <cell r="G75" t="e">
            <v>#NAME?</v>
          </cell>
        </row>
        <row r="76">
          <cell r="A76">
            <v>3</v>
          </cell>
          <cell r="B76">
            <v>33</v>
          </cell>
          <cell r="C76" t="e">
            <v>#NAME?</v>
          </cell>
          <cell r="D76" t="e">
            <v>#NAME?</v>
          </cell>
          <cell r="F76" t="e">
            <v>#NAME?</v>
          </cell>
          <cell r="G76" t="e">
            <v>#NAME?</v>
          </cell>
        </row>
        <row r="77">
          <cell r="B77" t="str">
            <v>Представитель: Загородний В.А.</v>
          </cell>
        </row>
        <row r="79">
          <cell r="B79" t="str">
            <v>Самарская область</v>
          </cell>
        </row>
        <row r="80">
          <cell r="A80">
            <v>1</v>
          </cell>
          <cell r="B80">
            <v>57</v>
          </cell>
          <cell r="C80" t="e">
            <v>#NAME?</v>
          </cell>
          <cell r="D80" t="e">
            <v>#NAME?</v>
          </cell>
          <cell r="F80" t="e">
            <v>#NAME?</v>
          </cell>
          <cell r="G80" t="e">
            <v>#NAME?</v>
          </cell>
        </row>
        <row r="81">
          <cell r="A81">
            <v>2</v>
          </cell>
          <cell r="B81">
            <v>58</v>
          </cell>
          <cell r="C81" t="e">
            <v>#NAME?</v>
          </cell>
          <cell r="D81" t="e">
            <v>#NAME?</v>
          </cell>
          <cell r="F81" t="e">
            <v>#NAME?</v>
          </cell>
          <cell r="G81" t="e">
            <v>#NAME?</v>
          </cell>
        </row>
        <row r="82">
          <cell r="B82" t="str">
            <v>Представитель: Зотеев Д.Г.</v>
          </cell>
        </row>
        <row r="84">
          <cell r="B84" t="str">
            <v>Санкт-Петербург</v>
          </cell>
        </row>
        <row r="85">
          <cell r="A85">
            <v>1</v>
          </cell>
          <cell r="B85">
            <v>35</v>
          </cell>
          <cell r="C85" t="e">
            <v>#NAME?</v>
          </cell>
          <cell r="D85" t="e">
            <v>#NAME?</v>
          </cell>
          <cell r="F85" t="e">
            <v>#NAME?</v>
          </cell>
          <cell r="G85" t="e">
            <v>#NAME?</v>
          </cell>
        </row>
      </sheetData>
      <sheetData sheetId="5">
        <row r="1">
          <cell r="A1" t="str">
            <v>МИНИСТЕРСТВО СПОРТА РОССИЙСКОЙ ФЕДЕРАЦИИ</v>
          </cell>
        </row>
        <row r="2">
          <cell r="A2" t="str">
            <v>ФЕДЕРАЦИЯ ВЕЛОСИПЕДНОГО СПОРТА РОССИИ</v>
          </cell>
        </row>
        <row r="3">
          <cell r="A3" t="str">
            <v>МИНИСТЕРСТВО СПОРТА РЕСПУБЛИКИ МОРДОВИЯ</v>
          </cell>
        </row>
        <row r="4">
          <cell r="A4" t="str">
            <v>РОО"ФЕДЕРАЦИЯ ВЕЛОСИПЕДНОГО СПОРТА РЕСПУБЛИКИ МОРДОВИЯ"</v>
          </cell>
        </row>
        <row r="5">
          <cell r="A5" t="str">
            <v>ГБУ ДО РМ "СШОР ПО ВЕЛОСПОРТУ"</v>
          </cell>
        </row>
        <row r="7">
          <cell r="A7" t="str">
            <v>КУБОК РОССИИ (6 ЭТАП)</v>
          </cell>
        </row>
        <row r="8">
          <cell r="A8" t="str">
            <v>ВЕЛОСИПЕДНЫЙ СПОРТ ВМХ - ФРИСТАЙЛ - ПАРК (или парк - смешанный)</v>
          </cell>
        </row>
        <row r="9">
          <cell r="A9" t="str">
            <v>СПИСОК УЧАСТНИКОВ</v>
          </cell>
        </row>
        <row r="10">
          <cell r="A10" t="str">
            <v>МУЖЧИНЫ,ЖЕНЩИНЫ</v>
          </cell>
        </row>
        <row r="11">
          <cell r="A11" t="str">
            <v>МЕСТО ПРОВЕДЕНИЯ: г. Саранск</v>
          </cell>
          <cell r="G11" t="str">
            <v>Номер-код ВРВС - 0080061612Я</v>
          </cell>
        </row>
        <row r="12">
          <cell r="A12" t="str">
            <v>ДАТА ПРОВЕДЕНИЯ: 24 -28 июля 2024 года</v>
          </cell>
          <cell r="G12" t="str">
            <v>ЕКП 2024 № - 2008130020019354</v>
          </cell>
        </row>
        <row r="14">
          <cell r="A14" t="str">
            <v>#</v>
          </cell>
          <cell r="C14" t="str">
            <v>КОД UCI</v>
          </cell>
          <cell r="D14" t="str">
            <v>ФАМИЛИЯ ИМЯ</v>
          </cell>
          <cell r="E14" t="str">
            <v>ДАТА РОЖД.</v>
          </cell>
          <cell r="F14" t="str">
            <v>РАЗРЯД,
ЗВАНИЕ</v>
          </cell>
          <cell r="G14" t="str">
            <v>ПРИНАДЛЕЖНОСТЬ К ОРГАНИЗАЦИИ</v>
          </cell>
        </row>
        <row r="16">
          <cell r="B16" t="str">
            <v>Республика Удмуртия</v>
          </cell>
        </row>
        <row r="17">
          <cell r="A17">
            <v>1</v>
          </cell>
          <cell r="C17" t="e">
            <v>#N/A</v>
          </cell>
          <cell r="D17" t="e">
            <v>#N/A</v>
          </cell>
          <cell r="E17" t="e">
            <v>#N/A</v>
          </cell>
          <cell r="F17" t="e">
            <v>#N/A</v>
          </cell>
          <cell r="G17" t="e">
            <v>#N/A</v>
          </cell>
        </row>
        <row r="19">
          <cell r="B19" t="str">
            <v>Краснодарский край</v>
          </cell>
        </row>
        <row r="20">
          <cell r="A20">
            <v>1</v>
          </cell>
          <cell r="B20">
            <v>9</v>
          </cell>
          <cell r="C20">
            <v>10066301908</v>
          </cell>
          <cell r="D20" t="str">
            <v>МОЛЛАЕВ Александр</v>
          </cell>
          <cell r="E20">
            <v>37610</v>
          </cell>
          <cell r="F20" t="str">
            <v>МС</v>
          </cell>
          <cell r="G20" t="str">
            <v>ГБУ ДО КК "СШОР по велосипедному спорту"</v>
          </cell>
        </row>
        <row r="21">
          <cell r="A21">
            <v>2</v>
          </cell>
          <cell r="B21">
            <v>10</v>
          </cell>
          <cell r="C21">
            <v>10066301807</v>
          </cell>
          <cell r="D21" t="str">
            <v>ЛЮБИШКИН Арсений</v>
          </cell>
          <cell r="E21">
            <v>37951</v>
          </cell>
          <cell r="F21" t="str">
            <v>МС</v>
          </cell>
          <cell r="G21" t="str">
            <v>ГБУ ДО КК "СШОР по велосипедному спорту"</v>
          </cell>
        </row>
        <row r="23">
          <cell r="B23" t="str">
            <v>Красноярский край</v>
          </cell>
        </row>
        <row r="24">
          <cell r="A24">
            <v>4</v>
          </cell>
          <cell r="C24" t="e">
            <v>#N/A</v>
          </cell>
          <cell r="D24" t="e">
            <v>#N/A</v>
          </cell>
          <cell r="E24" t="e">
            <v>#N/A</v>
          </cell>
          <cell r="F24" t="e">
            <v>#N/A</v>
          </cell>
          <cell r="G24" t="e">
            <v>#N/A</v>
          </cell>
        </row>
        <row r="25">
          <cell r="A25">
            <v>5</v>
          </cell>
          <cell r="C25" t="e">
            <v>#N/A</v>
          </cell>
          <cell r="D25" t="e">
            <v>#N/A</v>
          </cell>
          <cell r="E25" t="e">
            <v>#N/A</v>
          </cell>
          <cell r="F25" t="e">
            <v>#N/A</v>
          </cell>
          <cell r="G25" t="e">
            <v>#N/A</v>
          </cell>
        </row>
        <row r="27">
          <cell r="B27" t="str">
            <v>Калининградская область</v>
          </cell>
        </row>
        <row r="28">
          <cell r="A28">
            <v>3</v>
          </cell>
          <cell r="B28">
            <v>11</v>
          </cell>
          <cell r="C28">
            <v>10089109335</v>
          </cell>
          <cell r="D28" t="str">
            <v>АЛИЕВ Анар</v>
          </cell>
          <cell r="E28">
            <v>37694</v>
          </cell>
          <cell r="F28" t="str">
            <v>МС</v>
          </cell>
          <cell r="G28" t="str">
            <v>ГАУ ДО КО "КСШОР"</v>
          </cell>
        </row>
        <row r="29">
          <cell r="A29">
            <v>7</v>
          </cell>
          <cell r="C29" t="e">
            <v>#N/A</v>
          </cell>
          <cell r="D29" t="e">
            <v>#N/A</v>
          </cell>
          <cell r="E29" t="e">
            <v>#N/A</v>
          </cell>
          <cell r="F29" t="e">
            <v>#N/A</v>
          </cell>
          <cell r="G29" t="e">
            <v>#N/A</v>
          </cell>
        </row>
        <row r="31">
          <cell r="B31" t="str">
            <v>Представитель: Юсупов Р.С.</v>
          </cell>
        </row>
        <row r="33">
          <cell r="B33" t="str">
            <v>Санкт-Петербург</v>
          </cell>
        </row>
        <row r="34">
          <cell r="A34">
            <v>4</v>
          </cell>
          <cell r="B34">
            <v>1</v>
          </cell>
          <cell r="C34">
            <v>10084695734</v>
          </cell>
          <cell r="D34" t="str">
            <v xml:space="preserve">ФОМИНОВ Никита </v>
          </cell>
          <cell r="E34">
            <v>36281</v>
          </cell>
          <cell r="F34" t="str">
            <v>МС</v>
          </cell>
          <cell r="G34" t="str">
            <v xml:space="preserve">ГБУ ДО СШОР №2 Калининского района </v>
          </cell>
        </row>
        <row r="35">
          <cell r="A35">
            <v>5</v>
          </cell>
          <cell r="B35">
            <v>2</v>
          </cell>
          <cell r="C35">
            <v>10139701101</v>
          </cell>
          <cell r="D35" t="str">
            <v>НЕЧИПОРЮК Данил</v>
          </cell>
          <cell r="E35">
            <v>38342</v>
          </cell>
          <cell r="F35" t="str">
            <v>КМС</v>
          </cell>
          <cell r="G35" t="str">
            <v xml:space="preserve">ГБУ ДО СШ "Локомотив"Выборгского р-на </v>
          </cell>
        </row>
        <row r="36">
          <cell r="A36">
            <v>6</v>
          </cell>
          <cell r="B36">
            <v>3</v>
          </cell>
          <cell r="C36">
            <v>10139700794</v>
          </cell>
          <cell r="D36" t="str">
            <v>ЧАЩИН Никита</v>
          </cell>
          <cell r="E36">
            <v>38349</v>
          </cell>
          <cell r="F36" t="str">
            <v>КМС</v>
          </cell>
          <cell r="G36" t="str">
            <v xml:space="preserve">ГБУ ДО СШ "Локомотив"Выборгского р-на </v>
          </cell>
        </row>
        <row r="37">
          <cell r="A37">
            <v>7</v>
          </cell>
          <cell r="B37">
            <v>4</v>
          </cell>
          <cell r="C37">
            <v>10129838019</v>
          </cell>
          <cell r="D37" t="str">
            <v>СОРОКО Роман</v>
          </cell>
          <cell r="E37">
            <v>38518</v>
          </cell>
          <cell r="F37" t="str">
            <v>КМС</v>
          </cell>
          <cell r="G37" t="str">
            <v xml:space="preserve">ГБУ ДО СШОР №2 Калининского района </v>
          </cell>
        </row>
        <row r="38">
          <cell r="A38">
            <v>8</v>
          </cell>
          <cell r="B38">
            <v>13</v>
          </cell>
          <cell r="C38">
            <v>10096489722</v>
          </cell>
          <cell r="D38" t="str">
            <v>ТЕРЕБОВА Анастасия</v>
          </cell>
          <cell r="E38">
            <v>36777</v>
          </cell>
          <cell r="F38" t="str">
            <v>МС</v>
          </cell>
          <cell r="G38" t="str">
            <v>ГБУ ДО СШОР №2 Калининского района</v>
          </cell>
        </row>
        <row r="39">
          <cell r="A39">
            <v>9</v>
          </cell>
          <cell r="B39">
            <v>14</v>
          </cell>
          <cell r="C39">
            <v>10119582489</v>
          </cell>
          <cell r="D39" t="str">
            <v>СИГАРЕВА Мария</v>
          </cell>
          <cell r="E39">
            <v>37972</v>
          </cell>
          <cell r="F39" t="str">
            <v>КМС</v>
          </cell>
          <cell r="G39" t="str">
            <v xml:space="preserve">ГБУ ДО СШОР №2 Калининского района </v>
          </cell>
        </row>
        <row r="40">
          <cell r="A40">
            <v>14</v>
          </cell>
          <cell r="C40" t="e">
            <v>#N/A</v>
          </cell>
          <cell r="D40" t="e">
            <v>#N/A</v>
          </cell>
          <cell r="E40" t="e">
            <v>#N/A</v>
          </cell>
          <cell r="F40" t="e">
            <v>#N/A</v>
          </cell>
          <cell r="G40" t="e">
            <v>#N/A</v>
          </cell>
        </row>
        <row r="41">
          <cell r="A41">
            <v>15</v>
          </cell>
          <cell r="C41" t="e">
            <v>#N/A</v>
          </cell>
          <cell r="D41" t="e">
            <v>#N/A</v>
          </cell>
          <cell r="E41" t="e">
            <v>#N/A</v>
          </cell>
          <cell r="F41" t="e">
            <v>#N/A</v>
          </cell>
          <cell r="G41" t="e">
            <v>#N/A</v>
          </cell>
        </row>
        <row r="43">
          <cell r="B43" t="str">
            <v>Ростовская область</v>
          </cell>
        </row>
        <row r="44">
          <cell r="A44">
            <v>16</v>
          </cell>
          <cell r="C44" t="e">
            <v>#N/A</v>
          </cell>
          <cell r="D44" t="e">
            <v>#N/A</v>
          </cell>
          <cell r="E44" t="e">
            <v>#N/A</v>
          </cell>
          <cell r="F44" t="e">
            <v>#N/A</v>
          </cell>
          <cell r="G44" t="e">
            <v>#N/A</v>
          </cell>
        </row>
        <row r="45">
          <cell r="A45">
            <v>17</v>
          </cell>
          <cell r="C45" t="e">
            <v>#N/A</v>
          </cell>
          <cell r="D45" t="e">
            <v>#N/A</v>
          </cell>
          <cell r="E45" t="e">
            <v>#N/A</v>
          </cell>
          <cell r="F45" t="e">
            <v>#N/A</v>
          </cell>
          <cell r="G45" t="e">
            <v>#N/A</v>
          </cell>
        </row>
        <row r="47">
          <cell r="B47" t="str">
            <v>Самарская область</v>
          </cell>
        </row>
        <row r="48">
          <cell r="A48">
            <v>10</v>
          </cell>
          <cell r="B48">
            <v>15</v>
          </cell>
          <cell r="C48">
            <v>10066351620</v>
          </cell>
          <cell r="D48" t="str">
            <v>КРУГЛОВА Екатерина</v>
          </cell>
          <cell r="E48">
            <v>34518</v>
          </cell>
          <cell r="F48" t="str">
            <v>МС</v>
          </cell>
          <cell r="G48" t="str">
            <v>ГАУ ДО СО СШОР № 7</v>
          </cell>
        </row>
        <row r="49">
          <cell r="A49">
            <v>11</v>
          </cell>
          <cell r="B49">
            <v>16</v>
          </cell>
          <cell r="C49">
            <v>10097381415</v>
          </cell>
          <cell r="D49" t="str">
            <v>РИЗАЕВА Дарья</v>
          </cell>
          <cell r="E49">
            <v>35351</v>
          </cell>
          <cell r="F49" t="str">
            <v>МС</v>
          </cell>
          <cell r="G49" t="str">
            <v>ГАУ ДО СО СШОР №7</v>
          </cell>
        </row>
        <row r="51">
          <cell r="B51" t="str">
            <v>Представитель: Юсупов Р.С.</v>
          </cell>
        </row>
        <row r="53">
          <cell r="B53" t="str">
            <v>Московская область</v>
          </cell>
        </row>
        <row r="54">
          <cell r="A54">
            <v>12</v>
          </cell>
          <cell r="B54">
            <v>6</v>
          </cell>
          <cell r="C54">
            <v>10140039284</v>
          </cell>
          <cell r="D54" t="str">
            <v>ГАЛКИН Дмитрий</v>
          </cell>
          <cell r="E54">
            <v>37933</v>
          </cell>
          <cell r="F54" t="str">
            <v>1 СР</v>
          </cell>
          <cell r="G54" t="str">
            <v>"УОР № 1"</v>
          </cell>
        </row>
        <row r="55">
          <cell r="A55">
            <v>13</v>
          </cell>
          <cell r="B55">
            <v>7</v>
          </cell>
          <cell r="C55">
            <v>10140039385</v>
          </cell>
          <cell r="D55" t="str">
            <v>СОКОЛОВ Игорь</v>
          </cell>
          <cell r="E55">
            <v>38016</v>
          </cell>
          <cell r="F55" t="str">
            <v>1 СР</v>
          </cell>
          <cell r="G55" t="str">
            <v>"УОР № 1"</v>
          </cell>
        </row>
        <row r="56">
          <cell r="A56">
            <v>14</v>
          </cell>
          <cell r="B56">
            <v>17</v>
          </cell>
          <cell r="C56">
            <v>10144340125</v>
          </cell>
          <cell r="D56" t="str">
            <v>КОРАБЕЛЬЩИКОВА Татьяна</v>
          </cell>
          <cell r="E56">
            <v>36347</v>
          </cell>
          <cell r="F56" t="str">
            <v>КМС</v>
          </cell>
          <cell r="G56" t="str">
            <v>"УОР № 1"</v>
          </cell>
        </row>
        <row r="57">
          <cell r="A57">
            <v>15</v>
          </cell>
          <cell r="B57">
            <v>18</v>
          </cell>
          <cell r="C57">
            <v>10119496102</v>
          </cell>
          <cell r="D57" t="str">
            <v>ГРАМАШОВА Алина</v>
          </cell>
          <cell r="E57">
            <v>37702</v>
          </cell>
          <cell r="F57" t="str">
            <v>МС</v>
          </cell>
          <cell r="G57" t="str">
            <v>ЦОВС МО ,"УОР № 1"</v>
          </cell>
        </row>
        <row r="58">
          <cell r="A58">
            <v>16</v>
          </cell>
          <cell r="B58">
            <v>19</v>
          </cell>
          <cell r="C58">
            <v>10066399413</v>
          </cell>
          <cell r="D58" t="str">
            <v>МАЛЫШЕВА Елена</v>
          </cell>
          <cell r="E58">
            <v>36485</v>
          </cell>
          <cell r="F58" t="str">
            <v>КМС</v>
          </cell>
          <cell r="G58" t="str">
            <v>"УОР № 1"</v>
          </cell>
        </row>
        <row r="59">
          <cell r="A59">
            <v>25</v>
          </cell>
          <cell r="C59" t="e">
            <v>#N/A</v>
          </cell>
          <cell r="D59" t="e">
            <v>#N/A</v>
          </cell>
          <cell r="E59" t="e">
            <v>#N/A</v>
          </cell>
          <cell r="F59" t="e">
            <v>#N/A</v>
          </cell>
          <cell r="G59" t="e">
            <v>#N/A</v>
          </cell>
        </row>
        <row r="60">
          <cell r="A60">
            <v>26</v>
          </cell>
          <cell r="C60" t="e">
            <v>#N/A</v>
          </cell>
          <cell r="D60" t="e">
            <v>#N/A</v>
          </cell>
          <cell r="E60" t="e">
            <v>#N/A</v>
          </cell>
          <cell r="F60" t="e">
            <v>#N/A</v>
          </cell>
          <cell r="G60" t="e">
            <v>#N/A</v>
          </cell>
        </row>
        <row r="61">
          <cell r="A61">
            <v>27</v>
          </cell>
          <cell r="C61" t="e">
            <v>#N/A</v>
          </cell>
          <cell r="D61" t="e">
            <v>#N/A</v>
          </cell>
          <cell r="E61" t="e">
            <v>#N/A</v>
          </cell>
          <cell r="F61" t="e">
            <v>#N/A</v>
          </cell>
          <cell r="G61" t="e">
            <v>#N/A</v>
          </cell>
        </row>
        <row r="62">
          <cell r="A62">
            <v>28</v>
          </cell>
          <cell r="C62" t="e">
            <v>#N/A</v>
          </cell>
          <cell r="D62" t="e">
            <v>#N/A</v>
          </cell>
          <cell r="E62" t="e">
            <v>#N/A</v>
          </cell>
          <cell r="F62" t="e">
            <v>#N/A</v>
          </cell>
          <cell r="G62" t="e">
            <v>#N/A</v>
          </cell>
        </row>
        <row r="64">
          <cell r="B64" t="str">
            <v>Москва</v>
          </cell>
        </row>
        <row r="65">
          <cell r="A65">
            <v>17</v>
          </cell>
          <cell r="B65">
            <v>8</v>
          </cell>
          <cell r="C65">
            <v>10066198642</v>
          </cell>
          <cell r="D65" t="str">
            <v>НОВОСЕЛОВ Максим</v>
          </cell>
          <cell r="E65">
            <v>32810</v>
          </cell>
          <cell r="F65" t="str">
            <v>КМС</v>
          </cell>
          <cell r="G65" t="str">
            <v>ГБУ ДО "Московская академия велосипедного спорта"</v>
          </cell>
        </row>
        <row r="66">
          <cell r="A66">
            <v>30</v>
          </cell>
          <cell r="C66" t="e">
            <v>#N/A</v>
          </cell>
          <cell r="D66" t="e">
            <v>#N/A</v>
          </cell>
          <cell r="E66" t="e">
            <v>#N/A</v>
          </cell>
          <cell r="F66" t="e">
            <v>#N/A</v>
          </cell>
          <cell r="G66" t="e">
            <v>#N/A</v>
          </cell>
        </row>
        <row r="68">
          <cell r="B68" t="str">
            <v>РеспубликаТатарстан</v>
          </cell>
        </row>
        <row r="69">
          <cell r="A69">
            <v>18</v>
          </cell>
          <cell r="B69">
            <v>5</v>
          </cell>
          <cell r="C69">
            <v>10061949941</v>
          </cell>
          <cell r="D69" t="str">
            <v>РИЗАЕВ Ирек</v>
          </cell>
          <cell r="E69">
            <v>35704</v>
          </cell>
          <cell r="F69" t="str">
            <v>МСМК</v>
          </cell>
          <cell r="G69" t="str">
            <v>ГАУ ЦСП РТ</v>
          </cell>
        </row>
        <row r="70">
          <cell r="A70">
            <v>32</v>
          </cell>
          <cell r="C70" t="e">
            <v>#N/A</v>
          </cell>
          <cell r="D70" t="e">
            <v>#N/A</v>
          </cell>
          <cell r="E70" t="e">
            <v>#N/A</v>
          </cell>
          <cell r="F70" t="e">
            <v>#N/A</v>
          </cell>
          <cell r="G70" t="e">
            <v>#N/A</v>
          </cell>
        </row>
        <row r="72">
          <cell r="B72" t="str">
            <v>Представитель: Юсупов Р.С.</v>
          </cell>
        </row>
        <row r="84">
          <cell r="A84">
            <v>3</v>
          </cell>
        </row>
        <row r="85">
          <cell r="A85">
            <v>4</v>
          </cell>
        </row>
      </sheetData>
      <sheetData sheetId="6"/>
      <sheetData sheetId="7">
        <row r="1">
          <cell r="A1" t="str">
            <v>МИНИСТЕРСТВО СПОРТА РОССИЙСКОЙ ФЕДЕРАЦИИ</v>
          </cell>
        </row>
        <row r="2">
          <cell r="A2" t="str">
            <v>ФЕДЕРАЦИЯ ВЕЛОСИПЕДНОГО СПОРТА РОССИИ</v>
          </cell>
        </row>
        <row r="3">
          <cell r="A3" t="str">
            <v>МИНИСТЕРСТВО СПОРТА РЕСПУБЛИКИ МОРДОВИЯ</v>
          </cell>
        </row>
        <row r="4">
          <cell r="A4" t="str">
            <v>РОО"ФЕДЕРАЦИЯ ВЕЛОСИПЕДНОГО СПОРТА РЕСПУБЛИКИ МОРДОВИЯ"</v>
          </cell>
        </row>
        <row r="5">
          <cell r="A5" t="str">
            <v>ГБУ ДО РМ "СШОР ПО ВЕЛОСПОРТУ"</v>
          </cell>
        </row>
        <row r="6">
          <cell r="A6" t="str">
            <v>КУБОК РОССИИ (6 ЭТАП)</v>
          </cell>
        </row>
        <row r="8">
          <cell r="A8" t="str">
            <v>по велосипедному спорту</v>
          </cell>
        </row>
        <row r="9">
          <cell r="A9" t="str">
            <v>ИТОГОВЫЙ ПРОТОКОЛ</v>
          </cell>
        </row>
        <row r="10">
          <cell r="A10" t="str">
            <v>ВМХ - фристайл - парк (или парк - смешанный)</v>
          </cell>
        </row>
        <row r="11">
          <cell r="A11" t="str">
            <v>ЖЕНЩИНЫ</v>
          </cell>
        </row>
        <row r="13">
          <cell r="A13" t="str">
            <v>МЕСТО ПРОВЕДЕНИЯ: г. Саранск</v>
          </cell>
          <cell r="G13" t="str">
            <v>НАЧАЛО ГОНКИ:</v>
          </cell>
        </row>
        <row r="14">
          <cell r="A14" t="str">
            <v>ДАТА ПРОВЕДЕНИЯ: 24 -28 июля 2024 года</v>
          </cell>
          <cell r="G14" t="str">
            <v>ОКОНЧАНИЕ ГОНКИ:</v>
          </cell>
        </row>
        <row r="15">
          <cell r="A15" t="str">
            <v>ИНФОРМАЦИЯ О ЖЮРИ И ГСК СОРЕВНОВАНИЙ:</v>
          </cell>
        </row>
        <row r="16">
          <cell r="A16" t="str">
            <v>ТЕХНИЧЕСКИЙ ДЕЛЕГАТ ФВСР:</v>
          </cell>
        </row>
        <row r="17">
          <cell r="A17" t="str">
            <v>ГЛАВНЫЙ СУДЬЯ:</v>
          </cell>
          <cell r="G17" t="str">
            <v xml:space="preserve">БОЯРОВ В.В. (ВК, г. САРАНСК) </v>
          </cell>
        </row>
        <row r="18">
          <cell r="A18" t="str">
            <v>ГЛАВНЫЙ СЕКРЕТАРЬ:</v>
          </cell>
          <cell r="G18" t="str">
            <v>СЛАБКОВСКАЯ В.Н. ( ВК, г. ОМСК)</v>
          </cell>
        </row>
        <row r="19">
          <cell r="A19" t="str">
            <v>СУДЬЯ НА ФИНИШЕ:</v>
          </cell>
          <cell r="G19" t="str">
            <v xml:space="preserve">МАЛАХОВ Р.А. (1К, г. ИЖЕВСК) </v>
          </cell>
        </row>
        <row r="21">
          <cell r="A21" t="str">
            <v>МЕСТО</v>
          </cell>
          <cell r="B21" t="str">
            <v>НОМЕР</v>
          </cell>
          <cell r="C21" t="str">
            <v>UCI ID</v>
          </cell>
          <cell r="D21" t="str">
            <v>ФАМИЛИЯ ИМЯ</v>
          </cell>
          <cell r="E21" t="str">
            <v>ДАТА РОЖД.</v>
          </cell>
          <cell r="F21" t="str">
            <v>РАЗРЯД,
ЗВАНИЕ</v>
          </cell>
          <cell r="G21" t="str">
            <v>ТЕРРИТОРИАЛЬНАЯ ПРИНАДЛЕЖНОСТЬ</v>
          </cell>
        </row>
        <row r="23">
          <cell r="A23">
            <v>1</v>
          </cell>
          <cell r="B23">
            <v>16</v>
          </cell>
          <cell r="C23">
            <v>10097381415</v>
          </cell>
          <cell r="D23" t="str">
            <v>РИЗАЕВА Дарья</v>
          </cell>
          <cell r="E23">
            <v>35351</v>
          </cell>
          <cell r="F23" t="str">
            <v>МС</v>
          </cell>
          <cell r="G23" t="str">
            <v>Самарская область</v>
          </cell>
        </row>
        <row r="24">
          <cell r="A24">
            <v>2</v>
          </cell>
          <cell r="B24">
            <v>19</v>
          </cell>
          <cell r="C24">
            <v>10066399413</v>
          </cell>
          <cell r="D24" t="str">
            <v>МАЛЫШЕВА Елена</v>
          </cell>
          <cell r="E24">
            <v>36485</v>
          </cell>
          <cell r="F24" t="str">
            <v>КМС</v>
          </cell>
          <cell r="G24" t="str">
            <v>Московская область</v>
          </cell>
        </row>
        <row r="25">
          <cell r="A25">
            <v>3</v>
          </cell>
          <cell r="B25">
            <v>14</v>
          </cell>
          <cell r="C25">
            <v>10119582489</v>
          </cell>
          <cell r="D25" t="str">
            <v>СИГАРЕВА Мария</v>
          </cell>
          <cell r="E25">
            <v>37972</v>
          </cell>
          <cell r="F25" t="str">
            <v>КМС</v>
          </cell>
          <cell r="G25" t="str">
            <v>Санкт-Петербург</v>
          </cell>
        </row>
        <row r="26">
          <cell r="A26">
            <v>4</v>
          </cell>
          <cell r="B26">
            <v>18</v>
          </cell>
          <cell r="C26">
            <v>10119496102</v>
          </cell>
          <cell r="D26" t="str">
            <v>ГРАМАШОВА Алина</v>
          </cell>
          <cell r="E26">
            <v>37702</v>
          </cell>
          <cell r="F26" t="str">
            <v>МС</v>
          </cell>
          <cell r="G26" t="str">
            <v>Московская область</v>
          </cell>
        </row>
        <row r="27">
          <cell r="A27">
            <v>5</v>
          </cell>
          <cell r="B27">
            <v>15</v>
          </cell>
          <cell r="C27">
            <v>10066351620</v>
          </cell>
          <cell r="D27" t="str">
            <v>КРУГЛОВА Екатерина</v>
          </cell>
          <cell r="E27">
            <v>34518</v>
          </cell>
          <cell r="F27" t="str">
            <v>МС</v>
          </cell>
          <cell r="G27" t="str">
            <v>Самарская область</v>
          </cell>
        </row>
        <row r="28">
          <cell r="A28">
            <v>6</v>
          </cell>
          <cell r="B28">
            <v>17</v>
          </cell>
          <cell r="C28">
            <v>10144340125</v>
          </cell>
          <cell r="D28" t="str">
            <v>КОРАБЕЛЬЩИКОВА Татьяна</v>
          </cell>
          <cell r="E28">
            <v>36347</v>
          </cell>
          <cell r="F28" t="str">
            <v>КМС</v>
          </cell>
          <cell r="G28" t="str">
            <v>Московская область</v>
          </cell>
        </row>
        <row r="29">
          <cell r="A29">
            <v>7</v>
          </cell>
          <cell r="B29">
            <v>13</v>
          </cell>
          <cell r="C29">
            <v>10096489722</v>
          </cell>
          <cell r="D29" t="str">
            <v>ТЕРЕБОВА Анастасия</v>
          </cell>
          <cell r="E29">
            <v>36777</v>
          </cell>
          <cell r="F29" t="str">
            <v>МС</v>
          </cell>
          <cell r="G29" t="str">
            <v>Санкт-Петербург</v>
          </cell>
        </row>
        <row r="31">
          <cell r="A31" t="str">
            <v>ПОГОДНЫЕ УСЛОВИЯ</v>
          </cell>
          <cell r="G31" t="str">
            <v>СТАТИСТИКА ГОНКИ</v>
          </cell>
        </row>
        <row r="32">
          <cell r="A32" t="str">
            <v>Температура:</v>
          </cell>
          <cell r="G32" t="str">
            <v>Субъектов РФ</v>
          </cell>
        </row>
        <row r="33">
          <cell r="A33" t="str">
            <v>Влажность:</v>
          </cell>
          <cell r="G33" t="str">
            <v>Заявлено</v>
          </cell>
        </row>
        <row r="34">
          <cell r="A34" t="str">
            <v>Осадки:</v>
          </cell>
          <cell r="G34" t="str">
            <v>Стартовало</v>
          </cell>
        </row>
        <row r="35">
          <cell r="A35" t="str">
            <v>Ветер:</v>
          </cell>
          <cell r="G35" t="str">
            <v>Финишировало</v>
          </cell>
        </row>
        <row r="36">
          <cell r="G36" t="str">
            <v>Н. финишировало</v>
          </cell>
        </row>
        <row r="37">
          <cell r="G37" t="str">
            <v>Дисквалифицировано</v>
          </cell>
        </row>
        <row r="38">
          <cell r="G38" t="str">
            <v>Н. стартовало</v>
          </cell>
        </row>
        <row r="40">
          <cell r="D40" t="str">
            <v>ГЛАВНЫЙ СУДЬЯ</v>
          </cell>
          <cell r="G40" t="str">
            <v>ГЛАВНЫЙ СЕКРЕТАРЬ</v>
          </cell>
        </row>
        <row r="46">
          <cell r="D46" t="str">
            <v xml:space="preserve">БОЯРОВ В.В. (ВК, г. САРАНСК) </v>
          </cell>
          <cell r="G46" t="str">
            <v>СЛАБКОВСКАЯ В.Н. ( ВК, г. ОМСК)</v>
          </cell>
        </row>
      </sheetData>
      <sheetData sheetId="8">
        <row r="1">
          <cell r="A1" t="str">
            <v>МИНИСТЕРСТВО СПОРТА РОССИЙСКОЙ ФЕДЕРАЦИИ</v>
          </cell>
        </row>
        <row r="2">
          <cell r="A2" t="str">
            <v>ФЕДЕРАЦИЯ ВЕЛОСИПЕДНОГО СПОРТА РОССИИ</v>
          </cell>
        </row>
        <row r="3">
          <cell r="A3" t="str">
            <v>МИНИСТЕРСТВО СПОРТА РЕСПУБЛИКИ МОРДОВИЯ</v>
          </cell>
        </row>
        <row r="4">
          <cell r="A4" t="str">
            <v>РОО"ФЕДЕРАЦИЯ ВЕЛОСИПЕДНОГО СПОРТА РЕСПУБЛИКИ МОРДОВИЯ"</v>
          </cell>
        </row>
        <row r="5">
          <cell r="A5" t="str">
            <v>ГБУ ДО РМ "СШОР ПО ВЕЛОСПОРТУ"</v>
          </cell>
        </row>
        <row r="6">
          <cell r="A6" t="str">
            <v>КУБОК РОССИИ (6 ЭТАП)</v>
          </cell>
        </row>
        <row r="8">
          <cell r="A8" t="str">
            <v>по велосипедному спорту</v>
          </cell>
        </row>
        <row r="9">
          <cell r="A9" t="str">
            <v>ИТОГОВЫЙ ПРОТОКОЛ</v>
          </cell>
        </row>
        <row r="10">
          <cell r="A10" t="str">
            <v>ВМХ - фристайл - парк (или парк - смешанный)</v>
          </cell>
        </row>
        <row r="11">
          <cell r="A11" t="str">
            <v>МУЖЧИНЫ</v>
          </cell>
        </row>
        <row r="13">
          <cell r="A13" t="str">
            <v>МЕСТО ПРОВЕДЕНИЯ: г. Саранск</v>
          </cell>
          <cell r="G13" t="str">
            <v>НАЧАЛО ГОНКИ:</v>
          </cell>
        </row>
        <row r="14">
          <cell r="A14" t="str">
            <v>ДАТА ПРОВЕДЕНИЯ: 24 -28 июля 2024 года</v>
          </cell>
          <cell r="G14" t="str">
            <v>ОКОНЧАНИЕ ГОНКИ:</v>
          </cell>
        </row>
        <row r="15">
          <cell r="A15" t="str">
            <v>ИНФОРМАЦИЯ О ЖЮРИ И ГСК СОРЕВНОВАНИЙ:</v>
          </cell>
        </row>
        <row r="16">
          <cell r="A16" t="str">
            <v>ТЕХНИЧЕСКИЙ ДЕЛЕГАТ ФВСР:</v>
          </cell>
        </row>
        <row r="17">
          <cell r="A17" t="str">
            <v>ГЛАВНЫЙ СУДЬЯ:</v>
          </cell>
          <cell r="G17" t="str">
            <v xml:space="preserve">БОЯРОВ В.В. (ВК, г. САРАНСК) </v>
          </cell>
        </row>
        <row r="18">
          <cell r="A18" t="str">
            <v>ГЛАВНЫЙ СЕКРЕТАРЬ:</v>
          </cell>
          <cell r="G18" t="str">
            <v>СЛАБКОВСКАЯ В.Н. ( ВК, г. ОМСК)</v>
          </cell>
        </row>
        <row r="19">
          <cell r="A19" t="str">
            <v>СУДЬЯ НА ФИНИШЕ:</v>
          </cell>
          <cell r="G19" t="str">
            <v xml:space="preserve">МАЛАХОВ Р.А. (1К, г. ИЖЕВСК) </v>
          </cell>
        </row>
        <row r="21">
          <cell r="A21" t="str">
            <v>МЕСТО</v>
          </cell>
          <cell r="B21" t="str">
            <v>НОМЕР</v>
          </cell>
          <cell r="C21" t="str">
            <v>UCI ID</v>
          </cell>
          <cell r="D21" t="str">
            <v>ФАМИЛИЯ ИМЯ</v>
          </cell>
          <cell r="E21" t="str">
            <v>ДАТА РОЖД.</v>
          </cell>
          <cell r="F21" t="str">
            <v>РАЗРЯД,
ЗВАНИЕ</v>
          </cell>
          <cell r="G21" t="str">
            <v>ТЕРРИТОРИАЛЬНАЯ ПРИНАДЛЕЖНОСТЬ</v>
          </cell>
        </row>
        <row r="23">
          <cell r="A23">
            <v>1</v>
          </cell>
          <cell r="B23">
            <v>1</v>
          </cell>
          <cell r="C23">
            <v>10084695734</v>
          </cell>
          <cell r="D23" t="str">
            <v xml:space="preserve">ФОМИНОВ Никита </v>
          </cell>
          <cell r="E23">
            <v>36281</v>
          </cell>
          <cell r="F23" t="str">
            <v>МС</v>
          </cell>
          <cell r="G23" t="str">
            <v>Санкт-Петербург</v>
          </cell>
        </row>
        <row r="24">
          <cell r="A24">
            <v>2</v>
          </cell>
          <cell r="B24">
            <v>5</v>
          </cell>
          <cell r="C24">
            <v>10061949941</v>
          </cell>
          <cell r="D24" t="str">
            <v>РИЗАЕВ Ирек</v>
          </cell>
          <cell r="E24">
            <v>35704</v>
          </cell>
          <cell r="F24" t="str">
            <v>МСМК</v>
          </cell>
          <cell r="G24" t="str">
            <v>Республика Татарстан</v>
          </cell>
        </row>
        <row r="25">
          <cell r="A25">
            <v>3</v>
          </cell>
          <cell r="B25">
            <v>9</v>
          </cell>
          <cell r="C25">
            <v>10066301908</v>
          </cell>
          <cell r="D25" t="str">
            <v>МОЛЛАЕВ Александр</v>
          </cell>
          <cell r="E25">
            <v>37610</v>
          </cell>
          <cell r="F25" t="str">
            <v>МС</v>
          </cell>
          <cell r="G25" t="str">
            <v>Краснодарский край</v>
          </cell>
        </row>
        <row r="26">
          <cell r="A26">
            <v>4</v>
          </cell>
          <cell r="B26">
            <v>4</v>
          </cell>
          <cell r="C26">
            <v>10129838019</v>
          </cell>
          <cell r="D26" t="str">
            <v>СОРОКО Роман</v>
          </cell>
          <cell r="E26">
            <v>38518</v>
          </cell>
          <cell r="F26" t="str">
            <v>КМС</v>
          </cell>
          <cell r="G26" t="str">
            <v>Санкт-Петербург</v>
          </cell>
        </row>
        <row r="27">
          <cell r="A27">
            <v>5</v>
          </cell>
          <cell r="B27">
            <v>6</v>
          </cell>
          <cell r="C27">
            <v>10140039284</v>
          </cell>
          <cell r="D27" t="str">
            <v>ГАЛКИН Дмитрий</v>
          </cell>
          <cell r="E27">
            <v>37933</v>
          </cell>
          <cell r="F27" t="str">
            <v>1 СР</v>
          </cell>
          <cell r="G27" t="str">
            <v>Московская область</v>
          </cell>
        </row>
        <row r="28">
          <cell r="A28">
            <v>6</v>
          </cell>
          <cell r="B28">
            <v>2</v>
          </cell>
          <cell r="C28">
            <v>10139701101</v>
          </cell>
          <cell r="D28" t="str">
            <v>НЕЧИПОРЮК Данил</v>
          </cell>
          <cell r="E28">
            <v>38342</v>
          </cell>
          <cell r="F28" t="str">
            <v>КМС</v>
          </cell>
          <cell r="G28" t="str">
            <v>Санкт-Петербург</v>
          </cell>
        </row>
        <row r="29">
          <cell r="A29">
            <v>7</v>
          </cell>
          <cell r="B29">
            <v>7</v>
          </cell>
          <cell r="C29">
            <v>10140039385</v>
          </cell>
          <cell r="D29" t="str">
            <v>СОКОЛОВ Игорь</v>
          </cell>
          <cell r="E29">
            <v>38016</v>
          </cell>
          <cell r="F29" t="str">
            <v>1 СР</v>
          </cell>
          <cell r="G29" t="str">
            <v>Московская область</v>
          </cell>
        </row>
        <row r="30">
          <cell r="A30">
            <v>8</v>
          </cell>
          <cell r="B30">
            <v>3</v>
          </cell>
          <cell r="C30">
            <v>10139700794</v>
          </cell>
          <cell r="D30" t="str">
            <v>ЧАЩИН Никита</v>
          </cell>
          <cell r="E30">
            <v>38349</v>
          </cell>
          <cell r="F30" t="str">
            <v>КМС</v>
          </cell>
          <cell r="G30" t="str">
            <v>Санкт-Петербург</v>
          </cell>
        </row>
        <row r="31">
          <cell r="A31">
            <v>9</v>
          </cell>
          <cell r="B31">
            <v>8</v>
          </cell>
          <cell r="C31">
            <v>10066198642</v>
          </cell>
          <cell r="D31" t="str">
            <v>НОВОСЕЛОВ Максим</v>
          </cell>
          <cell r="E31">
            <v>32810</v>
          </cell>
          <cell r="F31" t="str">
            <v>КМС</v>
          </cell>
          <cell r="G31" t="str">
            <v>Москва</v>
          </cell>
        </row>
        <row r="32">
          <cell r="A32">
            <v>10</v>
          </cell>
          <cell r="B32">
            <v>10</v>
          </cell>
          <cell r="C32">
            <v>10066301807</v>
          </cell>
          <cell r="D32" t="str">
            <v>ЛЮБИШКИН Арсений</v>
          </cell>
          <cell r="E32">
            <v>37951</v>
          </cell>
          <cell r="F32" t="str">
            <v>МС</v>
          </cell>
          <cell r="G32" t="str">
            <v>Краснодарский край</v>
          </cell>
        </row>
        <row r="33">
          <cell r="A33">
            <v>11</v>
          </cell>
          <cell r="B33">
            <v>11</v>
          </cell>
          <cell r="C33">
            <v>10089109335</v>
          </cell>
          <cell r="D33" t="str">
            <v>АЛИЕВ Анар</v>
          </cell>
          <cell r="E33">
            <v>37694</v>
          </cell>
          <cell r="F33" t="str">
            <v>МС</v>
          </cell>
          <cell r="G33" t="str">
            <v>Калининградская область</v>
          </cell>
        </row>
        <row r="35">
          <cell r="A35" t="str">
            <v>ПОГОДНЫЕ УСЛОВИЯ</v>
          </cell>
          <cell r="G35" t="str">
            <v>СТАТИСТИКА ГОНКИ</v>
          </cell>
        </row>
        <row r="36">
          <cell r="A36" t="str">
            <v>Температура:</v>
          </cell>
          <cell r="G36" t="str">
            <v>Субъектов РФ</v>
          </cell>
        </row>
        <row r="37">
          <cell r="A37" t="str">
            <v>Влажность:</v>
          </cell>
          <cell r="G37" t="str">
            <v>Заявлено</v>
          </cell>
        </row>
        <row r="38">
          <cell r="A38" t="str">
            <v>Осадки:</v>
          </cell>
          <cell r="G38" t="str">
            <v>Стартовало</v>
          </cell>
        </row>
        <row r="39">
          <cell r="A39" t="str">
            <v>Ветер:</v>
          </cell>
          <cell r="G39" t="str">
            <v>Финишировало</v>
          </cell>
        </row>
        <row r="40">
          <cell r="G40" t="str">
            <v>Н. финишировало</v>
          </cell>
        </row>
        <row r="41">
          <cell r="G41" t="str">
            <v>Дисквалифицировано</v>
          </cell>
        </row>
        <row r="42">
          <cell r="G42" t="str">
            <v>Н. стартовало</v>
          </cell>
        </row>
        <row r="44">
          <cell r="D44" t="str">
            <v>ГЛАВНЫЙ СУДЬЯ</v>
          </cell>
          <cell r="G44" t="str">
            <v>ГЛАВНЫЙ СЕКРЕТАРЬ</v>
          </cell>
        </row>
        <row r="50">
          <cell r="D50" t="str">
            <v xml:space="preserve">БОЯРОВ В.В. (ВК, г. САРАНСК) </v>
          </cell>
          <cell r="G50" t="str">
            <v>СЛАБКОВСКАЯ В.Н. ( ВК, г. ОМСК)</v>
          </cell>
        </row>
      </sheetData>
      <sheetData sheetId="9">
        <row r="1">
          <cell r="A1" t="str">
            <v>МИНИСТЕРСТВО СПОРТА РОССИЙСКОЙ ФЕДЕРАЦИИ</v>
          </cell>
        </row>
        <row r="2">
          <cell r="A2" t="str">
            <v>ФЕДЕРАЦИЯ ВЕЛОСИПЕДНОГО СПОРТА РОССИИ</v>
          </cell>
        </row>
        <row r="3">
          <cell r="A3" t="str">
            <v>МИНИСТЕРСТВО СПОРТА РЕСПУБЛИКИ МОРДОВИЯ</v>
          </cell>
        </row>
        <row r="4">
          <cell r="A4" t="str">
            <v>РОО"ФЕДЕРАЦИЯ ВЕЛОСИПЕДНОГО СПОРТА РЕСПУБЛИКИ МОРДОВИЯ"</v>
          </cell>
        </row>
        <row r="5">
          <cell r="A5" t="str">
            <v>ГБУ ДО РМ "СШОР ПО ВЕЛОСПОРТУ"</v>
          </cell>
        </row>
        <row r="6">
          <cell r="A6" t="str">
            <v>ВСЕРОССИЙСКИЕ СОРЕВНОВАНИЯ</v>
          </cell>
        </row>
        <row r="8">
          <cell r="A8" t="str">
            <v>по велосипедному спорту</v>
          </cell>
        </row>
        <row r="9">
          <cell r="A9" t="str">
            <v>ИТОГОВЫЙ ПРОТОКОЛ</v>
          </cell>
        </row>
        <row r="10">
          <cell r="A10" t="str">
            <v>ВМХ - фристайл - парк (или парк - смешанный)</v>
          </cell>
        </row>
        <row r="11">
          <cell r="A11" t="str">
            <v>ДЕВУШКИ 13-14 ЛЕТ</v>
          </cell>
        </row>
        <row r="13">
          <cell r="A13" t="str">
            <v>МЕСТО ПРОВЕДЕНИЯ: г. Саранск</v>
          </cell>
          <cell r="G13" t="str">
            <v>НАЧАЛО ГОНКИ:</v>
          </cell>
        </row>
        <row r="14">
          <cell r="A14" t="str">
            <v>ДАТА ПРОВЕДЕНИЯ: 24 -28 июля 2024 года</v>
          </cell>
          <cell r="G14" t="str">
            <v>ОКОНЧАНИЕ ГОНКИ:</v>
          </cell>
        </row>
        <row r="15">
          <cell r="A15" t="str">
            <v>ИНФОРМАЦИЯ О ЖЮРИ И ГСК СОРЕВНОВАНИЙ:</v>
          </cell>
        </row>
        <row r="16">
          <cell r="A16" t="str">
            <v>ТЕХНИЧЕСКИЙ ДЕЛЕГАТ ФВСР:</v>
          </cell>
        </row>
        <row r="17">
          <cell r="A17" t="str">
            <v>ГЛАВНЫЙ СУДЬЯ:</v>
          </cell>
          <cell r="G17" t="str">
            <v xml:space="preserve">БОЯРОВ В.В. (ВК, г. САРАНСК) </v>
          </cell>
        </row>
        <row r="18">
          <cell r="A18" t="str">
            <v>ГЛАВНЫЙ СЕКРЕТАРЬ:</v>
          </cell>
          <cell r="G18" t="str">
            <v>СЛАБКОВСКАЯ В.Н. ( ВК, г. ОМСК)</v>
          </cell>
        </row>
        <row r="19">
          <cell r="A19" t="str">
            <v>СУДЬЯ НА ФИНИШЕ:</v>
          </cell>
          <cell r="G19" t="str">
            <v xml:space="preserve">МАЛАХОВ Р.А. (1К, г. ИЖЕВСК) </v>
          </cell>
        </row>
        <row r="21">
          <cell r="A21" t="str">
            <v>МЕСТО</v>
          </cell>
          <cell r="B21" t="str">
            <v>НОМЕР</v>
          </cell>
          <cell r="C21" t="str">
            <v>UCI ID</v>
          </cell>
          <cell r="D21" t="str">
            <v>ФАМИЛИЯ ИМЯ</v>
          </cell>
          <cell r="E21" t="str">
            <v>ДАТА РОЖД.</v>
          </cell>
          <cell r="F21" t="str">
            <v>РАЗРЯД,
ЗВАНИЕ</v>
          </cell>
          <cell r="G21" t="str">
            <v>ТЕРРИТОРИАЛЬНАЯ ПРИНАДЛЕЖНОСТЬ</v>
          </cell>
        </row>
        <row r="23">
          <cell r="A23">
            <v>1</v>
          </cell>
          <cell r="B23">
            <v>21</v>
          </cell>
          <cell r="C23">
            <v>10144068626</v>
          </cell>
          <cell r="D23" t="str">
            <v>ФЕДОРЕНКО Анна</v>
          </cell>
          <cell r="E23">
            <v>40338</v>
          </cell>
          <cell r="F23" t="str">
            <v>1 СР</v>
          </cell>
          <cell r="G23" t="str">
            <v>Санкт-Петербург</v>
          </cell>
        </row>
        <row r="25">
          <cell r="A25" t="str">
            <v>ПОГОДНЫЕ УСЛОВИЯ</v>
          </cell>
          <cell r="G25" t="str">
            <v>СТАТИСТИКА ГОНКИ</v>
          </cell>
        </row>
        <row r="26">
          <cell r="A26" t="str">
            <v>Температура:</v>
          </cell>
          <cell r="G26" t="str">
            <v>Субъектов РФ</v>
          </cell>
        </row>
        <row r="27">
          <cell r="A27" t="str">
            <v>Влажность:</v>
          </cell>
          <cell r="G27" t="str">
            <v>Заявлено</v>
          </cell>
        </row>
        <row r="28">
          <cell r="A28" t="str">
            <v>Осадки:</v>
          </cell>
          <cell r="G28" t="str">
            <v>Стартовало</v>
          </cell>
        </row>
        <row r="29">
          <cell r="A29" t="str">
            <v>Ветер:</v>
          </cell>
          <cell r="G29" t="str">
            <v>Финишировало</v>
          </cell>
        </row>
        <row r="30">
          <cell r="G30" t="str">
            <v>Н. финишировало</v>
          </cell>
        </row>
        <row r="31">
          <cell r="G31" t="str">
            <v>Дисквалифицировано</v>
          </cell>
        </row>
        <row r="32">
          <cell r="G32" t="str">
            <v>Н. стартовало</v>
          </cell>
        </row>
        <row r="34">
          <cell r="D34" t="str">
            <v>ГЛАВНЫЙ СУДЬЯ</v>
          </cell>
          <cell r="G34" t="str">
            <v>ГЛАВНЫЙ СЕКРЕТАРЬ</v>
          </cell>
        </row>
        <row r="40">
          <cell r="D40" t="str">
            <v xml:space="preserve">БОЯРОВ В.В. (ВК, г. САРАНСК) </v>
          </cell>
          <cell r="G40" t="str">
            <v>СЛАБКОВСКАЯ В.Н. ( ВК, г. ОМСК)</v>
          </cell>
        </row>
      </sheetData>
      <sheetData sheetId="10">
        <row r="1">
          <cell r="A1" t="str">
            <v>МИНИСТЕРСТВО СПОРТА РОССИЙСКОЙ ФЕДЕРАЦИИ</v>
          </cell>
        </row>
        <row r="2">
          <cell r="A2" t="str">
            <v>ФЕДЕРАЦИЯ ВЕЛОСИПЕДНОГО СПОРТА РОССИИ</v>
          </cell>
        </row>
        <row r="3">
          <cell r="A3" t="str">
            <v>МИНИСТЕРСТВО СПОРТА РЕСПУБЛИКИ МОРДОВИЯ</v>
          </cell>
        </row>
        <row r="4">
          <cell r="A4" t="str">
            <v>РОО"ФЕДЕРАЦИЯ ВЕЛОСИПЕДНОГО СПОРТА РЕСПУБЛИКИ МОРДОВИЯ"</v>
          </cell>
        </row>
        <row r="5">
          <cell r="A5" t="str">
            <v>ГБУ ДО РМ "СШОР ПО ВЕЛОСПОРТУ"</v>
          </cell>
        </row>
        <row r="6">
          <cell r="A6" t="str">
            <v>ВСЕРОССИЙСКИЕ СОРЕВНОВАНИЯ</v>
          </cell>
        </row>
        <row r="8">
          <cell r="A8" t="str">
            <v>по велосипедному спорту</v>
          </cell>
        </row>
        <row r="9">
          <cell r="A9" t="str">
            <v>ИТОГОВЫЙ ПРОТОКОЛ</v>
          </cell>
        </row>
        <row r="10">
          <cell r="A10" t="str">
            <v>ВМХ - фристайл - парк (или парк - смешанный)</v>
          </cell>
        </row>
        <row r="11">
          <cell r="A11" t="str">
            <v>ДЕВУШКИ 15-16 ЛЕТ</v>
          </cell>
        </row>
        <row r="13">
          <cell r="A13" t="str">
            <v>МЕСТО ПРОВЕДЕНИЯ: г. Саранск</v>
          </cell>
          <cell r="G13" t="str">
            <v>НАЧАЛО ГОНКИ:</v>
          </cell>
        </row>
        <row r="14">
          <cell r="A14" t="str">
            <v>ДАТА ПРОВЕДЕНИЯ: 24 -28 июля 2024 года</v>
          </cell>
          <cell r="G14" t="str">
            <v>ОКОНЧАНИЕ ГОНКИ:</v>
          </cell>
        </row>
        <row r="15">
          <cell r="A15" t="str">
            <v>ИНФОРМАЦИЯ О ЖЮРИ И ГСК СОРЕВНОВАНИЙ:</v>
          </cell>
        </row>
        <row r="16">
          <cell r="A16" t="str">
            <v>ТЕХНИЧЕСКИЙ ДЕЛЕГАТ ФВСР:</v>
          </cell>
        </row>
        <row r="17">
          <cell r="A17" t="str">
            <v>ГЛАВНЫЙ СУДЬЯ:</v>
          </cell>
          <cell r="G17" t="str">
            <v xml:space="preserve">БОЯРОВ В.В. (ВК, г. САРАНСК) </v>
          </cell>
        </row>
        <row r="18">
          <cell r="A18" t="str">
            <v>ГЛАВНЫЙ СЕКРЕТАРЬ:</v>
          </cell>
          <cell r="G18" t="str">
            <v>СЛАБКОВСКАЯ В.Н. ( ВК, г. ОМСК)</v>
          </cell>
        </row>
        <row r="19">
          <cell r="A19" t="str">
            <v>СУДЬЯ НА ФИНИШЕ:</v>
          </cell>
          <cell r="G19" t="str">
            <v xml:space="preserve">МАЛАХОВ Р.А. (1К, г. ИЖЕВСК) </v>
          </cell>
        </row>
        <row r="21">
          <cell r="A21" t="str">
            <v>МЕСТО</v>
          </cell>
          <cell r="B21" t="str">
            <v>НОМЕР</v>
          </cell>
          <cell r="C21" t="str">
            <v>UCI ID</v>
          </cell>
          <cell r="D21" t="str">
            <v>ФАМИЛИЯ ИМЯ</v>
          </cell>
          <cell r="E21" t="str">
            <v>ДАТА РОЖД.</v>
          </cell>
          <cell r="F21" t="str">
            <v>РАЗРЯД,
ЗВАНИЕ</v>
          </cell>
          <cell r="G21" t="str">
            <v>ТЕРРИТОРИАЛЬНАЯ ПРИНАДЛЕЖНОСТЬ</v>
          </cell>
        </row>
        <row r="23">
          <cell r="A23">
            <v>1</v>
          </cell>
          <cell r="B23">
            <v>20</v>
          </cell>
          <cell r="C23">
            <v>10143464903</v>
          </cell>
          <cell r="D23" t="str">
            <v>НЕПРЫНЦЕВА Софья</v>
          </cell>
          <cell r="E23">
            <v>39911</v>
          </cell>
          <cell r="F23" t="str">
            <v>2 СР</v>
          </cell>
          <cell r="G23" t="str">
            <v>Московская область</v>
          </cell>
        </row>
        <row r="25">
          <cell r="A25" t="str">
            <v>ПОГОДНЫЕ УСЛОВИЯ</v>
          </cell>
          <cell r="G25" t="str">
            <v>СТАТИСТИКА ГОНКИ</v>
          </cell>
        </row>
        <row r="26">
          <cell r="A26" t="str">
            <v>Температура:</v>
          </cell>
          <cell r="G26" t="str">
            <v>Субъектов РФ</v>
          </cell>
        </row>
        <row r="27">
          <cell r="A27" t="str">
            <v>Влажность:</v>
          </cell>
          <cell r="G27" t="str">
            <v>Заявлено</v>
          </cell>
        </row>
        <row r="28">
          <cell r="A28" t="str">
            <v>Осадки:</v>
          </cell>
          <cell r="G28" t="str">
            <v>Стартовало</v>
          </cell>
        </row>
        <row r="29">
          <cell r="A29" t="str">
            <v>Ветер:</v>
          </cell>
          <cell r="G29" t="str">
            <v>Финишировало</v>
          </cell>
        </row>
        <row r="30">
          <cell r="G30" t="str">
            <v>Н. финишировало</v>
          </cell>
        </row>
        <row r="31">
          <cell r="G31" t="str">
            <v>Дисквалифицировано</v>
          </cell>
        </row>
        <row r="32">
          <cell r="G32" t="str">
            <v>Н. стартовало</v>
          </cell>
        </row>
        <row r="34">
          <cell r="D34" t="str">
            <v>ГЛАВНЫЙ СУДЬЯ</v>
          </cell>
          <cell r="G34" t="str">
            <v>ГЛАВНЫЙ СЕКРЕТАРЬ</v>
          </cell>
        </row>
        <row r="40">
          <cell r="D40" t="str">
            <v xml:space="preserve">БОЯРОВ В.В. (ВК, г. САРАНСК) </v>
          </cell>
          <cell r="G40" t="str">
            <v>СЛАБКОВСКАЯ В.Н. ( ВК, г. ОМСК)</v>
          </cell>
        </row>
      </sheetData>
      <sheetData sheetId="11">
        <row r="1">
          <cell r="A1" t="str">
            <v>МИНИСТЕРСТВО СПОРТА РОССИЙСКОЙ ФЕДЕРАЦИИ</v>
          </cell>
        </row>
        <row r="2">
          <cell r="A2" t="str">
            <v>ФЕДЕРАЦИЯ ВЕЛОСИПЕДНОГО СПОРТА РОССИИ</v>
          </cell>
        </row>
        <row r="3">
          <cell r="A3" t="str">
            <v>МИНИСТЕРСТВО СПОРТА РЕСПУБЛИКИ МОРДОВИЯ</v>
          </cell>
        </row>
        <row r="4">
          <cell r="A4" t="str">
            <v>РОО"ФЕДЕРАЦИЯ ВЕЛОСИПЕДНОГО СПОРТА РЕСПУБЛИКИ МОРДОВИЯ"</v>
          </cell>
        </row>
        <row r="5">
          <cell r="A5" t="str">
            <v>ГБУ ДО РМ "СШОР ПО ВЕЛОСПОРТУ"</v>
          </cell>
        </row>
        <row r="6">
          <cell r="A6" t="str">
            <v>ВСЕРОССИЙСКИЕ СОРЕВНОВАНИЯ</v>
          </cell>
        </row>
        <row r="8">
          <cell r="A8" t="str">
            <v>по велосипедному спорту</v>
          </cell>
        </row>
        <row r="9">
          <cell r="A9" t="str">
            <v>ИТОГОВЫЙ ПРОТОКОЛ</v>
          </cell>
        </row>
        <row r="10">
          <cell r="A10" t="str">
            <v>ВМХ - фристайл - парк (или парк - смешанный)</v>
          </cell>
        </row>
        <row r="11">
          <cell r="A11" t="str">
            <v>ЮНИОРЫ 17-18 ЛЕТ</v>
          </cell>
        </row>
        <row r="13">
          <cell r="A13" t="str">
            <v>МЕСТО ПРОВЕДЕНИЯ: г. Саранск</v>
          </cell>
          <cell r="G13" t="str">
            <v>НАЧАЛО ГОНКИ:</v>
          </cell>
        </row>
        <row r="14">
          <cell r="A14" t="str">
            <v>ДАТА ПРОВЕДЕНИЯ: 24 -28 июля 2024 года</v>
          </cell>
          <cell r="G14" t="str">
            <v>ОКОНЧАНИЕ ГОНКИ:</v>
          </cell>
        </row>
        <row r="15">
          <cell r="A15" t="str">
            <v>ИНФОРМАЦИЯ О ЖЮРИ И ГСК СОРЕВНОВАНИЙ:</v>
          </cell>
        </row>
        <row r="16">
          <cell r="A16" t="str">
            <v>ТЕХНИЧЕСКИЙ ДЕЛЕГАТ ФВСР:</v>
          </cell>
        </row>
        <row r="17">
          <cell r="A17" t="str">
            <v>ГЛАВНЫЙ СУДЬЯ:</v>
          </cell>
          <cell r="G17" t="str">
            <v xml:space="preserve">БОЯРОВ В.В. (ВК, г. САРАНСК) </v>
          </cell>
        </row>
        <row r="18">
          <cell r="A18" t="str">
            <v>ГЛАВНЫЙ СЕКРЕТАРЬ:</v>
          </cell>
          <cell r="G18" t="str">
            <v>СЛАБКОВСКАЯ В.Н. ( ВК, г. ОМСК)</v>
          </cell>
        </row>
        <row r="19">
          <cell r="A19" t="str">
            <v>СУДЬЯ НА ФИНИШЕ:</v>
          </cell>
          <cell r="G19" t="str">
            <v xml:space="preserve">МАЛАХОВ Р.А. (1К, г. ИЖЕВСК) </v>
          </cell>
        </row>
        <row r="21">
          <cell r="A21" t="str">
            <v>МЕСТО</v>
          </cell>
          <cell r="B21" t="str">
            <v>НОМЕР</v>
          </cell>
          <cell r="C21" t="str">
            <v>UCI ID</v>
          </cell>
          <cell r="D21" t="str">
            <v>ФАМИЛИЯ ИМЯ</v>
          </cell>
          <cell r="E21" t="str">
            <v>ДАТА РОЖД.</v>
          </cell>
          <cell r="F21" t="str">
            <v>РАЗРЯД,
ЗВАНИЕ</v>
          </cell>
          <cell r="G21" t="str">
            <v>ТЕРРИТОРИАЛЬНАЯ ПРИНАДЛЕЖНОСТЬ</v>
          </cell>
        </row>
        <row r="23">
          <cell r="A23">
            <v>1</v>
          </cell>
          <cell r="B23">
            <v>24</v>
          </cell>
          <cell r="C23">
            <v>10139929958</v>
          </cell>
          <cell r="D23" t="str">
            <v>ИВАНОВ Денис</v>
          </cell>
          <cell r="E23">
            <v>39298</v>
          </cell>
          <cell r="F23" t="str">
            <v>КМС</v>
          </cell>
          <cell r="G23" t="str">
            <v>Санкт-Петербург</v>
          </cell>
        </row>
        <row r="24">
          <cell r="A24">
            <v>2</v>
          </cell>
          <cell r="B24">
            <v>12</v>
          </cell>
          <cell r="C24">
            <v>10130040911</v>
          </cell>
          <cell r="D24" t="str">
            <v>МИЗИН Дмитрий</v>
          </cell>
          <cell r="E24">
            <v>39020</v>
          </cell>
          <cell r="F24" t="str">
            <v>1 СР</v>
          </cell>
          <cell r="G24" t="str">
            <v>Омская область</v>
          </cell>
        </row>
        <row r="25">
          <cell r="A25">
            <v>3</v>
          </cell>
          <cell r="B25">
            <v>23</v>
          </cell>
          <cell r="C25">
            <v>10129902481</v>
          </cell>
          <cell r="D25" t="str">
            <v>ЕГОРОВ Артем</v>
          </cell>
          <cell r="E25">
            <v>38779</v>
          </cell>
          <cell r="F25" t="str">
            <v>КМС</v>
          </cell>
          <cell r="G25" t="str">
            <v>Санкт-Петербург</v>
          </cell>
        </row>
        <row r="26">
          <cell r="A26">
            <v>4</v>
          </cell>
          <cell r="B26">
            <v>22</v>
          </cell>
          <cell r="C26">
            <v>10140571875</v>
          </cell>
          <cell r="D26" t="str">
            <v>ФЕДОРОВ Максим</v>
          </cell>
          <cell r="E26">
            <v>39304</v>
          </cell>
          <cell r="F26" t="str">
            <v>1 СР</v>
          </cell>
          <cell r="G26" t="str">
            <v>Санкт-Петербург</v>
          </cell>
        </row>
        <row r="28">
          <cell r="A28" t="str">
            <v>ПОГОДНЫЕ УСЛОВИЯ</v>
          </cell>
          <cell r="G28" t="str">
            <v>СТАТИСТИКА ГОНКИ</v>
          </cell>
        </row>
        <row r="29">
          <cell r="A29" t="str">
            <v>Температура:</v>
          </cell>
          <cell r="G29" t="str">
            <v>Субъектов РФ</v>
          </cell>
        </row>
        <row r="30">
          <cell r="A30" t="str">
            <v>Влажность:</v>
          </cell>
          <cell r="G30" t="str">
            <v>Заявлено</v>
          </cell>
        </row>
        <row r="31">
          <cell r="A31" t="str">
            <v>Осадки:</v>
          </cell>
          <cell r="G31" t="str">
            <v>Стартовало</v>
          </cell>
        </row>
        <row r="32">
          <cell r="A32" t="str">
            <v>Ветер:</v>
          </cell>
          <cell r="G32" t="str">
            <v>Финишировало</v>
          </cell>
        </row>
        <row r="33">
          <cell r="G33" t="str">
            <v>Н. финишировало</v>
          </cell>
        </row>
        <row r="34">
          <cell r="G34" t="str">
            <v>Дисквалифицировано</v>
          </cell>
        </row>
        <row r="35">
          <cell r="G35" t="str">
            <v>Н. стартовало</v>
          </cell>
        </row>
        <row r="37">
          <cell r="D37" t="str">
            <v>ГЛАВНЫЙ СУДЬЯ</v>
          </cell>
          <cell r="G37" t="str">
            <v>ГЛАВНЫЙ СЕКРЕТАРЬ</v>
          </cell>
        </row>
        <row r="43">
          <cell r="D43" t="str">
            <v xml:space="preserve">БОЯРОВ В.В. (ВК, г. САРАНСК) </v>
          </cell>
          <cell r="G43" t="str">
            <v>СЛАБКОВСКАЯ В.Н. ( ВК, г. ОМСК)</v>
          </cell>
        </row>
      </sheetData>
      <sheetData sheetId="12">
        <row r="1">
          <cell r="A1" t="str">
            <v>КУБОК РОССИИ (6 ЭТАП)</v>
          </cell>
        </row>
        <row r="2">
          <cell r="A2" t="str">
            <v>ВСЕРОССИЙСКИЕ СОРЕВНОВАНИЯ</v>
          </cell>
        </row>
        <row r="3">
          <cell r="A3" t="str">
            <v>ВЕЛОСИПЕДНЫЙ СПОРТ ВМХ - ФРИСТАЙЛ - ПАРК (или парк - смешанный)</v>
          </cell>
        </row>
        <row r="4">
          <cell r="A4" t="str">
            <v>Список участников-Финал</v>
          </cell>
        </row>
        <row r="5">
          <cell r="A5" t="str">
            <v>ДЕВУШКИ 13-14 ЛЕТ,ДЕВУШКИ 15-16 ЛЕТ,ЖЕНЩИНЫ</v>
          </cell>
        </row>
        <row r="6">
          <cell r="A6" t="str">
            <v>МЕСТО ПРОВЕДЕНИЯ: г. Саранск</v>
          </cell>
        </row>
        <row r="7">
          <cell r="A7" t="str">
            <v>ДАТА ПРОВЕДЕНИЯ: 24 -28 июля 2024 года</v>
          </cell>
        </row>
        <row r="9">
          <cell r="A9" t="str">
            <v>ИНФОРМАЦИЯ О ЖЮРИ И ГСК СОРЕВНОВАНИЙ:</v>
          </cell>
        </row>
        <row r="10">
          <cell r="A10" t="str">
            <v xml:space="preserve"> ТЕХНИЧЕСКИЙ ДЕЛЕГАТ ФВСР:</v>
          </cell>
        </row>
        <row r="11">
          <cell r="A11" t="str">
            <v xml:space="preserve"> АССИСТЕНТ ТД:</v>
          </cell>
        </row>
        <row r="12">
          <cell r="A12" t="str">
            <v xml:space="preserve"> ГЛАВНЫЙ СУДЬЯ:</v>
          </cell>
          <cell r="G12" t="str">
            <v xml:space="preserve">БОЯРОВ В.В. (ВК, г. САРАНСК) </v>
          </cell>
        </row>
        <row r="13">
          <cell r="A13" t="str">
            <v xml:space="preserve"> ГЛАВНЫЙ СЕКРЕТАРЬ:</v>
          </cell>
          <cell r="G13" t="str">
            <v>СЛАБКОВСКАЯ В.Н. ( ВК, г. ОМСК)</v>
          </cell>
        </row>
        <row r="14">
          <cell r="A14" t="str">
            <v>ЗАМЕСТИТЕЛЬ ГЛАВНОГО СУДЬИ:</v>
          </cell>
          <cell r="G14" t="str">
            <v xml:space="preserve">ВЫСОЦКИЙ С.М. (1К, г. МОСКВА) </v>
          </cell>
        </row>
        <row r="15">
          <cell r="A15" t="str">
            <v>п/п</v>
          </cell>
          <cell r="B15" t="str">
            <v>СТАРТ №</v>
          </cell>
          <cell r="C15" t="str">
            <v>UCI ID</v>
          </cell>
          <cell r="D15" t="str">
            <v>ФАМИЛИЯ ИМЯ</v>
          </cell>
          <cell r="E15" t="str">
            <v>ДАТА РОЖД.</v>
          </cell>
          <cell r="F15" t="str">
            <v>РАЗРЯД,
ЗВАНИЕ</v>
          </cell>
          <cell r="G15" t="str">
            <v>ТЕРРИТОРИАЛЬНАЯ ПРИНАДЛЕЖНОСТЬ</v>
          </cell>
        </row>
        <row r="17">
          <cell r="A17">
            <v>1</v>
          </cell>
          <cell r="B17">
            <v>21</v>
          </cell>
          <cell r="C17">
            <v>10144068626</v>
          </cell>
          <cell r="D17" t="str">
            <v>ФЕДОРЕНКО Анна</v>
          </cell>
          <cell r="E17">
            <v>40338</v>
          </cell>
          <cell r="F17" t="str">
            <v>1 СР</v>
          </cell>
          <cell r="G17" t="str">
            <v>Санкт-Петербург</v>
          </cell>
        </row>
        <row r="18">
          <cell r="A18">
            <v>2</v>
          </cell>
          <cell r="B18">
            <v>20</v>
          </cell>
          <cell r="C18">
            <v>10143464903</v>
          </cell>
          <cell r="D18" t="str">
            <v>НЕПРЫНЦЕВА Софья</v>
          </cell>
          <cell r="E18">
            <v>39911</v>
          </cell>
          <cell r="F18" t="str">
            <v>2 СР</v>
          </cell>
          <cell r="G18" t="str">
            <v>Московская область</v>
          </cell>
        </row>
        <row r="19">
          <cell r="A19">
            <v>3</v>
          </cell>
          <cell r="B19">
            <v>19</v>
          </cell>
          <cell r="C19">
            <v>10066399413</v>
          </cell>
          <cell r="D19" t="str">
            <v>МАЛЫШЕВА Елена</v>
          </cell>
          <cell r="E19">
            <v>36485</v>
          </cell>
          <cell r="F19" t="str">
            <v>КМС</v>
          </cell>
          <cell r="G19" t="str">
            <v>Московская область</v>
          </cell>
        </row>
        <row r="20">
          <cell r="A20">
            <v>4</v>
          </cell>
          <cell r="B20">
            <v>18</v>
          </cell>
          <cell r="C20">
            <v>10119496102</v>
          </cell>
          <cell r="D20" t="str">
            <v>ГРАМАШОВА Алина</v>
          </cell>
          <cell r="E20">
            <v>37702</v>
          </cell>
          <cell r="F20" t="str">
            <v>МС</v>
          </cell>
          <cell r="G20" t="str">
            <v>Московская область</v>
          </cell>
        </row>
        <row r="21">
          <cell r="A21">
            <v>5</v>
          </cell>
          <cell r="B21">
            <v>16</v>
          </cell>
          <cell r="C21">
            <v>10097381415</v>
          </cell>
          <cell r="D21" t="str">
            <v>РИЗАЕВА Дарья</v>
          </cell>
          <cell r="E21">
            <v>35351</v>
          </cell>
          <cell r="F21" t="str">
            <v>МС</v>
          </cell>
          <cell r="G21" t="str">
            <v>Самарская область</v>
          </cell>
        </row>
        <row r="22">
          <cell r="A22">
            <v>6</v>
          </cell>
          <cell r="B22">
            <v>14</v>
          </cell>
          <cell r="C22">
            <v>10119582489</v>
          </cell>
          <cell r="D22" t="str">
            <v>СИГАРЕВА Мария</v>
          </cell>
          <cell r="E22">
            <v>37972</v>
          </cell>
          <cell r="F22" t="str">
            <v>КМС</v>
          </cell>
          <cell r="G22" t="str">
            <v>Санкт-Петербург</v>
          </cell>
        </row>
        <row r="23">
          <cell r="A23">
            <v>7</v>
          </cell>
          <cell r="C23" t="e">
            <v>#N/A</v>
          </cell>
          <cell r="D23" t="e">
            <v>#N/A</v>
          </cell>
          <cell r="E23" t="e">
            <v>#N/A</v>
          </cell>
          <cell r="F23" t="e">
            <v>#N/A</v>
          </cell>
          <cell r="G23" t="e">
            <v>#N/A</v>
          </cell>
        </row>
        <row r="24">
          <cell r="C24" t="e">
            <v>#N/A</v>
          </cell>
          <cell r="D24" t="e">
            <v>#N/A</v>
          </cell>
          <cell r="E24" t="e">
            <v>#N/A</v>
          </cell>
          <cell r="F24" t="e">
            <v>#N/A</v>
          </cell>
          <cell r="G24" t="e">
            <v>#N/A</v>
          </cell>
        </row>
        <row r="25">
          <cell r="C25" t="e">
            <v>#N/A</v>
          </cell>
          <cell r="D25" t="e">
            <v>#N/A</v>
          </cell>
          <cell r="E25" t="e">
            <v>#N/A</v>
          </cell>
          <cell r="F25" t="e">
            <v>#N/A</v>
          </cell>
          <cell r="G25" t="e">
            <v>#N/A</v>
          </cell>
        </row>
        <row r="26">
          <cell r="C26" t="e">
            <v>#N/A</v>
          </cell>
          <cell r="D26" t="e">
            <v>#N/A</v>
          </cell>
          <cell r="E26" t="e">
            <v>#N/A</v>
          </cell>
          <cell r="F26" t="e">
            <v>#N/A</v>
          </cell>
          <cell r="G26" t="e">
            <v>#N/A</v>
          </cell>
        </row>
        <row r="27">
          <cell r="C27" t="e">
            <v>#N/A</v>
          </cell>
          <cell r="D27" t="e">
            <v>#N/A</v>
          </cell>
          <cell r="E27" t="e">
            <v>#N/A</v>
          </cell>
          <cell r="F27" t="e">
            <v>#N/A</v>
          </cell>
          <cell r="G27" t="e">
            <v>#N/A</v>
          </cell>
        </row>
        <row r="30">
          <cell r="A30" t="str">
            <v>НЕ СТАРТОВАЛИ:</v>
          </cell>
        </row>
        <row r="33">
          <cell r="A33" t="str">
            <v>ПОГОДНЫЕ УСЛОВИЯ</v>
          </cell>
        </row>
        <row r="34">
          <cell r="A34" t="str">
            <v xml:space="preserve">  Погода в начале | Погода в конце | Т в начале | Т в конце | Влажность</v>
          </cell>
        </row>
        <row r="39">
          <cell r="A39" t="str">
            <v>ЗАМЕСТИТЕЛЬ ГЛАВНОГО СУДЬИ</v>
          </cell>
          <cell r="D39" t="str">
            <v>ГЛАВНЫЙ СУДЬЯ</v>
          </cell>
        </row>
        <row r="43">
          <cell r="A43" t="str">
            <v xml:space="preserve">МАЛАХОВ Р.А.. (1 кат., г. Ижевск) </v>
          </cell>
          <cell r="D43" t="str">
            <v xml:space="preserve">БОЯРОВ В.В. (ВК, г. Саранск) </v>
          </cell>
        </row>
      </sheetData>
      <sheetData sheetId="13">
        <row r="1">
          <cell r="A1" t="str">
            <v>КУБОК РОССИИ (6 ЭТАП)</v>
          </cell>
        </row>
        <row r="2">
          <cell r="A2" t="str">
            <v>ВСЕРОССИЙСКИЕ СОРЕВНОВАНИЯ</v>
          </cell>
        </row>
        <row r="3">
          <cell r="A3" t="str">
            <v>ВЕЛОСИПЕДНЫЙ СПОРТ ВМХ - ФРИСТАЙЛ - ПАРК (или парк - смешанный)</v>
          </cell>
        </row>
        <row r="4">
          <cell r="A4" t="str">
            <v>Список участников-Финал</v>
          </cell>
        </row>
        <row r="5">
          <cell r="A5" t="str">
            <v>ЮНИИОРЫ 17-18 ЛЕТ,МУЖЧИНЫ</v>
          </cell>
        </row>
        <row r="7">
          <cell r="A7" t="str">
            <v>МЕСТО ПРОВЕДЕНИЯ: г. Саранск</v>
          </cell>
        </row>
        <row r="8">
          <cell r="A8" t="str">
            <v>ДАТА ПРОВЕДЕНИЯ: 24 -28 июля 2024 года</v>
          </cell>
        </row>
        <row r="10">
          <cell r="A10" t="str">
            <v>ИНФОРМАЦИЯ О ЖЮРИ И ГСК СОРЕВНОВАНИЙ:</v>
          </cell>
        </row>
        <row r="11">
          <cell r="A11" t="str">
            <v xml:space="preserve"> ТЕХНИЧЕСКИЙ ДЕЛЕГАТ ФВСР:</v>
          </cell>
        </row>
        <row r="12">
          <cell r="A12" t="str">
            <v xml:space="preserve"> АССИСТЕНТ ТД:</v>
          </cell>
        </row>
        <row r="13">
          <cell r="A13" t="str">
            <v xml:space="preserve"> ГЛАВНЫЙ СУДЬЯ:</v>
          </cell>
          <cell r="G13" t="str">
            <v xml:space="preserve">БОЯРОВ В.В. (ВК, г. САРАНСК) </v>
          </cell>
        </row>
        <row r="14">
          <cell r="A14" t="str">
            <v xml:space="preserve"> ГЛАВНЫЙ СЕКРЕТАРЬ:</v>
          </cell>
          <cell r="G14" t="str">
            <v>СЛАБКОВСКАЯ В.Н. ( ВК, г. ОМСК)</v>
          </cell>
        </row>
        <row r="15">
          <cell r="A15" t="str">
            <v>ЗАМЕСТИТЕЛЬ ГЛАВНОГО СУДЬИ:</v>
          </cell>
          <cell r="G15" t="str">
            <v xml:space="preserve">ВЫСОЦКИЙ С.М. (1К, г. МОСКВА) </v>
          </cell>
        </row>
        <row r="16">
          <cell r="A16" t="str">
            <v>п/п</v>
          </cell>
          <cell r="B16" t="str">
            <v>СТАРТ №</v>
          </cell>
          <cell r="C16" t="str">
            <v>UCI ID</v>
          </cell>
          <cell r="D16" t="str">
            <v>ФАМИЛИЯ ИМЯ</v>
          </cell>
          <cell r="E16" t="str">
            <v>ДАТА РОЖД.</v>
          </cell>
          <cell r="F16" t="str">
            <v>РАЗРЯД,
ЗВАНИЕ</v>
          </cell>
          <cell r="G16" t="str">
            <v>ТЕРРИТОРИАЛЬНАЯ ПРИНАДЛЕЖНОСТЬ</v>
          </cell>
        </row>
        <row r="18">
          <cell r="A18">
            <v>1</v>
          </cell>
          <cell r="B18">
            <v>23</v>
          </cell>
          <cell r="C18">
            <v>10129902481</v>
          </cell>
          <cell r="D18" t="str">
            <v>ЕГОРОВ Артем</v>
          </cell>
          <cell r="E18">
            <v>38779</v>
          </cell>
          <cell r="F18" t="str">
            <v>КМС</v>
          </cell>
          <cell r="G18" t="str">
            <v>Санкт-Петербург</v>
          </cell>
        </row>
        <row r="19">
          <cell r="A19">
            <v>2</v>
          </cell>
          <cell r="B19">
            <v>22</v>
          </cell>
          <cell r="C19">
            <v>10140571875</v>
          </cell>
          <cell r="D19" t="str">
            <v>ФЕДОРОВ Максим</v>
          </cell>
          <cell r="E19">
            <v>39304</v>
          </cell>
          <cell r="F19" t="str">
            <v>1 СР</v>
          </cell>
          <cell r="G19" t="str">
            <v>Санкт-Петербург</v>
          </cell>
        </row>
        <row r="20">
          <cell r="A20">
            <v>3</v>
          </cell>
          <cell r="B20">
            <v>12</v>
          </cell>
          <cell r="C20">
            <v>10130040911</v>
          </cell>
          <cell r="D20" t="str">
            <v>МИЗИН Дмитрий</v>
          </cell>
          <cell r="E20">
            <v>39020</v>
          </cell>
          <cell r="F20" t="str">
            <v>1 СР</v>
          </cell>
          <cell r="G20" t="str">
            <v>Омская область</v>
          </cell>
        </row>
        <row r="21">
          <cell r="A21">
            <v>4</v>
          </cell>
          <cell r="B21">
            <v>24</v>
          </cell>
          <cell r="C21">
            <v>10139929958</v>
          </cell>
          <cell r="D21" t="str">
            <v>ИВАНОВ Денис</v>
          </cell>
          <cell r="E21">
            <v>39298</v>
          </cell>
          <cell r="F21" t="str">
            <v>КМС</v>
          </cell>
          <cell r="G21" t="str">
            <v>Санкт-Петербург</v>
          </cell>
        </row>
        <row r="22">
          <cell r="A22">
            <v>5</v>
          </cell>
          <cell r="B22">
            <v>2</v>
          </cell>
          <cell r="C22">
            <v>10139701101</v>
          </cell>
          <cell r="D22" t="str">
            <v>НЕЧИПОРЮК Данил</v>
          </cell>
          <cell r="E22">
            <v>38342</v>
          </cell>
          <cell r="F22" t="str">
            <v>КМС</v>
          </cell>
          <cell r="G22" t="str">
            <v>Санкт-Петербург</v>
          </cell>
        </row>
        <row r="23">
          <cell r="A23">
            <v>6</v>
          </cell>
          <cell r="B23">
            <v>3</v>
          </cell>
          <cell r="C23">
            <v>10139700794</v>
          </cell>
          <cell r="D23" t="str">
            <v>ЧАЩИН Никита</v>
          </cell>
          <cell r="E23">
            <v>38349</v>
          </cell>
          <cell r="F23" t="str">
            <v>КМС</v>
          </cell>
          <cell r="G23" t="str">
            <v>Санкт-Петербург</v>
          </cell>
        </row>
        <row r="24">
          <cell r="A24">
            <v>7</v>
          </cell>
          <cell r="B24">
            <v>6</v>
          </cell>
          <cell r="C24">
            <v>10140039284</v>
          </cell>
          <cell r="D24" t="str">
            <v>ГАЛКИН Дмитрий</v>
          </cell>
          <cell r="E24">
            <v>37933</v>
          </cell>
          <cell r="F24" t="str">
            <v>1 СР</v>
          </cell>
          <cell r="G24" t="str">
            <v>Московская область</v>
          </cell>
        </row>
        <row r="25">
          <cell r="A25">
            <v>8</v>
          </cell>
          <cell r="B25">
            <v>7</v>
          </cell>
          <cell r="C25">
            <v>10140039385</v>
          </cell>
          <cell r="D25" t="str">
            <v>СОКОЛОВ Игорь</v>
          </cell>
          <cell r="E25">
            <v>38016</v>
          </cell>
          <cell r="F25" t="str">
            <v>1 СР</v>
          </cell>
          <cell r="G25" t="str">
            <v>Московская область</v>
          </cell>
        </row>
        <row r="26">
          <cell r="A26">
            <v>9</v>
          </cell>
          <cell r="B26">
            <v>4</v>
          </cell>
          <cell r="C26">
            <v>10129838019</v>
          </cell>
          <cell r="D26" t="str">
            <v>СОРОКО Роман</v>
          </cell>
          <cell r="E26">
            <v>38518</v>
          </cell>
          <cell r="F26" t="str">
            <v>КМС</v>
          </cell>
          <cell r="G26" t="str">
            <v>Санкт-Петербург</v>
          </cell>
        </row>
        <row r="27">
          <cell r="A27">
            <v>10</v>
          </cell>
          <cell r="B27">
            <v>9</v>
          </cell>
          <cell r="C27">
            <v>10066301908</v>
          </cell>
          <cell r="D27" t="str">
            <v>МОЛЛАЕВ Александр</v>
          </cell>
          <cell r="E27">
            <v>37610</v>
          </cell>
          <cell r="F27" t="str">
            <v>МС</v>
          </cell>
          <cell r="G27" t="str">
            <v>Краснодарский край</v>
          </cell>
        </row>
        <row r="28">
          <cell r="A28">
            <v>11</v>
          </cell>
          <cell r="B28">
            <v>5</v>
          </cell>
          <cell r="C28">
            <v>10061949941</v>
          </cell>
          <cell r="D28" t="str">
            <v>РИЗАЕВ Ирек</v>
          </cell>
          <cell r="E28">
            <v>35704</v>
          </cell>
          <cell r="F28" t="str">
            <v>МСМК</v>
          </cell>
          <cell r="G28" t="str">
            <v>Республика Татарстан</v>
          </cell>
        </row>
        <row r="29">
          <cell r="A29">
            <v>12</v>
          </cell>
          <cell r="B29">
            <v>1</v>
          </cell>
          <cell r="C29">
            <v>10084695734</v>
          </cell>
          <cell r="D29" t="str">
            <v xml:space="preserve">ФОМИНОВ Никита </v>
          </cell>
          <cell r="E29">
            <v>36281</v>
          </cell>
          <cell r="F29" t="str">
            <v>МС</v>
          </cell>
          <cell r="G29" t="str">
            <v>Санкт-Петербург</v>
          </cell>
        </row>
        <row r="30">
          <cell r="C30" t="e">
            <v>#N/A</v>
          </cell>
          <cell r="D30" t="e">
            <v>#N/A</v>
          </cell>
          <cell r="E30" t="e">
            <v>#N/A</v>
          </cell>
          <cell r="F30" t="e">
            <v>#N/A</v>
          </cell>
          <cell r="G30" t="e">
            <v>#N/A</v>
          </cell>
        </row>
        <row r="31">
          <cell r="C31" t="e">
            <v>#N/A</v>
          </cell>
          <cell r="D31" t="e">
            <v>#N/A</v>
          </cell>
          <cell r="E31" t="e">
            <v>#N/A</v>
          </cell>
          <cell r="F31" t="e">
            <v>#N/A</v>
          </cell>
          <cell r="G31" t="e">
            <v>#N/A</v>
          </cell>
        </row>
        <row r="32">
          <cell r="A32">
            <v>15</v>
          </cell>
          <cell r="C32" t="e">
            <v>#N/A</v>
          </cell>
          <cell r="D32" t="e">
            <v>#N/A</v>
          </cell>
          <cell r="E32" t="e">
            <v>#N/A</v>
          </cell>
          <cell r="F32" t="e">
            <v>#N/A</v>
          </cell>
          <cell r="G32" t="e">
            <v>#N/A</v>
          </cell>
        </row>
        <row r="33">
          <cell r="A33">
            <v>16</v>
          </cell>
          <cell r="C33" t="e">
            <v>#N/A</v>
          </cell>
          <cell r="D33" t="e">
            <v>#N/A</v>
          </cell>
          <cell r="E33" t="e">
            <v>#N/A</v>
          </cell>
          <cell r="F33" t="e">
            <v>#N/A</v>
          </cell>
          <cell r="G33" t="e">
            <v>#N/A</v>
          </cell>
        </row>
        <row r="34">
          <cell r="A34">
            <v>17</v>
          </cell>
          <cell r="C34" t="e">
            <v>#N/A</v>
          </cell>
          <cell r="D34" t="e">
            <v>#N/A</v>
          </cell>
          <cell r="E34" t="e">
            <v>#N/A</v>
          </cell>
          <cell r="F34" t="e">
            <v>#N/A</v>
          </cell>
          <cell r="G34" t="e">
            <v>#N/A</v>
          </cell>
        </row>
        <row r="35">
          <cell r="A35">
            <v>18</v>
          </cell>
          <cell r="C35" t="e">
            <v>#N/A</v>
          </cell>
          <cell r="D35" t="e">
            <v>#N/A</v>
          </cell>
          <cell r="E35" t="e">
            <v>#N/A</v>
          </cell>
          <cell r="F35" t="e">
            <v>#N/A</v>
          </cell>
          <cell r="G35" t="e">
            <v>#N/A</v>
          </cell>
        </row>
        <row r="36">
          <cell r="A36">
            <v>19</v>
          </cell>
          <cell r="C36" t="e">
            <v>#N/A</v>
          </cell>
          <cell r="D36" t="e">
            <v>#N/A</v>
          </cell>
          <cell r="E36" t="e">
            <v>#N/A</v>
          </cell>
          <cell r="F36" t="e">
            <v>#N/A</v>
          </cell>
          <cell r="G36" t="e">
            <v>#N/A</v>
          </cell>
        </row>
        <row r="37">
          <cell r="A37">
            <v>20</v>
          </cell>
          <cell r="C37" t="e">
            <v>#N/A</v>
          </cell>
          <cell r="D37" t="e">
            <v>#N/A</v>
          </cell>
          <cell r="E37" t="e">
            <v>#N/A</v>
          </cell>
          <cell r="F37" t="e">
            <v>#N/A</v>
          </cell>
          <cell r="G37" t="e">
            <v>#N/A</v>
          </cell>
        </row>
        <row r="38">
          <cell r="A38">
            <v>21</v>
          </cell>
          <cell r="C38" t="e">
            <v>#N/A</v>
          </cell>
          <cell r="D38" t="e">
            <v>#N/A</v>
          </cell>
          <cell r="E38" t="e">
            <v>#N/A</v>
          </cell>
          <cell r="F38" t="e">
            <v>#N/A</v>
          </cell>
          <cell r="G38" t="e">
            <v>#N/A</v>
          </cell>
        </row>
      </sheetData>
      <sheetData sheetId="14">
        <row r="2">
          <cell r="A2" t="str">
            <v>Министерство спорта Российской Федерации</v>
          </cell>
        </row>
        <row r="3">
          <cell r="A3" t="str">
            <v>Правительство Омской области</v>
          </cell>
        </row>
        <row r="4">
          <cell r="A4" t="str">
            <v>Департамент по делам молодежи, физической культуры и спорта</v>
          </cell>
        </row>
        <row r="5">
          <cell r="A5" t="str">
            <v>Федерация велосипедного спорта России</v>
          </cell>
        </row>
        <row r="6">
          <cell r="A6" t="str">
            <v xml:space="preserve">Омская региональная общественная организация "Федерация велосипедного спорта" </v>
          </cell>
        </row>
        <row r="8">
          <cell r="B8" t="str">
            <v>ВСЕРОССИЙСКИЕ СОРЕВНОВАНИЯ</v>
          </cell>
        </row>
        <row r="9">
          <cell r="B9" t="str">
            <v>ВЕЛОСИПЕДНЫЙ СПОРТ ВМХ - ФРИСТАЙЛ - ПАРК (или парк - смешанный)</v>
          </cell>
        </row>
        <row r="10">
          <cell r="B10" t="str">
            <v>Список участников-Финал</v>
          </cell>
        </row>
        <row r="11">
          <cell r="B11" t="str">
            <v>ЮНИОРЫ (17-18 ЛЕТ)</v>
          </cell>
        </row>
        <row r="12">
          <cell r="B12" t="str">
            <v>МЕСТО ПРОВЕДЕНИЯ: г. Саранск</v>
          </cell>
        </row>
        <row r="13">
          <cell r="B13" t="str">
            <v>ДАТА ПРОВЕДЕНИЯ: 24 -28 июля 2024 года</v>
          </cell>
        </row>
        <row r="15">
          <cell r="B15" t="str">
            <v>ИНФОРМАЦИЯ О ЖЮРИ И ГСК СОРЕВНОВАНИЙ:</v>
          </cell>
        </row>
        <row r="16">
          <cell r="B16" t="str">
            <v xml:space="preserve"> ТЕХНИЧЕСКИЙ ДЕЛЕГАТ ФВСР:</v>
          </cell>
        </row>
        <row r="17">
          <cell r="B17" t="str">
            <v xml:space="preserve"> АССИСТЕНТ ТД:</v>
          </cell>
        </row>
        <row r="18">
          <cell r="B18" t="str">
            <v xml:space="preserve"> ГЛАВНЫЙ СУДЬЯ:</v>
          </cell>
        </row>
        <row r="19">
          <cell r="B19" t="str">
            <v xml:space="preserve"> ГЛАВНЫЙ СЕКРЕТАРЬ:</v>
          </cell>
        </row>
        <row r="20">
          <cell r="B20" t="str">
            <v>ЗАМЕСТИТЕЛЬ ГЛАВНОГО СУДЬИ:</v>
          </cell>
        </row>
        <row r="21">
          <cell r="B21" t="str">
            <v>п/п</v>
          </cell>
          <cell r="C21" t="str">
            <v>СТАРТ №</v>
          </cell>
          <cell r="D21" t="str">
            <v>UCI ID</v>
          </cell>
          <cell r="E21" t="str">
            <v>ФАМИЛИЯ ИМЯ</v>
          </cell>
          <cell r="F21" t="str">
            <v>ДАТА РОЖД.</v>
          </cell>
          <cell r="G21" t="str">
            <v>РАЗРЯД,
ЗВАНИЕ</v>
          </cell>
        </row>
        <row r="23">
          <cell r="B23">
            <v>1</v>
          </cell>
          <cell r="C23">
            <v>24</v>
          </cell>
          <cell r="D23">
            <v>10139929958</v>
          </cell>
          <cell r="E23" t="str">
            <v>ИВАНОВ Денис</v>
          </cell>
          <cell r="F23">
            <v>39298</v>
          </cell>
          <cell r="G23" t="str">
            <v>КМС</v>
          </cell>
        </row>
        <row r="24">
          <cell r="B24">
            <v>2</v>
          </cell>
          <cell r="C24">
            <v>12</v>
          </cell>
          <cell r="D24">
            <v>10130040911</v>
          </cell>
          <cell r="E24" t="str">
            <v>МИЗИН Дмитрий</v>
          </cell>
          <cell r="F24">
            <v>39020</v>
          </cell>
          <cell r="G24" t="str">
            <v>1 СР</v>
          </cell>
        </row>
        <row r="25">
          <cell r="B25">
            <v>3</v>
          </cell>
          <cell r="C25">
            <v>22</v>
          </cell>
          <cell r="D25">
            <v>10140571875</v>
          </cell>
          <cell r="E25" t="str">
            <v>ФЕДОРОВ Максим</v>
          </cell>
          <cell r="F25">
            <v>39304</v>
          </cell>
          <cell r="G25" t="str">
            <v>1 СР</v>
          </cell>
        </row>
        <row r="26">
          <cell r="B26">
            <v>4</v>
          </cell>
          <cell r="C26">
            <v>23</v>
          </cell>
          <cell r="D26">
            <v>10129902481</v>
          </cell>
          <cell r="E26" t="str">
            <v>ЕГОРОВ Артем</v>
          </cell>
          <cell r="F26">
            <v>38779</v>
          </cell>
          <cell r="G26" t="str">
            <v>КМС</v>
          </cell>
        </row>
        <row r="27">
          <cell r="B27">
            <v>5</v>
          </cell>
          <cell r="D27" t="e">
            <v>#N/A</v>
          </cell>
          <cell r="E27" t="e">
            <v>#N/A</v>
          </cell>
          <cell r="F27" t="e">
            <v>#N/A</v>
          </cell>
          <cell r="G27" t="e">
            <v>#N/A</v>
          </cell>
        </row>
        <row r="28">
          <cell r="B28">
            <v>6</v>
          </cell>
          <cell r="D28" t="e">
            <v>#N/A</v>
          </cell>
          <cell r="E28" t="e">
            <v>#N/A</v>
          </cell>
          <cell r="F28" t="e">
            <v>#N/A</v>
          </cell>
          <cell r="G28" t="e">
            <v>#N/A</v>
          </cell>
        </row>
        <row r="29">
          <cell r="B29">
            <v>7</v>
          </cell>
          <cell r="D29" t="e">
            <v>#N/A</v>
          </cell>
          <cell r="E29" t="e">
            <v>#N/A</v>
          </cell>
          <cell r="F29" t="e">
            <v>#N/A</v>
          </cell>
          <cell r="G29" t="e">
            <v>#N/A</v>
          </cell>
        </row>
        <row r="30">
          <cell r="B30">
            <v>8</v>
          </cell>
          <cell r="D30" t="e">
            <v>#N/A</v>
          </cell>
          <cell r="E30" t="e">
            <v>#N/A</v>
          </cell>
          <cell r="F30" t="e">
            <v>#N/A</v>
          </cell>
          <cell r="G30" t="e">
            <v>#N/A</v>
          </cell>
        </row>
        <row r="31">
          <cell r="D31" t="e">
            <v>#N/A</v>
          </cell>
          <cell r="E31" t="e">
            <v>#N/A</v>
          </cell>
          <cell r="F31" t="e">
            <v>#N/A</v>
          </cell>
          <cell r="G31" t="e">
            <v>#N/A</v>
          </cell>
        </row>
        <row r="32">
          <cell r="B32">
            <v>10</v>
          </cell>
          <cell r="D32" t="e">
            <v>#N/A</v>
          </cell>
          <cell r="E32" t="e">
            <v>#N/A</v>
          </cell>
          <cell r="F32" t="e">
            <v>#N/A</v>
          </cell>
          <cell r="G32" t="e">
            <v>#N/A</v>
          </cell>
        </row>
        <row r="33">
          <cell r="B33">
            <v>11</v>
          </cell>
          <cell r="D33" t="e">
            <v>#N/A</v>
          </cell>
          <cell r="E33" t="e">
            <v>#N/A</v>
          </cell>
          <cell r="F33" t="e">
            <v>#N/A</v>
          </cell>
          <cell r="G33" t="e">
            <v>#N/A</v>
          </cell>
        </row>
        <row r="34">
          <cell r="B34">
            <v>12</v>
          </cell>
          <cell r="D34" t="e">
            <v>#N/A</v>
          </cell>
          <cell r="E34" t="e">
            <v>#N/A</v>
          </cell>
          <cell r="F34" t="e">
            <v>#N/A</v>
          </cell>
          <cell r="G34" t="e">
            <v>#N/A</v>
          </cell>
        </row>
        <row r="38">
          <cell r="B38" t="str">
            <v>НЕ СТАРТОВАЛИ:</v>
          </cell>
        </row>
        <row r="41">
          <cell r="B41" t="str">
            <v>ПОГОДНЫЕ УСЛОВИЯ</v>
          </cell>
        </row>
        <row r="42">
          <cell r="B42" t="str">
            <v xml:space="preserve">  Погода в начале | Погода в конце | Т в начале | Т в конце | Влажность</v>
          </cell>
        </row>
        <row r="47">
          <cell r="B47" t="str">
            <v>ЗАМЕСТИТЕЛЬ ГЛАВНОГО СУДЬИ</v>
          </cell>
          <cell r="E47" t="str">
            <v>ГЛАВНЫЙ СУДЬЯ</v>
          </cell>
        </row>
        <row r="51">
          <cell r="B51" t="str">
            <v xml:space="preserve">МАЛАХОВ Р.А.. (1 кат., г. Ижевск) </v>
          </cell>
          <cell r="E51" t="str">
            <v xml:space="preserve">БОЯРОВ В.В. (ВК, г. Саранск) </v>
          </cell>
        </row>
      </sheetData>
      <sheetData sheetId="15">
        <row r="2">
          <cell r="A2" t="str">
            <v>Министерство спорта Российской Федерации</v>
          </cell>
        </row>
        <row r="3">
          <cell r="A3" t="str">
            <v>Правительство Омской области</v>
          </cell>
        </row>
        <row r="4">
          <cell r="A4" t="str">
            <v>Департамент по делам молодежи, физической культуры и спорта</v>
          </cell>
        </row>
        <row r="5">
          <cell r="A5" t="str">
            <v>Федерация велосипедного спорта России</v>
          </cell>
        </row>
        <row r="6">
          <cell r="A6" t="str">
            <v xml:space="preserve">Омская региональная общественная организация "Федерация велосипедного спорта" </v>
          </cell>
        </row>
        <row r="8">
          <cell r="B8" t="str">
            <v>ВСЕРОССИЙСКИЕ СОРЕВНОВАНИЯ</v>
          </cell>
        </row>
        <row r="9">
          <cell r="B9" t="str">
            <v>ВЕЛОСИПЕДНЫЙ СПОРТ ВМХ - ФРИСТАЙЛ - ПАРК (или парк - смешанный)</v>
          </cell>
        </row>
        <row r="10">
          <cell r="B10" t="str">
            <v>Список участников-Финал</v>
          </cell>
        </row>
        <row r="11">
          <cell r="B11" t="str">
            <v>ДЕВУШКИ (15-16 ЛЕТ)</v>
          </cell>
        </row>
        <row r="12">
          <cell r="B12" t="str">
            <v>МЕСТО ПРОВЕДЕНИЯ: г. Саранск</v>
          </cell>
        </row>
        <row r="13">
          <cell r="B13" t="str">
            <v>ДАТА ПРОВЕДЕНИЯ: 24 -28 июля 2024 года</v>
          </cell>
        </row>
        <row r="15">
          <cell r="B15" t="str">
            <v>ИНФОРМАЦИЯ О ЖЮРИ И ГСК СОРЕВНОВАНИЙ:</v>
          </cell>
        </row>
        <row r="16">
          <cell r="B16" t="str">
            <v xml:space="preserve"> ТЕХНИЧЕСКИЙ ДЕЛЕГАТ ФВСР:</v>
          </cell>
        </row>
        <row r="17">
          <cell r="B17" t="str">
            <v xml:space="preserve"> АССИСТЕНТ ТД:</v>
          </cell>
        </row>
        <row r="18">
          <cell r="B18" t="str">
            <v xml:space="preserve"> ГЛАВНЫЙ СУДЬЯ:</v>
          </cell>
        </row>
        <row r="19">
          <cell r="B19" t="str">
            <v xml:space="preserve"> ГЛАВНЫЙ СЕКРЕТАРЬ:</v>
          </cell>
        </row>
        <row r="20">
          <cell r="B20" t="str">
            <v>ЗАМЕСТИТЕЛЬ ГЛАВНОГО СУДЬИ:</v>
          </cell>
        </row>
        <row r="21">
          <cell r="B21" t="str">
            <v>п/п</v>
          </cell>
          <cell r="C21" t="str">
            <v>СТАРТ №</v>
          </cell>
          <cell r="D21" t="str">
            <v>UCI ID</v>
          </cell>
          <cell r="E21" t="str">
            <v>ФАМИЛИЯ ИМЯ</v>
          </cell>
          <cell r="F21" t="str">
            <v>ДАТА РОЖД.</v>
          </cell>
          <cell r="G21" t="str">
            <v>РАЗРЯД,
ЗВАНИЕ</v>
          </cell>
        </row>
        <row r="23">
          <cell r="B23">
            <v>1</v>
          </cell>
          <cell r="C23">
            <v>20</v>
          </cell>
          <cell r="D23">
            <v>10143464903</v>
          </cell>
          <cell r="E23" t="str">
            <v>НЕПРЫНЦЕВА Софья</v>
          </cell>
          <cell r="F23">
            <v>39911</v>
          </cell>
          <cell r="G23" t="str">
            <v>2 СР</v>
          </cell>
        </row>
        <row r="24">
          <cell r="B24">
            <v>2</v>
          </cell>
          <cell r="D24" t="e">
            <v>#N/A</v>
          </cell>
          <cell r="E24" t="e">
            <v>#N/A</v>
          </cell>
          <cell r="F24" t="e">
            <v>#N/A</v>
          </cell>
          <cell r="G24" t="e">
            <v>#N/A</v>
          </cell>
        </row>
        <row r="25">
          <cell r="B25">
            <v>3</v>
          </cell>
          <cell r="D25" t="e">
            <v>#N/A</v>
          </cell>
          <cell r="E25" t="e">
            <v>#N/A</v>
          </cell>
          <cell r="F25" t="e">
            <v>#N/A</v>
          </cell>
          <cell r="G25" t="e">
            <v>#N/A</v>
          </cell>
        </row>
        <row r="26">
          <cell r="B26">
            <v>4</v>
          </cell>
          <cell r="D26" t="e">
            <v>#N/A</v>
          </cell>
          <cell r="E26" t="e">
            <v>#N/A</v>
          </cell>
          <cell r="F26" t="e">
            <v>#N/A</v>
          </cell>
          <cell r="G26" t="e">
            <v>#N/A</v>
          </cell>
        </row>
        <row r="27">
          <cell r="B27">
            <v>5</v>
          </cell>
          <cell r="D27" t="e">
            <v>#N/A</v>
          </cell>
          <cell r="E27" t="e">
            <v>#N/A</v>
          </cell>
          <cell r="F27" t="e">
            <v>#N/A</v>
          </cell>
          <cell r="G27" t="e">
            <v>#N/A</v>
          </cell>
        </row>
        <row r="28">
          <cell r="B28">
            <v>6</v>
          </cell>
          <cell r="E28" t="e">
            <v>#N/A</v>
          </cell>
          <cell r="F28" t="e">
            <v>#N/A</v>
          </cell>
          <cell r="G28" t="e">
            <v>#N/A</v>
          </cell>
        </row>
        <row r="29">
          <cell r="B29">
            <v>7</v>
          </cell>
          <cell r="D29" t="e">
            <v>#N/A</v>
          </cell>
          <cell r="E29" t="e">
            <v>#N/A</v>
          </cell>
          <cell r="F29" t="e">
            <v>#N/A</v>
          </cell>
          <cell r="G29" t="e">
            <v>#N/A</v>
          </cell>
        </row>
        <row r="30">
          <cell r="B30">
            <v>8</v>
          </cell>
          <cell r="D30" t="e">
            <v>#N/A</v>
          </cell>
          <cell r="E30" t="e">
            <v>#N/A</v>
          </cell>
          <cell r="F30" t="e">
            <v>#N/A</v>
          </cell>
          <cell r="G30" t="e">
            <v>#N/A</v>
          </cell>
        </row>
        <row r="31">
          <cell r="B31">
            <v>9</v>
          </cell>
          <cell r="D31" t="e">
            <v>#N/A</v>
          </cell>
          <cell r="E31" t="e">
            <v>#N/A</v>
          </cell>
          <cell r="F31" t="e">
            <v>#N/A</v>
          </cell>
          <cell r="G31" t="e">
            <v>#N/A</v>
          </cell>
        </row>
        <row r="38">
          <cell r="B38" t="str">
            <v>НЕ СТАРТОВАЛИ:</v>
          </cell>
        </row>
        <row r="41">
          <cell r="B41" t="str">
            <v>ПОГОДНЫЕ УСЛОВИЯ</v>
          </cell>
        </row>
        <row r="42">
          <cell r="B42" t="str">
            <v xml:space="preserve">  Погода в начале | Погода в конце | Т в начале | Т в конце | Влажность</v>
          </cell>
        </row>
        <row r="47">
          <cell r="B47" t="str">
            <v>ЗАМЕСТИТЕЛЬ ГЛАВНОГО СУДЬИ</v>
          </cell>
          <cell r="E47" t="str">
            <v>ГЛАВНЫЙ СУДЬЯ</v>
          </cell>
        </row>
        <row r="51">
          <cell r="B51" t="str">
            <v xml:space="preserve">МАЛАХОВ Р.А.. (1 кат., г. Ижевск) </v>
          </cell>
          <cell r="E51" t="str">
            <v xml:space="preserve">БОЯРОВ В.В. (ВК, г. Саранск) </v>
          </cell>
        </row>
      </sheetData>
      <sheetData sheetId="16">
        <row r="2">
          <cell r="A2" t="str">
            <v>Министерство спорта Российской Федерации</v>
          </cell>
        </row>
        <row r="3">
          <cell r="A3" t="str">
            <v>Правительство Омской области</v>
          </cell>
        </row>
        <row r="4">
          <cell r="A4" t="str">
            <v>Департамент по делам молодежи, физической культуры и спорта</v>
          </cell>
        </row>
        <row r="5">
          <cell r="A5" t="str">
            <v>Федерация велосипедного спорта России</v>
          </cell>
        </row>
        <row r="6">
          <cell r="A6" t="str">
            <v xml:space="preserve">Омская региональная общественная организация "Федерация велосипедного спорта" </v>
          </cell>
        </row>
        <row r="8">
          <cell r="B8" t="str">
            <v>ВСЕРОССИЙСКИЕ СОРЕВНОВАНИЯ</v>
          </cell>
        </row>
        <row r="9">
          <cell r="B9" t="str">
            <v>ВЕЛОСИПЕДНЫЙ СПОРТ ВМХ - ФРИСТАЙЛ - ПАРК (или парк - смешанный)</v>
          </cell>
        </row>
        <row r="10">
          <cell r="B10" t="str">
            <v>Список участников-Финал</v>
          </cell>
        </row>
        <row r="11">
          <cell r="B11" t="str">
            <v>ДЕВУШКИ (13-14 ЛЕТ)</v>
          </cell>
        </row>
        <row r="12">
          <cell r="B12" t="str">
            <v>МЕСТО ПРОВЕДЕНИЯ: г. Саранск</v>
          </cell>
        </row>
        <row r="13">
          <cell r="B13" t="str">
            <v>ДАТА ПРОВЕДЕНИЯ: 24 -28 июля 2024 года</v>
          </cell>
        </row>
        <row r="15">
          <cell r="B15" t="str">
            <v>ИНФОРМАЦИЯ О ЖЮРИ И ГСК СОРЕВНОВАНИЙ:</v>
          </cell>
        </row>
        <row r="16">
          <cell r="B16" t="str">
            <v xml:space="preserve"> ТЕХНИЧЕСКИЙ ДЕЛЕГАТ ФВСР:</v>
          </cell>
        </row>
        <row r="17">
          <cell r="B17" t="str">
            <v xml:space="preserve"> АССИСТЕНТ ТД:</v>
          </cell>
        </row>
        <row r="18">
          <cell r="B18" t="str">
            <v xml:space="preserve"> ГЛАВНЫЙ СУДЬЯ:</v>
          </cell>
        </row>
        <row r="19">
          <cell r="B19" t="str">
            <v xml:space="preserve"> ГЛАВНЫЙ СЕКРЕТАРЬ:</v>
          </cell>
        </row>
        <row r="20">
          <cell r="B20" t="str">
            <v>ЗАМЕСТИТЕЛЬ ГЛАВНОГО СУДЬИ:</v>
          </cell>
        </row>
        <row r="21">
          <cell r="B21" t="str">
            <v>п/п</v>
          </cell>
          <cell r="C21" t="str">
            <v>СТАРТ №</v>
          </cell>
          <cell r="D21" t="str">
            <v>UCI ID</v>
          </cell>
          <cell r="E21" t="str">
            <v>ФАМИЛИЯ ИМЯ</v>
          </cell>
          <cell r="F21" t="str">
            <v>ДАТА РОЖД.</v>
          </cell>
          <cell r="G21" t="str">
            <v>РАЗРЯД,
ЗВАНИЕ</v>
          </cell>
        </row>
        <row r="23">
          <cell r="B23">
            <v>1</v>
          </cell>
          <cell r="C23">
            <v>21</v>
          </cell>
          <cell r="D23">
            <v>10144068626</v>
          </cell>
          <cell r="E23" t="str">
            <v>ФЕДОРЕНКО Анна</v>
          </cell>
          <cell r="F23">
            <v>40338</v>
          </cell>
          <cell r="G23" t="str">
            <v>1 СР</v>
          </cell>
        </row>
        <row r="24">
          <cell r="B24">
            <v>2</v>
          </cell>
          <cell r="D24" t="e">
            <v>#N/A</v>
          </cell>
          <cell r="E24" t="e">
            <v>#N/A</v>
          </cell>
          <cell r="F24" t="e">
            <v>#N/A</v>
          </cell>
          <cell r="G24" t="e">
            <v>#N/A</v>
          </cell>
        </row>
        <row r="25">
          <cell r="B25">
            <v>3</v>
          </cell>
          <cell r="D25" t="e">
            <v>#N/A</v>
          </cell>
          <cell r="E25" t="e">
            <v>#N/A</v>
          </cell>
          <cell r="F25" t="e">
            <v>#N/A</v>
          </cell>
          <cell r="G25" t="e">
            <v>#N/A</v>
          </cell>
        </row>
        <row r="26">
          <cell r="B26">
            <v>4</v>
          </cell>
          <cell r="D26" t="e">
            <v>#N/A</v>
          </cell>
          <cell r="E26" t="e">
            <v>#N/A</v>
          </cell>
          <cell r="F26" t="e">
            <v>#N/A</v>
          </cell>
          <cell r="G26" t="e">
            <v>#N/A</v>
          </cell>
        </row>
        <row r="27">
          <cell r="B27">
            <v>5</v>
          </cell>
          <cell r="D27" t="e">
            <v>#N/A</v>
          </cell>
          <cell r="E27" t="e">
            <v>#N/A</v>
          </cell>
          <cell r="F27" t="e">
            <v>#N/A</v>
          </cell>
          <cell r="G27" t="e">
            <v>#N/A</v>
          </cell>
        </row>
        <row r="28">
          <cell r="B28">
            <v>6</v>
          </cell>
          <cell r="E28" t="e">
            <v>#N/A</v>
          </cell>
          <cell r="F28" t="e">
            <v>#N/A</v>
          </cell>
          <cell r="G28" t="e">
            <v>#N/A</v>
          </cell>
        </row>
        <row r="29">
          <cell r="B29">
            <v>7</v>
          </cell>
          <cell r="D29" t="e">
            <v>#N/A</v>
          </cell>
          <cell r="E29" t="e">
            <v>#N/A</v>
          </cell>
          <cell r="F29" t="e">
            <v>#N/A</v>
          </cell>
          <cell r="G29" t="e">
            <v>#N/A</v>
          </cell>
        </row>
        <row r="30">
          <cell r="B30">
            <v>8</v>
          </cell>
          <cell r="D30" t="e">
            <v>#N/A</v>
          </cell>
          <cell r="E30" t="e">
            <v>#N/A</v>
          </cell>
          <cell r="F30" t="e">
            <v>#N/A</v>
          </cell>
          <cell r="G30" t="e">
            <v>#N/A</v>
          </cell>
        </row>
        <row r="31">
          <cell r="B31">
            <v>9</v>
          </cell>
          <cell r="D31" t="e">
            <v>#N/A</v>
          </cell>
          <cell r="E31" t="e">
            <v>#N/A</v>
          </cell>
          <cell r="F31" t="e">
            <v>#N/A</v>
          </cell>
          <cell r="G31" t="e">
            <v>#N/A</v>
          </cell>
        </row>
        <row r="38">
          <cell r="B38" t="str">
            <v>НЕ СТАРТОВАЛИ:</v>
          </cell>
        </row>
        <row r="41">
          <cell r="B41" t="str">
            <v>ПОГОДНЫЕ УСЛОВИЯ</v>
          </cell>
        </row>
        <row r="42">
          <cell r="B42" t="str">
            <v xml:space="preserve">  Погода в начале | Погода в конце | Т в начале | Т в конце | Влажность</v>
          </cell>
        </row>
        <row r="47">
          <cell r="B47" t="str">
            <v>ЗАМЕСТИТЕЛЬ ГЛАВНОГО СУДЬИ</v>
          </cell>
          <cell r="E47" t="str">
            <v>ГЛАВНЫЙ СУДЬЯ</v>
          </cell>
        </row>
        <row r="51">
          <cell r="B51" t="str">
            <v xml:space="preserve">МАЛАХОВ Р.А.. (1 кат., г. Ижевск) </v>
          </cell>
          <cell r="E51" t="str">
            <v xml:space="preserve">БОЯРОВ В.В. (ВК, г. Саранск) </v>
          </cell>
        </row>
      </sheetData>
      <sheetData sheetId="17">
        <row r="2">
          <cell r="A2" t="str">
            <v>Министерство спорта Российской Федерации</v>
          </cell>
        </row>
        <row r="3">
          <cell r="A3" t="str">
            <v>Правительство Омской области</v>
          </cell>
        </row>
        <row r="4">
          <cell r="A4" t="str">
            <v>Департамент по делам молодежи, физической культуры и спорта</v>
          </cell>
        </row>
        <row r="5">
          <cell r="A5" t="str">
            <v>Федерация велосипедного спорта России</v>
          </cell>
        </row>
        <row r="6">
          <cell r="A6" t="str">
            <v xml:space="preserve">Омская региональная общественная организация "Федерация велосипедного спорта" </v>
          </cell>
        </row>
        <row r="8">
          <cell r="B8" t="str">
            <v>ВСЕРОССИЙСКИЕ СОРЕВНОВАНИЯ</v>
          </cell>
        </row>
        <row r="9">
          <cell r="B9" t="str">
            <v>ВЕЛОСИПЕДНЫЙ СПОРТ ВМХ - ФРИСТАЙЛ - ПАРК (или парк - смешанный)</v>
          </cell>
        </row>
        <row r="10">
          <cell r="B10" t="str">
            <v>Список участников</v>
          </cell>
        </row>
        <row r="11">
          <cell r="B11" t="str">
            <v>ЮНИОРКИ (17-18 ЛЕТ)</v>
          </cell>
        </row>
        <row r="12">
          <cell r="B12" t="str">
            <v>МЕСТО ПРОВЕДЕНИЯ: г. Саранск</v>
          </cell>
        </row>
        <row r="13">
          <cell r="B13" t="str">
            <v>ДАТА ПРОВЕДЕНИЯ: 24 -28 июля 2024 года</v>
          </cell>
        </row>
        <row r="15">
          <cell r="B15" t="str">
            <v>ИНФОРМАЦИЯ О ЖЮРИ И ГСК СОРЕВНОВАНИЙ:</v>
          </cell>
        </row>
        <row r="16">
          <cell r="B16" t="str">
            <v xml:space="preserve"> ТЕХНИЧЕСКИЙ ДЕЛЕГАТ ФВСР:</v>
          </cell>
        </row>
        <row r="17">
          <cell r="B17" t="str">
            <v xml:space="preserve"> АССИСТЕНТ ТД:</v>
          </cell>
        </row>
        <row r="18">
          <cell r="B18" t="str">
            <v xml:space="preserve"> ГЛАВНЫЙ СУДЬЯ:</v>
          </cell>
        </row>
        <row r="19">
          <cell r="B19" t="str">
            <v xml:space="preserve"> ГЛАВНЫЙ СЕКРЕТАРЬ:</v>
          </cell>
        </row>
        <row r="20">
          <cell r="B20" t="str">
            <v>ЗАМЕСТИТЕЛЬ ГЛАВНОГО СУДЬИ:</v>
          </cell>
        </row>
        <row r="21">
          <cell r="B21" t="str">
            <v>п/п</v>
          </cell>
          <cell r="C21" t="str">
            <v>СТАРТ №</v>
          </cell>
          <cell r="D21" t="str">
            <v>UCI ID</v>
          </cell>
          <cell r="E21" t="str">
            <v>ФАМИЛИЯ ИМЯ</v>
          </cell>
          <cell r="F21" t="str">
            <v>ДАТА РОЖД.</v>
          </cell>
          <cell r="G21" t="str">
            <v>РАЗРЯД,
ЗВАНИЕ</v>
          </cell>
        </row>
        <row r="23">
          <cell r="B23">
            <v>1</v>
          </cell>
          <cell r="D23" t="e">
            <v>#N/A</v>
          </cell>
          <cell r="E23" t="e">
            <v>#N/A</v>
          </cell>
          <cell r="F23" t="e">
            <v>#N/A</v>
          </cell>
          <cell r="G23" t="e">
            <v>#N/A</v>
          </cell>
        </row>
        <row r="24">
          <cell r="B24">
            <v>2</v>
          </cell>
          <cell r="D24" t="e">
            <v>#N/A</v>
          </cell>
          <cell r="E24" t="e">
            <v>#N/A</v>
          </cell>
          <cell r="F24" t="e">
            <v>#N/A</v>
          </cell>
          <cell r="G24" t="e">
            <v>#N/A</v>
          </cell>
        </row>
        <row r="25">
          <cell r="B25">
            <v>3</v>
          </cell>
          <cell r="D25" t="e">
            <v>#N/A</v>
          </cell>
          <cell r="E25" t="e">
            <v>#N/A</v>
          </cell>
          <cell r="F25" t="e">
            <v>#N/A</v>
          </cell>
          <cell r="G25" t="e">
            <v>#N/A</v>
          </cell>
        </row>
        <row r="26">
          <cell r="B26">
            <v>4</v>
          </cell>
          <cell r="D26" t="e">
            <v>#N/A</v>
          </cell>
          <cell r="E26" t="e">
            <v>#N/A</v>
          </cell>
          <cell r="F26" t="e">
            <v>#N/A</v>
          </cell>
          <cell r="G26" t="e">
            <v>#N/A</v>
          </cell>
        </row>
        <row r="27">
          <cell r="B27">
            <v>5</v>
          </cell>
          <cell r="D27" t="e">
            <v>#N/A</v>
          </cell>
          <cell r="E27" t="e">
            <v>#N/A</v>
          </cell>
          <cell r="F27" t="e">
            <v>#N/A</v>
          </cell>
          <cell r="G27" t="e">
            <v>#N/A</v>
          </cell>
        </row>
        <row r="28">
          <cell r="B28">
            <v>6</v>
          </cell>
          <cell r="D28" t="e">
            <v>#N/A</v>
          </cell>
          <cell r="E28" t="e">
            <v>#N/A</v>
          </cell>
          <cell r="F28" t="e">
            <v>#N/A</v>
          </cell>
          <cell r="G28" t="e">
            <v>#N/A</v>
          </cell>
        </row>
        <row r="29">
          <cell r="B29">
            <v>7</v>
          </cell>
          <cell r="D29" t="e">
            <v>#N/A</v>
          </cell>
          <cell r="E29" t="e">
            <v>#N/A</v>
          </cell>
          <cell r="F29" t="e">
            <v>#N/A</v>
          </cell>
          <cell r="G29" t="e">
            <v>#N/A</v>
          </cell>
        </row>
        <row r="30">
          <cell r="B30">
            <v>8</v>
          </cell>
          <cell r="D30" t="e">
            <v>#N/A</v>
          </cell>
          <cell r="E30" t="e">
            <v>#N/A</v>
          </cell>
          <cell r="F30" t="e">
            <v>#N/A</v>
          </cell>
          <cell r="G30" t="e">
            <v>#N/A</v>
          </cell>
        </row>
        <row r="31">
          <cell r="B31">
            <v>9</v>
          </cell>
          <cell r="D31" t="e">
            <v>#N/A</v>
          </cell>
          <cell r="E31" t="e">
            <v>#N/A</v>
          </cell>
          <cell r="F31" t="e">
            <v>#N/A</v>
          </cell>
          <cell r="G31" t="e">
            <v>#N/A</v>
          </cell>
        </row>
        <row r="32">
          <cell r="B32">
            <v>10</v>
          </cell>
          <cell r="D32" t="e">
            <v>#N/A</v>
          </cell>
          <cell r="E32" t="e">
            <v>#N/A</v>
          </cell>
          <cell r="F32" t="e">
            <v>#N/A</v>
          </cell>
          <cell r="G32" t="e">
            <v>#N/A</v>
          </cell>
        </row>
        <row r="33">
          <cell r="B33">
            <v>11</v>
          </cell>
          <cell r="D33" t="e">
            <v>#N/A</v>
          </cell>
          <cell r="E33" t="e">
            <v>#N/A</v>
          </cell>
          <cell r="F33" t="e">
            <v>#N/A</v>
          </cell>
          <cell r="G33" t="e">
            <v>#N/A</v>
          </cell>
        </row>
        <row r="34">
          <cell r="B34">
            <v>12</v>
          </cell>
          <cell r="D34" t="e">
            <v>#N/A</v>
          </cell>
          <cell r="E34" t="e">
            <v>#N/A</v>
          </cell>
          <cell r="F34" t="e">
            <v>#N/A</v>
          </cell>
          <cell r="G34" t="e">
            <v>#N/A</v>
          </cell>
        </row>
        <row r="38">
          <cell r="B38" t="str">
            <v>НЕ СТАРТОВАЛИ:</v>
          </cell>
        </row>
        <row r="41">
          <cell r="B41" t="str">
            <v>ПОГОДНЫЕ УСЛОВИЯ</v>
          </cell>
        </row>
        <row r="42">
          <cell r="B42" t="str">
            <v xml:space="preserve">  Погода в начале | Погода в конце | Т в начале | Т в конце | Влажность</v>
          </cell>
        </row>
        <row r="47">
          <cell r="B47" t="str">
            <v>ЗАМЕСТИТЕЛЬ ГЛАВНОГО СУДЬИ</v>
          </cell>
          <cell r="E47" t="str">
            <v>ГЛАВНЫЙ СУДЬЯ</v>
          </cell>
        </row>
        <row r="51">
          <cell r="B51" t="str">
            <v xml:space="preserve">МАЛАХОВ Р.А.. (1 кат., г. Ижевск) </v>
          </cell>
          <cell r="E51" t="str">
            <v xml:space="preserve">БОЯРОВ В.В. (ВК, г. Саранск) </v>
          </cell>
        </row>
      </sheetData>
      <sheetData sheetId="18">
        <row r="2">
          <cell r="A2" t="str">
            <v>Министерство спорта Российской Федерации</v>
          </cell>
        </row>
        <row r="3">
          <cell r="A3" t="str">
            <v>Правительство Омской области</v>
          </cell>
        </row>
        <row r="4">
          <cell r="A4" t="str">
            <v>Департамент по делам молодежи, физической культуры и спорта</v>
          </cell>
        </row>
        <row r="5">
          <cell r="A5" t="str">
            <v>Федерация велосипедного спорта России</v>
          </cell>
        </row>
        <row r="6">
          <cell r="A6" t="str">
            <v xml:space="preserve">Омская региональная общественная организация "Федерация велосипедного спорта" </v>
          </cell>
        </row>
        <row r="8">
          <cell r="B8" t="str">
            <v>ВСЕРОССИЙСКИЕ СОРЕВНОВАНИЯ</v>
          </cell>
        </row>
        <row r="9">
          <cell r="B9" t="str">
            <v>ВЕЛОСИПЕДНЫЙ СПОРТ ВМХ - ФРИСТАЙЛ - ПАРК (или парк - смешанный)</v>
          </cell>
        </row>
        <row r="10">
          <cell r="B10" t="str">
            <v>Список участников</v>
          </cell>
        </row>
        <row r="11">
          <cell r="B11" t="str">
            <v>ЮНОШИ (15-16 ЛЕТ)</v>
          </cell>
        </row>
        <row r="12">
          <cell r="B12" t="str">
            <v>МЕСТО ПРОВЕДЕНИЯ: г. Саранск</v>
          </cell>
        </row>
        <row r="13">
          <cell r="B13" t="str">
            <v>ДАТА ПРОВЕДЕНИЯ: 24 -28 июля 2024 года</v>
          </cell>
        </row>
        <row r="15">
          <cell r="B15" t="str">
            <v>ИНФОРМАЦИЯ О ЖЮРИ И ГСК СОРЕВНОВАНИЙ:</v>
          </cell>
        </row>
        <row r="16">
          <cell r="B16" t="str">
            <v xml:space="preserve"> ТЕХНИЧЕСКИЙ ДЕЛЕГАТ ФВСР:</v>
          </cell>
        </row>
        <row r="17">
          <cell r="B17" t="str">
            <v xml:space="preserve"> АССИСТЕНТ ТД:</v>
          </cell>
        </row>
        <row r="18">
          <cell r="B18" t="str">
            <v xml:space="preserve"> ГЛАВНЫЙ СУДЬЯ:</v>
          </cell>
        </row>
        <row r="19">
          <cell r="B19" t="str">
            <v xml:space="preserve"> ГЛАВНЫЙ СЕКРЕТАРЬ:</v>
          </cell>
        </row>
        <row r="20">
          <cell r="B20" t="str">
            <v>ЗАМЕСТИТЕЛЬ ГЛАВНОГО СУДЬИ:</v>
          </cell>
        </row>
        <row r="21">
          <cell r="B21" t="str">
            <v>п/п</v>
          </cell>
          <cell r="C21" t="str">
            <v>СТАРТ №</v>
          </cell>
          <cell r="D21" t="str">
            <v>UCI ID</v>
          </cell>
          <cell r="E21" t="str">
            <v>ФАМИЛИЯ ИМЯ</v>
          </cell>
          <cell r="F21" t="str">
            <v>ДАТА РОЖД.</v>
          </cell>
          <cell r="G21" t="str">
            <v>РАЗРЯД,
ЗВАНИЕ</v>
          </cell>
        </row>
        <row r="23">
          <cell r="B23">
            <v>1</v>
          </cell>
          <cell r="D23" t="e">
            <v>#N/A</v>
          </cell>
          <cell r="E23" t="e">
            <v>#N/A</v>
          </cell>
          <cell r="F23" t="e">
            <v>#N/A</v>
          </cell>
          <cell r="G23" t="e">
            <v>#N/A</v>
          </cell>
        </row>
        <row r="24">
          <cell r="B24">
            <v>2</v>
          </cell>
          <cell r="D24" t="e">
            <v>#N/A</v>
          </cell>
          <cell r="E24" t="e">
            <v>#N/A</v>
          </cell>
          <cell r="F24" t="e">
            <v>#N/A</v>
          </cell>
          <cell r="G24" t="e">
            <v>#N/A</v>
          </cell>
        </row>
        <row r="25">
          <cell r="B25">
            <v>3</v>
          </cell>
          <cell r="D25" t="e">
            <v>#N/A</v>
          </cell>
          <cell r="E25" t="e">
            <v>#N/A</v>
          </cell>
          <cell r="F25" t="e">
            <v>#N/A</v>
          </cell>
          <cell r="G25" t="e">
            <v>#N/A</v>
          </cell>
        </row>
        <row r="26">
          <cell r="B26">
            <v>4</v>
          </cell>
          <cell r="D26" t="e">
            <v>#N/A</v>
          </cell>
          <cell r="E26" t="e">
            <v>#N/A</v>
          </cell>
          <cell r="F26" t="e">
            <v>#N/A</v>
          </cell>
          <cell r="G26" t="e">
            <v>#N/A</v>
          </cell>
        </row>
        <row r="27">
          <cell r="D27" t="e">
            <v>#N/A</v>
          </cell>
          <cell r="E27" t="e">
            <v>#N/A</v>
          </cell>
          <cell r="F27" t="e">
            <v>#N/A</v>
          </cell>
          <cell r="G27" t="e">
            <v>#N/A</v>
          </cell>
        </row>
        <row r="28">
          <cell r="D28" t="e">
            <v>#N/A</v>
          </cell>
          <cell r="E28" t="e">
            <v>#N/A</v>
          </cell>
          <cell r="F28" t="e">
            <v>#N/A</v>
          </cell>
          <cell r="G28" t="e">
            <v>#N/A</v>
          </cell>
        </row>
        <row r="29">
          <cell r="B29">
            <v>7</v>
          </cell>
          <cell r="D29" t="e">
            <v>#N/A</v>
          </cell>
          <cell r="E29" t="e">
            <v>#N/A</v>
          </cell>
          <cell r="F29" t="e">
            <v>#N/A</v>
          </cell>
          <cell r="G29" t="e">
            <v>#N/A</v>
          </cell>
        </row>
        <row r="30">
          <cell r="B30">
            <v>8</v>
          </cell>
          <cell r="D30" t="e">
            <v>#N/A</v>
          </cell>
          <cell r="E30" t="e">
            <v>#N/A</v>
          </cell>
          <cell r="F30" t="e">
            <v>#N/A</v>
          </cell>
          <cell r="G30" t="e">
            <v>#N/A</v>
          </cell>
        </row>
        <row r="31">
          <cell r="B31">
            <v>9</v>
          </cell>
          <cell r="D31" t="e">
            <v>#N/A</v>
          </cell>
          <cell r="E31" t="e">
            <v>#N/A</v>
          </cell>
          <cell r="F31" t="e">
            <v>#N/A</v>
          </cell>
          <cell r="G31" t="e">
            <v>#N/A</v>
          </cell>
        </row>
        <row r="38">
          <cell r="B38" t="str">
            <v>НЕ СТАРТОВАЛИ:</v>
          </cell>
        </row>
        <row r="41">
          <cell r="B41" t="str">
            <v>ПОГОДНЫЕ УСЛОВИЯ</v>
          </cell>
        </row>
        <row r="42">
          <cell r="B42" t="str">
            <v xml:space="preserve">  Погода в начале | Погода в конце | Т в начале | Т в конце | Влажность</v>
          </cell>
        </row>
        <row r="47">
          <cell r="B47" t="str">
            <v>ЗАМЕСТИТЕЛЬ ГЛАВНОГО СУДЬИ</v>
          </cell>
          <cell r="E47" t="str">
            <v>ГЛАВНЫЙ СУДЬЯ</v>
          </cell>
        </row>
        <row r="51">
          <cell r="B51" t="str">
            <v xml:space="preserve">МАЛАХОВ Р.А.. (1 кат., г. Ижевск) </v>
          </cell>
          <cell r="E51" t="str">
            <v xml:space="preserve">БОЯРОВ В.В. (ВК, г. Саранск) </v>
          </cell>
        </row>
      </sheetData>
      <sheetData sheetId="19">
        <row r="2">
          <cell r="A2" t="str">
            <v>Министерство спорта Российской Федерации</v>
          </cell>
        </row>
        <row r="3">
          <cell r="A3" t="str">
            <v>Правительство Омской области</v>
          </cell>
        </row>
        <row r="4">
          <cell r="A4" t="str">
            <v>Департамент по делам молодежи, физической культуры и спорта</v>
          </cell>
        </row>
        <row r="5">
          <cell r="A5" t="str">
            <v>Федерация велосипедного спорта России</v>
          </cell>
        </row>
        <row r="6">
          <cell r="A6" t="str">
            <v xml:space="preserve">Омская региональная общественная организация "Федерация велосипедного спорта" </v>
          </cell>
        </row>
        <row r="8">
          <cell r="B8" t="str">
            <v>ВСЕРОССИЙСКИЕ СОРЕВНОВАНИЯ</v>
          </cell>
        </row>
        <row r="9">
          <cell r="B9" t="str">
            <v>ВЕЛОСИПЕДНЫЙ СПОРТ ВМХ - ФРИСТАЙЛ - ПАРК (или парк - смешанный)</v>
          </cell>
        </row>
        <row r="10">
          <cell r="B10" t="str">
            <v>Список участников</v>
          </cell>
        </row>
        <row r="11">
          <cell r="B11" t="str">
            <v>ЮНИОРЫ,ЮНИОРКИ (17-18 ЛЕТ)/ЮНОШИ,ДЕВУШКИ (15-16 ЛЕТ)/ЮНОШИ,ДЕВУШКИ (13-14 ЛЕТ)</v>
          </cell>
        </row>
        <row r="12">
          <cell r="B12" t="str">
            <v>МЕСТО ПРОВЕДЕНИЯ: г. ОМСК - "Парк Фристайл"</v>
          </cell>
        </row>
        <row r="13">
          <cell r="B13" t="str">
            <v>ДАТА ПРОВЕДЕНИЯ: 08 ИЮНЯ 2024 ГОДА</v>
          </cell>
        </row>
        <row r="15">
          <cell r="B15" t="str">
            <v>ИНФОРМАЦИЯ О ЖЮРИ И ГСК СОРЕВНОВАНИЙ:</v>
          </cell>
        </row>
        <row r="16">
          <cell r="B16" t="str">
            <v xml:space="preserve"> ТЕХНИЧЕСКИЙ ДЕЛЕГАТ ФВСР:</v>
          </cell>
        </row>
        <row r="17">
          <cell r="B17" t="str">
            <v xml:space="preserve"> АССИСТЕНТ ТД:</v>
          </cell>
        </row>
        <row r="18">
          <cell r="B18" t="str">
            <v xml:space="preserve"> ГЛАВНЫЙ СУДЬЯ:</v>
          </cell>
        </row>
        <row r="19">
          <cell r="B19" t="str">
            <v xml:space="preserve"> ГЛАВНЫЙ СЕКРЕТАРЬ:</v>
          </cell>
        </row>
        <row r="20">
          <cell r="B20" t="str">
            <v>ЗАМЕСТИТЕЛЬ ГЛАВНОГО СУДЬИ:</v>
          </cell>
        </row>
        <row r="21">
          <cell r="B21" t="str">
            <v>п/п</v>
          </cell>
          <cell r="C21" t="str">
            <v>СТАРТ №</v>
          </cell>
          <cell r="D21" t="str">
            <v>UCI ID</v>
          </cell>
          <cell r="E21" t="str">
            <v>ФАМИЛИЯ ИМЯ</v>
          </cell>
          <cell r="F21" t="str">
            <v>ДАТА РОЖД.</v>
          </cell>
          <cell r="G21" t="str">
            <v>РАЗРЯД,
ЗВАНИЕ</v>
          </cell>
        </row>
        <row r="23">
          <cell r="B23">
            <v>1</v>
          </cell>
          <cell r="C23">
            <v>19</v>
          </cell>
          <cell r="D23">
            <v>10066399413</v>
          </cell>
          <cell r="E23" t="str">
            <v>МАЛЫШЕВА Елена</v>
          </cell>
          <cell r="F23">
            <v>36485</v>
          </cell>
          <cell r="G23" t="str">
            <v>КМС</v>
          </cell>
        </row>
        <row r="24">
          <cell r="B24">
            <v>2</v>
          </cell>
          <cell r="C24">
            <v>20</v>
          </cell>
          <cell r="D24">
            <v>10143464903</v>
          </cell>
          <cell r="E24" t="str">
            <v>НЕПРЫНЦЕВА Софья</v>
          </cell>
          <cell r="F24">
            <v>39911</v>
          </cell>
          <cell r="G24" t="str">
            <v>2 СР</v>
          </cell>
        </row>
        <row r="25">
          <cell r="B25">
            <v>3</v>
          </cell>
          <cell r="C25">
            <v>21</v>
          </cell>
          <cell r="D25">
            <v>10144068626</v>
          </cell>
          <cell r="E25" t="str">
            <v>ФЕДОРЕНКО Анна</v>
          </cell>
          <cell r="F25">
            <v>40338</v>
          </cell>
          <cell r="G25" t="str">
            <v>1 СР</v>
          </cell>
        </row>
        <row r="26">
          <cell r="B26">
            <v>4</v>
          </cell>
          <cell r="C26">
            <v>22</v>
          </cell>
          <cell r="D26">
            <v>10140571875</v>
          </cell>
          <cell r="E26" t="str">
            <v>ФЕДОРОВ Максим</v>
          </cell>
          <cell r="F26">
            <v>39304</v>
          </cell>
          <cell r="G26" t="str">
            <v>1 СР</v>
          </cell>
        </row>
        <row r="27">
          <cell r="B27">
            <v>5</v>
          </cell>
          <cell r="C27">
            <v>23</v>
          </cell>
          <cell r="D27">
            <v>10129902481</v>
          </cell>
          <cell r="E27" t="str">
            <v>ЕГОРОВ Артем</v>
          </cell>
          <cell r="F27">
            <v>38779</v>
          </cell>
          <cell r="G27" t="str">
            <v>КМС</v>
          </cell>
        </row>
        <row r="28">
          <cell r="B28">
            <v>6</v>
          </cell>
          <cell r="C28">
            <v>24</v>
          </cell>
          <cell r="E28" t="str">
            <v>ИВАНОВ Денис</v>
          </cell>
          <cell r="F28">
            <v>39298</v>
          </cell>
          <cell r="G28" t="str">
            <v>КМС</v>
          </cell>
        </row>
        <row r="29">
          <cell r="B29">
            <v>7</v>
          </cell>
          <cell r="C29">
            <v>25</v>
          </cell>
          <cell r="D29">
            <v>10139929958</v>
          </cell>
          <cell r="E29" t="str">
            <v>ИВАНОВ Денис</v>
          </cell>
          <cell r="F29">
            <v>39298</v>
          </cell>
          <cell r="G29" t="str">
            <v>КМС</v>
          </cell>
        </row>
        <row r="30">
          <cell r="B30">
            <v>8</v>
          </cell>
          <cell r="C30">
            <v>26</v>
          </cell>
          <cell r="D30">
            <v>10139929958</v>
          </cell>
          <cell r="E30" t="str">
            <v>ИВАНОВ Денис</v>
          </cell>
          <cell r="F30">
            <v>39298</v>
          </cell>
          <cell r="G30" t="str">
            <v>КМС</v>
          </cell>
        </row>
        <row r="31">
          <cell r="B31">
            <v>9</v>
          </cell>
          <cell r="C31">
            <v>27</v>
          </cell>
          <cell r="D31">
            <v>10139929958</v>
          </cell>
          <cell r="E31" t="str">
            <v>ИВАНОВ Денис</v>
          </cell>
          <cell r="F31">
            <v>39298</v>
          </cell>
          <cell r="G31" t="str">
            <v>КМС</v>
          </cell>
        </row>
        <row r="38">
          <cell r="B38" t="str">
            <v>НЕ СТАРТОВАЛИ:</v>
          </cell>
        </row>
        <row r="41">
          <cell r="B41" t="str">
            <v>ПОГОДНЫЕ УСЛОВИЯ</v>
          </cell>
        </row>
        <row r="42">
          <cell r="B42" t="str">
            <v xml:space="preserve">  Погода в начале | Погода в конце | Т в начале | Т в конце | Влажность</v>
          </cell>
        </row>
        <row r="47">
          <cell r="B47" t="str">
            <v>ЗАМЕСТИТЕЛЬ ГЛАВНОГО СУДЬИ</v>
          </cell>
          <cell r="E47" t="str">
            <v>ГЛАВНЫЙ СУДЬЯ</v>
          </cell>
        </row>
        <row r="51">
          <cell r="B51" t="str">
            <v xml:space="preserve">МАЛАХОВ Р.А.. (1 кат., г. Ижевск) </v>
          </cell>
          <cell r="E51" t="str">
            <v xml:space="preserve">БОЯРОВ В.В. (ВК, г. Саранск) </v>
          </cell>
        </row>
      </sheetData>
      <sheetData sheetId="20">
        <row r="1">
          <cell r="B1" t="str">
            <v>КУБОК РОССИИ (6 ЭТАП)</v>
          </cell>
        </row>
        <row r="2">
          <cell r="B2" t="str">
            <v>ВЕЛОСИПЕДНЫЙ СПОРТ ВМХ - ФРИСТАЙЛ - ПАРК (или парк - смешанный)</v>
          </cell>
        </row>
        <row r="3">
          <cell r="B3" t="str">
            <v>Стартовый протокол-Квалификация-Мужчины</v>
          </cell>
        </row>
        <row r="7">
          <cell r="B7" t="str">
            <v>МЕСТО ПРОВЕДЕНИЯ: г. Саранск</v>
          </cell>
        </row>
        <row r="8">
          <cell r="B8" t="str">
            <v>ДАТА ПРОВЕДЕНИЯ: 25 июля 2024 года</v>
          </cell>
        </row>
        <row r="10">
          <cell r="B10" t="str">
            <v>ИНФОРМАЦИЯ О ЖЮРИ И ГСК СОРЕВНОВАНИЙ:</v>
          </cell>
        </row>
        <row r="11">
          <cell r="B11" t="str">
            <v xml:space="preserve"> ТЕХНИЧЕСКИЙ ДЕЛЕГАТ ФВСР:</v>
          </cell>
        </row>
        <row r="12">
          <cell r="B12" t="str">
            <v xml:space="preserve"> АССИСТЕНТ ТД:</v>
          </cell>
        </row>
        <row r="13">
          <cell r="B13" t="str">
            <v xml:space="preserve"> ГЛАВНЫЙ СУДЬЯ:</v>
          </cell>
        </row>
        <row r="14">
          <cell r="B14" t="str">
            <v xml:space="preserve"> ГЛАВНЫЙ СЕКРЕТАРЬ:</v>
          </cell>
        </row>
        <row r="15">
          <cell r="B15" t="str">
            <v>ЗАМЕСТИТЕЛЬ ГЛАВНОГО СУДЬИ:</v>
          </cell>
        </row>
        <row r="16">
          <cell r="C16" t="str">
            <v>СТАРТ №</v>
          </cell>
          <cell r="D16" t="str">
            <v>ФАМФАМИЛИЯ ИМЯ</v>
          </cell>
          <cell r="E16" t="str">
            <v>ИМЯ</v>
          </cell>
          <cell r="F16" t="str">
            <v>ГОД РОЖД.</v>
          </cell>
          <cell r="G16" t="str">
            <v>РАЗРЯД,
ЗВАНИЕ</v>
          </cell>
        </row>
        <row r="18">
          <cell r="B18" t="str">
            <v>ГРУППА - 1 МУЖЧИНЫ</v>
          </cell>
        </row>
        <row r="19">
          <cell r="B19">
            <v>1</v>
          </cell>
          <cell r="C19">
            <v>7</v>
          </cell>
          <cell r="D19" t="str">
            <v>СОКОЛОВ Игорь</v>
          </cell>
          <cell r="E19">
            <v>10140039385</v>
          </cell>
          <cell r="F19" t="str">
            <v>1 СР</v>
          </cell>
          <cell r="G19" t="str">
            <v>Московская область</v>
          </cell>
        </row>
        <row r="21">
          <cell r="B21">
            <v>2</v>
          </cell>
          <cell r="C21">
            <v>4</v>
          </cell>
          <cell r="D21" t="str">
            <v>СОРОКО Роман</v>
          </cell>
          <cell r="E21" t="e">
            <v>#N/A</v>
          </cell>
          <cell r="F21" t="e">
            <v>#N/A</v>
          </cell>
          <cell r="G21" t="e">
            <v>#N/A</v>
          </cell>
        </row>
        <row r="23">
          <cell r="B23">
            <v>3</v>
          </cell>
          <cell r="C23">
            <v>3</v>
          </cell>
          <cell r="D23" t="str">
            <v>ЧАЩИН Никита</v>
          </cell>
          <cell r="E23" t="e">
            <v>#N/A</v>
          </cell>
          <cell r="F23" t="e">
            <v>#N/A</v>
          </cell>
          <cell r="G23" t="e">
            <v>#N/A</v>
          </cell>
        </row>
        <row r="25">
          <cell r="B25">
            <v>4</v>
          </cell>
          <cell r="C25">
            <v>2</v>
          </cell>
          <cell r="D25" t="str">
            <v>НЕЧИПОРЮК Данил</v>
          </cell>
          <cell r="E25" t="e">
            <v>#N/A</v>
          </cell>
          <cell r="F25" t="e">
            <v>#N/A</v>
          </cell>
          <cell r="G25" t="e">
            <v>#N/A</v>
          </cell>
        </row>
        <row r="27">
          <cell r="B27">
            <v>5</v>
          </cell>
          <cell r="C27">
            <v>8</v>
          </cell>
          <cell r="D27" t="str">
            <v>НОВОСЕЛОВ Максим</v>
          </cell>
          <cell r="E27" t="e">
            <v>#N/A</v>
          </cell>
          <cell r="F27" t="e">
            <v>#N/A</v>
          </cell>
          <cell r="G27" t="e">
            <v>#N/A</v>
          </cell>
        </row>
        <row r="29">
          <cell r="B29">
            <v>6</v>
          </cell>
          <cell r="C29">
            <v>6</v>
          </cell>
          <cell r="D29" t="str">
            <v>ГАЛКИН Дмитрий</v>
          </cell>
          <cell r="E29" t="e">
            <v>#N/A</v>
          </cell>
          <cell r="F29" t="e">
            <v>#N/A</v>
          </cell>
          <cell r="G29" t="e">
            <v>#N/A</v>
          </cell>
        </row>
        <row r="31">
          <cell r="B31">
            <v>5</v>
          </cell>
          <cell r="D31" t="e">
            <v>#N/A</v>
          </cell>
          <cell r="E31" t="e">
            <v>#N/A</v>
          </cell>
          <cell r="F31" t="e">
            <v>#N/A</v>
          </cell>
          <cell r="G31" t="e">
            <v>#N/A</v>
          </cell>
        </row>
        <row r="33">
          <cell r="B33">
            <v>6</v>
          </cell>
          <cell r="D33" t="str">
            <v>СИГАРЕВА Мария</v>
          </cell>
          <cell r="E33">
            <v>10119582489</v>
          </cell>
          <cell r="F33" t="str">
            <v>КМС</v>
          </cell>
          <cell r="G33" t="str">
            <v>Санкт-Петербург</v>
          </cell>
        </row>
        <row r="34">
          <cell r="C34">
            <v>14</v>
          </cell>
        </row>
        <row r="35">
          <cell r="B35" t="str">
            <v>ГРУППА - 2 МУЖЧИНЫ</v>
          </cell>
        </row>
        <row r="36">
          <cell r="B36">
            <v>7</v>
          </cell>
          <cell r="C36">
            <v>9</v>
          </cell>
          <cell r="D36" t="str">
            <v>МОЛЛАЕВ Александр</v>
          </cell>
          <cell r="E36">
            <v>10066301908</v>
          </cell>
          <cell r="F36" t="str">
            <v>МС</v>
          </cell>
          <cell r="G36" t="str">
            <v>Краснодарский край</v>
          </cell>
        </row>
        <row r="38">
          <cell r="B38">
            <v>8</v>
          </cell>
          <cell r="C38">
            <v>11</v>
          </cell>
          <cell r="D38" t="str">
            <v>АЛИЕВ Анар</v>
          </cell>
          <cell r="E38" t="e">
            <v>#N/A</v>
          </cell>
          <cell r="F38" t="e">
            <v>#N/A</v>
          </cell>
          <cell r="G38" t="e">
            <v>#N/A</v>
          </cell>
        </row>
        <row r="40">
          <cell r="B40">
            <v>9</v>
          </cell>
          <cell r="C40">
            <v>5</v>
          </cell>
          <cell r="D40" t="str">
            <v>РИЗАЕВ Ирек</v>
          </cell>
          <cell r="E40" t="e">
            <v>#N/A</v>
          </cell>
          <cell r="F40" t="e">
            <v>#N/A</v>
          </cell>
          <cell r="G40" t="e">
            <v>#N/A</v>
          </cell>
        </row>
        <row r="42">
          <cell r="B42">
            <v>10</v>
          </cell>
          <cell r="C42">
            <v>10</v>
          </cell>
          <cell r="D42" t="str">
            <v>ЛЮБИШКИН Арсений</v>
          </cell>
          <cell r="E42" t="e">
            <v>#N/A</v>
          </cell>
          <cell r="F42" t="e">
            <v>#N/A</v>
          </cell>
          <cell r="G42" t="e">
            <v>#N/A</v>
          </cell>
        </row>
        <row r="44">
          <cell r="B44">
            <v>11</v>
          </cell>
          <cell r="C44">
            <v>1</v>
          </cell>
          <cell r="D44" t="str">
            <v xml:space="preserve">ФОМИНОВ Никита </v>
          </cell>
        </row>
        <row r="46">
          <cell r="B46" t="str">
            <v>ГРУППА - 3 МУЖЧИНЫ</v>
          </cell>
        </row>
        <row r="47">
          <cell r="B47">
            <v>12</v>
          </cell>
          <cell r="D47" t="str">
            <v>ГРАМАШОВА Алина</v>
          </cell>
          <cell r="E47">
            <v>10119496102</v>
          </cell>
          <cell r="F47" t="str">
            <v>МС</v>
          </cell>
          <cell r="G47" t="str">
            <v>Московская область</v>
          </cell>
        </row>
        <row r="48">
          <cell r="C48">
            <v>18</v>
          </cell>
        </row>
        <row r="49">
          <cell r="B49">
            <v>13</v>
          </cell>
          <cell r="C49">
            <v>6</v>
          </cell>
          <cell r="D49" t="str">
            <v>ГАЛКИН Дмитрий</v>
          </cell>
          <cell r="E49">
            <v>10140039284</v>
          </cell>
          <cell r="F49" t="str">
            <v>1 СР</v>
          </cell>
          <cell r="G49" t="str">
            <v>Московская область</v>
          </cell>
        </row>
        <row r="51">
          <cell r="B51">
            <v>14</v>
          </cell>
          <cell r="D51" t="str">
            <v>КРУГЛОВА Екатерина</v>
          </cell>
          <cell r="E51">
            <v>10066351620</v>
          </cell>
          <cell r="F51" t="str">
            <v>МС</v>
          </cell>
          <cell r="G51" t="str">
            <v>Самарская область</v>
          </cell>
        </row>
        <row r="52">
          <cell r="C52">
            <v>15</v>
          </cell>
        </row>
        <row r="53">
          <cell r="B53">
            <v>15</v>
          </cell>
          <cell r="D53" t="str">
            <v>КОРАБЕЛЬЩИКОВА Татьяна</v>
          </cell>
          <cell r="E53">
            <v>10144340125</v>
          </cell>
          <cell r="F53" t="str">
            <v>КМС</v>
          </cell>
          <cell r="G53" t="str">
            <v>Московская область</v>
          </cell>
        </row>
        <row r="54">
          <cell r="C54">
            <v>17</v>
          </cell>
        </row>
        <row r="55">
          <cell r="B55">
            <v>16</v>
          </cell>
          <cell r="D55" t="str">
            <v>МАЛЫШЕВА Елена</v>
          </cell>
          <cell r="E55">
            <v>10066399413</v>
          </cell>
          <cell r="F55" t="str">
            <v>КМС</v>
          </cell>
          <cell r="G55" t="str">
            <v>Московская область</v>
          </cell>
        </row>
        <row r="56">
          <cell r="C56">
            <v>19</v>
          </cell>
        </row>
        <row r="57">
          <cell r="B57" t="str">
            <v>ГРУППА - 4 МУЖЧИНЫ</v>
          </cell>
        </row>
        <row r="58">
          <cell r="B58">
            <v>17</v>
          </cell>
          <cell r="D58" t="str">
            <v>МОЛЛАЕВ Александр</v>
          </cell>
        </row>
        <row r="59">
          <cell r="C59">
            <v>9</v>
          </cell>
        </row>
        <row r="60">
          <cell r="B60">
            <v>18</v>
          </cell>
          <cell r="D60" t="str">
            <v>НЕПРЫНЦЕВА Софья</v>
          </cell>
        </row>
        <row r="61">
          <cell r="C61">
            <v>20</v>
          </cell>
        </row>
        <row r="62">
          <cell r="B62">
            <v>19</v>
          </cell>
          <cell r="D62" t="str">
            <v>ЛЮБИШКИН Арсений</v>
          </cell>
        </row>
        <row r="63">
          <cell r="C63">
            <v>10</v>
          </cell>
        </row>
        <row r="64">
          <cell r="B64">
            <v>20</v>
          </cell>
          <cell r="D64" t="str">
            <v>СОКОЛОВ Игорь</v>
          </cell>
        </row>
        <row r="65">
          <cell r="C65">
            <v>7</v>
          </cell>
        </row>
        <row r="66">
          <cell r="B66">
            <v>21</v>
          </cell>
          <cell r="D66" t="str">
            <v>ФЕДОРЕНКО Анна</v>
          </cell>
          <cell r="E66">
            <v>10144068626</v>
          </cell>
          <cell r="F66" t="str">
            <v>1 СР</v>
          </cell>
          <cell r="G66" t="str">
            <v>Санкт-Петербург</v>
          </cell>
        </row>
        <row r="67">
          <cell r="C67">
            <v>21</v>
          </cell>
        </row>
        <row r="68">
          <cell r="B68">
            <v>17</v>
          </cell>
        </row>
        <row r="69">
          <cell r="B69">
            <v>18</v>
          </cell>
        </row>
        <row r="70">
          <cell r="B70">
            <v>19</v>
          </cell>
        </row>
        <row r="71">
          <cell r="B71">
            <v>20</v>
          </cell>
        </row>
        <row r="72">
          <cell r="B72">
            <v>21</v>
          </cell>
        </row>
        <row r="73">
          <cell r="B73">
            <v>22</v>
          </cell>
        </row>
        <row r="74">
          <cell r="B74" t="str">
            <v>НЕ СТАРТОВАЛИ:</v>
          </cell>
        </row>
        <row r="76">
          <cell r="B76" t="str">
            <v>ПОГОДНЫЕ УСЛОВИЯ</v>
          </cell>
        </row>
        <row r="77">
          <cell r="B77" t="str">
            <v xml:space="preserve">  Погода в начале | Погода в конце | Т в начале | Т в конце | Влажность</v>
          </cell>
        </row>
        <row r="82">
          <cell r="B82" t="str">
            <v>ЗАМЕСТИТЕЛЬ ГЛАВНОГО СУДЬИ</v>
          </cell>
          <cell r="E82" t="str">
            <v>ГЛАВНЫЙ СУДЬЯ</v>
          </cell>
        </row>
      </sheetData>
      <sheetData sheetId="21">
        <row r="1">
          <cell r="B1" t="str">
            <v>КУБОК РОССИИ (6 ЭТАП)</v>
          </cell>
        </row>
        <row r="2">
          <cell r="A2" t="str">
            <v>ВСЕРОССИЙСКИЕ СОРЕВНОВАНИЯ</v>
          </cell>
        </row>
        <row r="3">
          <cell r="B3" t="str">
            <v>ВЕЛОСИПЕДНЫЙ СПОРТ ВМХ - ФРИСТАЙЛ - ПАРК (или парк - смешанный)</v>
          </cell>
        </row>
        <row r="4">
          <cell r="B4" t="str">
            <v>Стартовый протокол-Финал-Юниоры 17-18,Мужчины</v>
          </cell>
        </row>
        <row r="8">
          <cell r="B8" t="str">
            <v>МЕСТО ПРОВЕДЕНИЯ: г. Саранск</v>
          </cell>
        </row>
        <row r="9">
          <cell r="B9" t="str">
            <v>ДАТА ПРОВЕДЕНИЯ: 26 июля 2024 года</v>
          </cell>
        </row>
        <row r="11">
          <cell r="B11" t="str">
            <v>ИНФОРМАЦИЯ О ЖЮРИ И ГСК СОРЕВНОВАНИЙ:</v>
          </cell>
        </row>
        <row r="12">
          <cell r="B12" t="str">
            <v xml:space="preserve"> ТЕХНИЧЕСКИЙ ДЕЛЕГАТ ФВСР:</v>
          </cell>
        </row>
        <row r="13">
          <cell r="B13" t="str">
            <v xml:space="preserve"> АССИСТЕНТ ТД:</v>
          </cell>
        </row>
        <row r="14">
          <cell r="B14" t="str">
            <v xml:space="preserve"> ГЛАВНЫЙ СУДЬЯ:</v>
          </cell>
        </row>
        <row r="15">
          <cell r="B15" t="str">
            <v xml:space="preserve"> ГЛАВНЫЙ СЕКРЕТАРЬ:</v>
          </cell>
        </row>
        <row r="16">
          <cell r="B16" t="str">
            <v>ЗАМЕСТИТЕЛЬ ГЛАВНОГО СУДЬИ:</v>
          </cell>
        </row>
        <row r="17">
          <cell r="C17" t="str">
            <v>СТАРТ №</v>
          </cell>
          <cell r="D17" t="str">
            <v>ФАМФАМИЛИЯ ИМЯ</v>
          </cell>
          <cell r="E17" t="str">
            <v>ИМЯ</v>
          </cell>
          <cell r="F17" t="str">
            <v>ГОД РОЖД.</v>
          </cell>
          <cell r="G17" t="str">
            <v>РАЗРЯД,
ЗВАНИЕ</v>
          </cell>
        </row>
        <row r="19">
          <cell r="B19" t="str">
            <v>ГРУППА - 1 ЮНИОРЫ 17-18,МУЖЧИНЫ</v>
          </cell>
        </row>
        <row r="20">
          <cell r="B20">
            <v>1</v>
          </cell>
          <cell r="C20">
            <v>23</v>
          </cell>
          <cell r="D20" t="str">
            <v>ЕГОРОВ Артем</v>
          </cell>
          <cell r="E20">
            <v>10129902481</v>
          </cell>
          <cell r="F20" t="str">
            <v>КМС</v>
          </cell>
          <cell r="G20" t="str">
            <v>Санкт-Петербург</v>
          </cell>
        </row>
        <row r="22">
          <cell r="B22">
            <v>2</v>
          </cell>
          <cell r="C22">
            <v>22</v>
          </cell>
          <cell r="D22" t="str">
            <v>ФЕДОРОВ Максим</v>
          </cell>
          <cell r="E22" t="e">
            <v>#N/A</v>
          </cell>
          <cell r="F22" t="e">
            <v>#N/A</v>
          </cell>
          <cell r="G22" t="e">
            <v>#N/A</v>
          </cell>
        </row>
        <row r="24">
          <cell r="B24">
            <v>3</v>
          </cell>
          <cell r="C24">
            <v>12</v>
          </cell>
          <cell r="D24" t="str">
            <v>МИЗИН Дмитрий</v>
          </cell>
          <cell r="E24" t="e">
            <v>#N/A</v>
          </cell>
          <cell r="F24" t="e">
            <v>#N/A</v>
          </cell>
          <cell r="G24" t="e">
            <v>#N/A</v>
          </cell>
        </row>
        <row r="26">
          <cell r="B26">
            <v>4</v>
          </cell>
          <cell r="C26">
            <v>24</v>
          </cell>
          <cell r="D26" t="str">
            <v>ИВАНОВ Денис</v>
          </cell>
          <cell r="E26" t="e">
            <v>#N/A</v>
          </cell>
          <cell r="F26" t="e">
            <v>#N/A</v>
          </cell>
          <cell r="G26" t="e">
            <v>#N/A</v>
          </cell>
        </row>
        <row r="28">
          <cell r="B28">
            <v>5</v>
          </cell>
          <cell r="C28">
            <v>2</v>
          </cell>
          <cell r="D28" t="str">
            <v>НЕЧИПОРЮК Данил</v>
          </cell>
          <cell r="E28" t="e">
            <v>#N/A</v>
          </cell>
          <cell r="F28" t="e">
            <v>#N/A</v>
          </cell>
          <cell r="G28" t="e">
            <v>#N/A</v>
          </cell>
        </row>
        <row r="30">
          <cell r="B30">
            <v>6</v>
          </cell>
          <cell r="C30">
            <v>3</v>
          </cell>
          <cell r="D30" t="str">
            <v>ЧАЩИН Никита</v>
          </cell>
          <cell r="E30" t="e">
            <v>#N/A</v>
          </cell>
          <cell r="F30" t="e">
            <v>#N/A</v>
          </cell>
          <cell r="G30" t="e">
            <v>#N/A</v>
          </cell>
        </row>
        <row r="32">
          <cell r="B32">
            <v>5</v>
          </cell>
          <cell r="D32" t="e">
            <v>#N/A</v>
          </cell>
          <cell r="E32" t="e">
            <v>#N/A</v>
          </cell>
          <cell r="F32" t="e">
            <v>#N/A</v>
          </cell>
          <cell r="G32" t="e">
            <v>#N/A</v>
          </cell>
        </row>
        <row r="34">
          <cell r="B34">
            <v>6</v>
          </cell>
          <cell r="D34" t="str">
            <v>СИГАРЕВА Мария</v>
          </cell>
          <cell r="E34">
            <v>10119582489</v>
          </cell>
          <cell r="F34" t="str">
            <v>КМС</v>
          </cell>
          <cell r="G34" t="str">
            <v>Санкт-Петербург</v>
          </cell>
        </row>
        <row r="35">
          <cell r="C35">
            <v>14</v>
          </cell>
        </row>
        <row r="36">
          <cell r="B36" t="str">
            <v>ГРУППА - 2 МУЖЧИНЫ</v>
          </cell>
        </row>
        <row r="37">
          <cell r="B37">
            <v>7</v>
          </cell>
          <cell r="C37">
            <v>6</v>
          </cell>
          <cell r="D37" t="str">
            <v>ГАЛКИН Дмитрий</v>
          </cell>
          <cell r="E37">
            <v>10140039284</v>
          </cell>
          <cell r="F37" t="str">
            <v>1 СР</v>
          </cell>
          <cell r="G37" t="str">
            <v>Московская область</v>
          </cell>
        </row>
        <row r="39">
          <cell r="B39">
            <v>8</v>
          </cell>
          <cell r="C39">
            <v>7</v>
          </cell>
          <cell r="D39" t="str">
            <v>СОКОЛОВ Игорь</v>
          </cell>
          <cell r="E39" t="e">
            <v>#N/A</v>
          </cell>
          <cell r="F39" t="e">
            <v>#N/A</v>
          </cell>
          <cell r="G39" t="e">
            <v>#N/A</v>
          </cell>
        </row>
        <row r="41">
          <cell r="B41">
            <v>9</v>
          </cell>
          <cell r="C41">
            <v>4</v>
          </cell>
          <cell r="D41" t="str">
            <v>СОРОКО Роман</v>
          </cell>
          <cell r="E41" t="e">
            <v>#N/A</v>
          </cell>
          <cell r="F41" t="e">
            <v>#N/A</v>
          </cell>
          <cell r="G41" t="e">
            <v>#N/A</v>
          </cell>
        </row>
        <row r="43">
          <cell r="B43">
            <v>10</v>
          </cell>
          <cell r="C43">
            <v>9</v>
          </cell>
          <cell r="D43" t="str">
            <v>МОЛЛАЕВ Александр</v>
          </cell>
          <cell r="E43" t="e">
            <v>#N/A</v>
          </cell>
          <cell r="F43" t="e">
            <v>#N/A</v>
          </cell>
          <cell r="G43" t="e">
            <v>#N/A</v>
          </cell>
        </row>
        <row r="45">
          <cell r="B45">
            <v>11</v>
          </cell>
          <cell r="C45">
            <v>5</v>
          </cell>
          <cell r="D45" t="str">
            <v>РИЗАЕВ Ирек</v>
          </cell>
        </row>
        <row r="47">
          <cell r="B47">
            <v>12</v>
          </cell>
          <cell r="C47">
            <v>1</v>
          </cell>
          <cell r="D47" t="str">
            <v xml:space="preserve">ФОМИНОВ Никита </v>
          </cell>
          <cell r="E47" t="e">
            <v>#N/A</v>
          </cell>
          <cell r="F47" t="e">
            <v>#N/A</v>
          </cell>
          <cell r="G47" t="e">
            <v>#N/A</v>
          </cell>
        </row>
        <row r="49">
          <cell r="B49">
            <v>13</v>
          </cell>
          <cell r="C49">
            <v>6</v>
          </cell>
          <cell r="D49" t="str">
            <v>ГАЛКИН Дмитрий</v>
          </cell>
          <cell r="E49">
            <v>10140039284</v>
          </cell>
          <cell r="F49" t="str">
            <v>1 СР</v>
          </cell>
          <cell r="G49" t="str">
            <v>Московская область</v>
          </cell>
        </row>
        <row r="51">
          <cell r="B51">
            <v>14</v>
          </cell>
          <cell r="D51" t="str">
            <v>КРУГЛОВА Екатерина</v>
          </cell>
          <cell r="E51">
            <v>10066351620</v>
          </cell>
          <cell r="F51" t="str">
            <v>МС</v>
          </cell>
          <cell r="G51" t="str">
            <v>Самарская область</v>
          </cell>
        </row>
        <row r="52">
          <cell r="C52">
            <v>15</v>
          </cell>
        </row>
        <row r="53">
          <cell r="B53">
            <v>15</v>
          </cell>
          <cell r="D53" t="str">
            <v>КОРАБЕЛЬЩИКОВА Татьяна</v>
          </cell>
          <cell r="E53">
            <v>10144340125</v>
          </cell>
          <cell r="F53" t="str">
            <v>КМС</v>
          </cell>
          <cell r="G53" t="str">
            <v>Московская область</v>
          </cell>
        </row>
        <row r="54">
          <cell r="C54">
            <v>17</v>
          </cell>
        </row>
        <row r="55">
          <cell r="B55">
            <v>16</v>
          </cell>
          <cell r="D55" t="str">
            <v>МАЛЫШЕВА Елена</v>
          </cell>
          <cell r="E55">
            <v>10066399413</v>
          </cell>
          <cell r="F55" t="str">
            <v>КМС</v>
          </cell>
          <cell r="G55" t="str">
            <v>Московская область</v>
          </cell>
        </row>
        <row r="56">
          <cell r="C56">
            <v>19</v>
          </cell>
        </row>
        <row r="57">
          <cell r="B57" t="str">
            <v>ГРУППА - 4 МУЖЧИНЫ</v>
          </cell>
        </row>
        <row r="58">
          <cell r="B58">
            <v>17</v>
          </cell>
          <cell r="D58" t="str">
            <v>МОЛЛАЕВ Александр</v>
          </cell>
        </row>
        <row r="59">
          <cell r="C59">
            <v>9</v>
          </cell>
        </row>
        <row r="60">
          <cell r="B60">
            <v>18</v>
          </cell>
          <cell r="D60" t="str">
            <v>НЕПРЫНЦЕВА Софья</v>
          </cell>
        </row>
        <row r="61">
          <cell r="C61">
            <v>20</v>
          </cell>
        </row>
        <row r="62">
          <cell r="B62">
            <v>19</v>
          </cell>
          <cell r="D62" t="str">
            <v>ЛЮБИШКИН Арсений</v>
          </cell>
        </row>
        <row r="63">
          <cell r="C63">
            <v>10</v>
          </cell>
        </row>
        <row r="64">
          <cell r="B64">
            <v>20</v>
          </cell>
          <cell r="D64" t="str">
            <v>СОКОЛОВ Игорь</v>
          </cell>
        </row>
        <row r="65">
          <cell r="C65">
            <v>7</v>
          </cell>
        </row>
        <row r="66">
          <cell r="B66">
            <v>21</v>
          </cell>
          <cell r="D66" t="str">
            <v>ФЕДОРЕНКО Анна</v>
          </cell>
          <cell r="E66">
            <v>10144068626</v>
          </cell>
          <cell r="F66" t="str">
            <v>1 СР</v>
          </cell>
          <cell r="G66" t="str">
            <v>Санкт-Петербург</v>
          </cell>
        </row>
        <row r="67">
          <cell r="C67">
            <v>21</v>
          </cell>
        </row>
        <row r="68">
          <cell r="B68">
            <v>17</v>
          </cell>
        </row>
        <row r="69">
          <cell r="B69">
            <v>18</v>
          </cell>
        </row>
        <row r="70">
          <cell r="B70">
            <v>19</v>
          </cell>
        </row>
        <row r="71">
          <cell r="B71">
            <v>20</v>
          </cell>
        </row>
        <row r="72">
          <cell r="B72">
            <v>21</v>
          </cell>
        </row>
        <row r="73">
          <cell r="B73">
            <v>22</v>
          </cell>
        </row>
        <row r="74">
          <cell r="B74" t="str">
            <v>НЕ СТАРТОВАЛИ:</v>
          </cell>
        </row>
        <row r="76">
          <cell r="B76" t="str">
            <v>ПОГОДНЫЕ УСЛОВИЯ</v>
          </cell>
        </row>
        <row r="77">
          <cell r="B77" t="str">
            <v xml:space="preserve">  Погода в начале | Погода в конце | Т в начале | Т в конце | Влажность</v>
          </cell>
        </row>
        <row r="82">
          <cell r="B82" t="str">
            <v>ЗАМЕСТИТЕЛЬ ГЛАВНОГО СУДЬИ</v>
          </cell>
          <cell r="E82" t="str">
            <v>ГЛАВНЫЙ СУДЬЯ</v>
          </cell>
        </row>
      </sheetData>
      <sheetData sheetId="22">
        <row r="2">
          <cell r="B2" t="str">
            <v>Министерство спорта Российской Федерации</v>
          </cell>
        </row>
        <row r="3">
          <cell r="B3" t="str">
            <v>Правительство Омской области</v>
          </cell>
        </row>
        <row r="4">
          <cell r="B4" t="str">
            <v>Департамент по делам молодежи, физической культуры и спорта</v>
          </cell>
        </row>
        <row r="5">
          <cell r="B5" t="str">
            <v>Федерация велосипедного спорта России</v>
          </cell>
        </row>
        <row r="6">
          <cell r="B6" t="str">
            <v>Федерация велосипедного спорта Омской области</v>
          </cell>
        </row>
        <row r="8">
          <cell r="B8" t="str">
            <v>КУБОК РОССИИ (6 ЭТАП)</v>
          </cell>
        </row>
        <row r="9">
          <cell r="B9" t="str">
            <v>ВЕЛОСИПЕДНЫЙ СПОРТ ВМХ - ФРИСТАЙЛ - ПАРК (или парк - смешанный)</v>
          </cell>
        </row>
        <row r="10">
          <cell r="B10" t="str">
            <v>Стартовый протокол-Квалификация-Женщины</v>
          </cell>
        </row>
        <row r="11">
          <cell r="G11" t="str">
            <v>№ ВРВС</v>
          </cell>
        </row>
        <row r="12">
          <cell r="G12" t="str">
            <v>№ ЕКП 2020</v>
          </cell>
        </row>
        <row r="13">
          <cell r="E13" t="str">
            <v>Комплексный зачет</v>
          </cell>
        </row>
        <row r="14">
          <cell r="B14" t="str">
            <v>МЕСТО ПРОВЕДЕНИЯ: г. Саранск</v>
          </cell>
        </row>
        <row r="15">
          <cell r="B15" t="str">
            <v>ДАТА ПРОВЕДЕНИЯ: 25 июля 2024 года</v>
          </cell>
        </row>
        <row r="17">
          <cell r="B17" t="str">
            <v>ИНФОРМАЦИЯ О ЖЮРИ И ГСК СОРЕВНОВАНИЙ:</v>
          </cell>
        </row>
        <row r="18">
          <cell r="B18" t="str">
            <v xml:space="preserve"> ТЕХНИЧЕСКИЙ ДЕЛЕГАТ ФВСР:</v>
          </cell>
        </row>
        <row r="19">
          <cell r="B19" t="str">
            <v xml:space="preserve"> АССИСТЕНТ ТД:</v>
          </cell>
        </row>
        <row r="20">
          <cell r="B20" t="str">
            <v xml:space="preserve"> ГЛАВНЫЙ СУДЬЯ:</v>
          </cell>
        </row>
        <row r="21">
          <cell r="B21" t="str">
            <v xml:space="preserve"> ГЛАВНЫЙ СЕКРЕТАРЬ:</v>
          </cell>
        </row>
        <row r="22">
          <cell r="B22" t="str">
            <v>ЗАМЕСТИТЕЛЬ ГЛАВНОГО СУДЬИ:</v>
          </cell>
        </row>
        <row r="23">
          <cell r="C23" t="str">
            <v>СТАРТ №</v>
          </cell>
          <cell r="D23" t="str">
            <v>ФАМИЛИЯ ИМЯ</v>
          </cell>
          <cell r="E23" t="str">
            <v>ЗАЧЕТ ОЧКИ</v>
          </cell>
        </row>
        <row r="24">
          <cell r="E24" t="str">
            <v>попытки</v>
          </cell>
          <cell r="G24" t="str">
            <v>Общий итог</v>
          </cell>
        </row>
        <row r="25">
          <cell r="B25" t="str">
            <v>ГРУППА- 1 ЖЕНЩИНЫ</v>
          </cell>
        </row>
        <row r="26">
          <cell r="B26">
            <v>1</v>
          </cell>
          <cell r="C26">
            <v>13</v>
          </cell>
          <cell r="D26" t="str">
            <v>ТЕРЕБОВА Анастасия</v>
          </cell>
          <cell r="E26">
            <v>1</v>
          </cell>
        </row>
        <row r="27">
          <cell r="E27">
            <v>2</v>
          </cell>
        </row>
        <row r="28">
          <cell r="B28">
            <v>2</v>
          </cell>
          <cell r="C28">
            <v>18</v>
          </cell>
          <cell r="D28" t="str">
            <v>ГРАМАШОВА Алина</v>
          </cell>
          <cell r="E28">
            <v>1</v>
          </cell>
        </row>
        <row r="29">
          <cell r="E29">
            <v>2</v>
          </cell>
        </row>
        <row r="30">
          <cell r="B30">
            <v>3</v>
          </cell>
          <cell r="C30">
            <v>19</v>
          </cell>
          <cell r="D30" t="str">
            <v>МАЛЫШЕВА Елена</v>
          </cell>
          <cell r="E30">
            <v>1</v>
          </cell>
        </row>
        <row r="31">
          <cell r="E31">
            <v>2</v>
          </cell>
        </row>
        <row r="32">
          <cell r="B32">
            <v>4</v>
          </cell>
          <cell r="C32">
            <v>16</v>
          </cell>
          <cell r="D32" t="str">
            <v>РИЗАЕВА Дарья</v>
          </cell>
          <cell r="E32">
            <v>1</v>
          </cell>
        </row>
        <row r="33">
          <cell r="E33">
            <v>2</v>
          </cell>
        </row>
        <row r="34">
          <cell r="B34">
            <v>5</v>
          </cell>
          <cell r="D34" t="e">
            <v>#N/A</v>
          </cell>
          <cell r="E34">
            <v>1</v>
          </cell>
        </row>
        <row r="35">
          <cell r="E35">
            <v>2</v>
          </cell>
        </row>
        <row r="36">
          <cell r="B36">
            <v>6</v>
          </cell>
          <cell r="D36" t="e">
            <v>#N/A</v>
          </cell>
          <cell r="E36">
            <v>1</v>
          </cell>
        </row>
        <row r="37">
          <cell r="E37">
            <v>2</v>
          </cell>
        </row>
        <row r="38">
          <cell r="B38" t="str">
            <v>ГРУППА-2 ЖЕНЩИНЫ</v>
          </cell>
        </row>
        <row r="39">
          <cell r="B39">
            <v>5</v>
          </cell>
          <cell r="C39">
            <v>15</v>
          </cell>
          <cell r="D39" t="str">
            <v>КРУГЛОВА Екатерина</v>
          </cell>
          <cell r="E39">
            <v>1</v>
          </cell>
        </row>
        <row r="40">
          <cell r="E40">
            <v>2</v>
          </cell>
        </row>
        <row r="41">
          <cell r="B41">
            <v>6</v>
          </cell>
          <cell r="C41">
            <v>17</v>
          </cell>
          <cell r="D41" t="str">
            <v>КОРАБЕЛЬЩИКОВА Татьяна</v>
          </cell>
          <cell r="E41">
            <v>1</v>
          </cell>
        </row>
        <row r="42">
          <cell r="E42">
            <v>2</v>
          </cell>
        </row>
        <row r="43">
          <cell r="B43">
            <v>7</v>
          </cell>
          <cell r="C43">
            <v>14</v>
          </cell>
          <cell r="D43" t="str">
            <v>СИГАРЕВА Мария</v>
          </cell>
          <cell r="E43">
            <v>1</v>
          </cell>
        </row>
        <row r="44">
          <cell r="E44">
            <v>2</v>
          </cell>
        </row>
        <row r="45">
          <cell r="B45">
            <v>10</v>
          </cell>
          <cell r="C45">
            <v>27</v>
          </cell>
          <cell r="D45" t="str">
            <v>ИВАНОВ Денис</v>
          </cell>
          <cell r="E45">
            <v>1</v>
          </cell>
        </row>
        <row r="46">
          <cell r="E46">
            <v>2</v>
          </cell>
        </row>
        <row r="47">
          <cell r="B47">
            <v>11</v>
          </cell>
          <cell r="C47">
            <v>28</v>
          </cell>
          <cell r="D47" t="str">
            <v>ИВАНОВ Денис</v>
          </cell>
          <cell r="E47">
            <v>1</v>
          </cell>
        </row>
        <row r="48">
          <cell r="E48">
            <v>2</v>
          </cell>
        </row>
        <row r="57">
          <cell r="B57">
            <v>14</v>
          </cell>
        </row>
        <row r="58">
          <cell r="B58">
            <v>15</v>
          </cell>
        </row>
        <row r="59">
          <cell r="B59">
            <v>16</v>
          </cell>
        </row>
        <row r="60">
          <cell r="B60">
            <v>17</v>
          </cell>
        </row>
        <row r="61">
          <cell r="B61">
            <v>18</v>
          </cell>
        </row>
        <row r="62">
          <cell r="B62">
            <v>19</v>
          </cell>
        </row>
        <row r="63">
          <cell r="B63">
            <v>20</v>
          </cell>
        </row>
        <row r="64">
          <cell r="B64">
            <v>21</v>
          </cell>
        </row>
        <row r="65">
          <cell r="B65">
            <v>22</v>
          </cell>
        </row>
        <row r="66">
          <cell r="B66" t="str">
            <v>НЕ СТАРТОВАЛИ:</v>
          </cell>
        </row>
        <row r="68">
          <cell r="B68" t="str">
            <v>ПОГОДНЫЕ УСЛОВИЯ</v>
          </cell>
        </row>
        <row r="69">
          <cell r="B69" t="str">
            <v xml:space="preserve">  Погода в начале | Погода в конце | Т в начале | Т в конце | Влажность</v>
          </cell>
        </row>
        <row r="74">
          <cell r="B74" t="str">
            <v>ЗАМЕСТИТЕЛЬ ГЛАВНОГО СУДЬИ</v>
          </cell>
          <cell r="G74" t="str">
            <v>ГЛАВНЫЙ СЕКРЕТАРЬ</v>
          </cell>
        </row>
        <row r="78">
          <cell r="B78" t="str">
            <v xml:space="preserve">МАЛАХОВ Р.А.. (1 кат., г. Ижевск) </v>
          </cell>
          <cell r="G78" t="str">
            <v>ДЫШАКОВ А.С. (ВК, г. Москва)</v>
          </cell>
        </row>
      </sheetData>
      <sheetData sheetId="23">
        <row r="2">
          <cell r="A2" t="str">
            <v>Министерство спорта Российской Федерации</v>
          </cell>
        </row>
        <row r="3">
          <cell r="A3" t="str">
            <v>Правительство Омской области</v>
          </cell>
        </row>
        <row r="4">
          <cell r="A4" t="str">
            <v>Департамент по делам молодежи, физической культуры и спорта</v>
          </cell>
        </row>
        <row r="5">
          <cell r="A5" t="str">
            <v>Федерация велосипедного спорта России</v>
          </cell>
        </row>
        <row r="6">
          <cell r="A6" t="str">
            <v>Федерация велосипедного спорта Омской области</v>
          </cell>
        </row>
        <row r="8">
          <cell r="A8" t="str">
            <v>КУБОК РОССИИ (6 ЭТАП)</v>
          </cell>
        </row>
        <row r="9">
          <cell r="A9" t="str">
            <v>ВСЕРОССИЙСКИЕ СОРЕВНОВАНИЯ</v>
          </cell>
        </row>
        <row r="10">
          <cell r="A10" t="str">
            <v>ВЕЛОСИПЕДНЫЙ СПОРТ ВМХ - ФРИСТАЙЛ - ПАРК (или парк - смешанный)</v>
          </cell>
        </row>
        <row r="11">
          <cell r="A11" t="str">
            <v>Стартовый протокол-Финал-Девушки 13-14 лет,Девушки 15-16 лет,Женщины</v>
          </cell>
        </row>
        <row r="12">
          <cell r="F12" t="str">
            <v>№ ВРВС</v>
          </cell>
        </row>
        <row r="13">
          <cell r="F13" t="str">
            <v>№ ЕКП 2020</v>
          </cell>
        </row>
        <row r="14">
          <cell r="D14" t="str">
            <v>Комплексный зачет</v>
          </cell>
        </row>
        <row r="15">
          <cell r="A15" t="str">
            <v>МЕСТО ПРОВЕДЕНИЯ: г. Саранск</v>
          </cell>
        </row>
        <row r="16">
          <cell r="A16" t="str">
            <v>ДАТА ПРОВЕДЕНИЯ: 26 июля 2024 года</v>
          </cell>
        </row>
        <row r="18">
          <cell r="A18" t="str">
            <v>ИНФОРМАЦИЯ О ЖЮРИ И ГСК СОРЕВНОВАНИЙ:</v>
          </cell>
        </row>
        <row r="19">
          <cell r="A19" t="str">
            <v xml:space="preserve"> ТЕХНИЧЕСКИЙ ДЕЛЕГАТ ФВСР:</v>
          </cell>
        </row>
        <row r="20">
          <cell r="A20" t="str">
            <v xml:space="preserve"> АССИСТЕНТ ТД:</v>
          </cell>
        </row>
        <row r="21">
          <cell r="A21" t="str">
            <v xml:space="preserve"> ГЛАВНЫЙ СУДЬЯ:</v>
          </cell>
        </row>
        <row r="22">
          <cell r="A22" t="str">
            <v xml:space="preserve"> ГЛАВНЫЙ СЕКРЕТАРЬ:</v>
          </cell>
        </row>
        <row r="23">
          <cell r="A23" t="str">
            <v>ЗАМЕСТИТЕЛЬ ГЛАВНОГО СУДЬИ:</v>
          </cell>
        </row>
        <row r="24">
          <cell r="B24" t="str">
            <v>СТАРТ №</v>
          </cell>
          <cell r="C24" t="str">
            <v>ФАМИЛИЯ ИМЯ</v>
          </cell>
          <cell r="D24" t="str">
            <v>ЗАЧЕТ ОЧКИ</v>
          </cell>
        </row>
        <row r="25">
          <cell r="D25" t="str">
            <v>попытки</v>
          </cell>
          <cell r="F25" t="str">
            <v>Общий итог</v>
          </cell>
        </row>
        <row r="26">
          <cell r="A26" t="str">
            <v>ГРУППА- 1 ЖЕНЩИНЫ</v>
          </cell>
        </row>
        <row r="27">
          <cell r="A27">
            <v>1</v>
          </cell>
          <cell r="B27">
            <v>21</v>
          </cell>
          <cell r="C27" t="str">
            <v>ФЕДОРЕНКО Анна</v>
          </cell>
          <cell r="D27">
            <v>1</v>
          </cell>
        </row>
        <row r="28">
          <cell r="D28">
            <v>2</v>
          </cell>
        </row>
        <row r="29">
          <cell r="A29">
            <v>2</v>
          </cell>
          <cell r="B29">
            <v>20</v>
          </cell>
          <cell r="C29" t="str">
            <v>НЕПРЫНЦЕВА Софья</v>
          </cell>
          <cell r="D29">
            <v>1</v>
          </cell>
        </row>
        <row r="30">
          <cell r="D30">
            <v>2</v>
          </cell>
        </row>
        <row r="31">
          <cell r="A31">
            <v>3</v>
          </cell>
          <cell r="B31">
            <v>19</v>
          </cell>
          <cell r="C31" t="str">
            <v>МАЛЫШЕВА Елена</v>
          </cell>
          <cell r="D31">
            <v>1</v>
          </cell>
        </row>
        <row r="32">
          <cell r="D32">
            <v>2</v>
          </cell>
        </row>
        <row r="33">
          <cell r="A33">
            <v>4</v>
          </cell>
          <cell r="B33">
            <v>18</v>
          </cell>
          <cell r="C33" t="str">
            <v>ГРАМАШОВА Алина</v>
          </cell>
          <cell r="D33">
            <v>1</v>
          </cell>
        </row>
        <row r="34">
          <cell r="D34">
            <v>2</v>
          </cell>
        </row>
        <row r="35">
          <cell r="A35">
            <v>5</v>
          </cell>
          <cell r="B35">
            <v>16</v>
          </cell>
          <cell r="C35" t="str">
            <v>РИЗАЕВА Дарья</v>
          </cell>
          <cell r="D35">
            <v>1</v>
          </cell>
        </row>
        <row r="36">
          <cell r="D36">
            <v>2</v>
          </cell>
        </row>
        <row r="37">
          <cell r="A37">
            <v>6</v>
          </cell>
          <cell r="B37">
            <v>14</v>
          </cell>
          <cell r="C37" t="str">
            <v>СИГАРЕВА Мария</v>
          </cell>
          <cell r="D37">
            <v>1</v>
          </cell>
        </row>
        <row r="38">
          <cell r="D38">
            <v>2</v>
          </cell>
        </row>
        <row r="39">
          <cell r="A39">
            <v>7</v>
          </cell>
          <cell r="B39">
            <v>25</v>
          </cell>
          <cell r="C39" t="str">
            <v>ИВАНОВ Денис</v>
          </cell>
          <cell r="D39">
            <v>1</v>
          </cell>
        </row>
        <row r="40">
          <cell r="D40">
            <v>2</v>
          </cell>
        </row>
        <row r="41">
          <cell r="A41">
            <v>8</v>
          </cell>
          <cell r="B41">
            <v>27</v>
          </cell>
          <cell r="C41" t="str">
            <v>ИВАНОВ Денис</v>
          </cell>
          <cell r="D41">
            <v>1</v>
          </cell>
        </row>
        <row r="42">
          <cell r="D42">
            <v>2</v>
          </cell>
        </row>
        <row r="43">
          <cell r="A43">
            <v>9</v>
          </cell>
          <cell r="C43" t="e">
            <v>#N/A</v>
          </cell>
          <cell r="D43">
            <v>1</v>
          </cell>
        </row>
        <row r="44">
          <cell r="D44">
            <v>2</v>
          </cell>
        </row>
        <row r="45">
          <cell r="A45">
            <v>10</v>
          </cell>
          <cell r="B45">
            <v>27</v>
          </cell>
          <cell r="C45" t="str">
            <v>ИВАНОВ Денис</v>
          </cell>
          <cell r="D45">
            <v>1</v>
          </cell>
        </row>
        <row r="46">
          <cell r="D46">
            <v>2</v>
          </cell>
        </row>
        <row r="47">
          <cell r="A47">
            <v>11</v>
          </cell>
          <cell r="B47">
            <v>28</v>
          </cell>
          <cell r="C47" t="str">
            <v>ИВАНОВ Денис</v>
          </cell>
          <cell r="D47">
            <v>1</v>
          </cell>
        </row>
        <row r="48">
          <cell r="D48">
            <v>2</v>
          </cell>
        </row>
        <row r="57">
          <cell r="A57">
            <v>14</v>
          </cell>
        </row>
        <row r="58">
          <cell r="A58">
            <v>15</v>
          </cell>
        </row>
        <row r="59">
          <cell r="A59">
            <v>16</v>
          </cell>
        </row>
        <row r="60">
          <cell r="A60">
            <v>17</v>
          </cell>
        </row>
        <row r="61">
          <cell r="A61">
            <v>18</v>
          </cell>
        </row>
        <row r="62">
          <cell r="A62">
            <v>19</v>
          </cell>
        </row>
        <row r="63">
          <cell r="A63">
            <v>20</v>
          </cell>
        </row>
        <row r="64">
          <cell r="A64">
            <v>21</v>
          </cell>
        </row>
        <row r="65">
          <cell r="A65">
            <v>22</v>
          </cell>
        </row>
        <row r="66">
          <cell r="A66" t="str">
            <v>НЕ СТАРТОВАЛИ:</v>
          </cell>
        </row>
        <row r="68">
          <cell r="A68" t="str">
            <v>ПОГОДНЫЕ УСЛОВИЯ</v>
          </cell>
        </row>
        <row r="69">
          <cell r="A69" t="str">
            <v xml:space="preserve">  Погода в начале | Погода в конце | Т в начале | Т в конце | Влажность</v>
          </cell>
        </row>
        <row r="74">
          <cell r="A74" t="str">
            <v>ЗАМЕСТИТЕЛЬ ГЛАВНОГО СУДЬИ</v>
          </cell>
          <cell r="F74" t="str">
            <v>ГЛАВНЫЙ СЕКРЕТАРЬ</v>
          </cell>
        </row>
        <row r="78">
          <cell r="A78" t="str">
            <v xml:space="preserve">МАЛАХОВ Р.А.. (1 кат., г. Ижевск) </v>
          </cell>
          <cell r="F78" t="str">
            <v>ДЫШАКОВ А.С. (ВК, г. Москва)</v>
          </cell>
        </row>
      </sheetData>
      <sheetData sheetId="24">
        <row r="2">
          <cell r="B2" t="str">
            <v>Министерство спорта Российской Федерации</v>
          </cell>
        </row>
        <row r="3">
          <cell r="B3" t="str">
            <v>Правительство Омской области</v>
          </cell>
        </row>
        <row r="4">
          <cell r="B4" t="str">
            <v>Департамент по делам молодежи, физической культуры и спорта</v>
          </cell>
        </row>
        <row r="5">
          <cell r="B5" t="str">
            <v>Федерация велосипедного спорта России</v>
          </cell>
        </row>
        <row r="6">
          <cell r="B6" t="str">
            <v>Федерация велосипедного спорта Омской области</v>
          </cell>
        </row>
        <row r="8">
          <cell r="B8" t="str">
            <v>ВСЕРОССИЙСКИЕ СОРЕВНОВАНИЯ</v>
          </cell>
        </row>
        <row r="9">
          <cell r="B9" t="str">
            <v>ВЕЛОСИПЕДНЫЙ СПОРТ ВМХ - ФРИСТАЙЛ - ПАРК (или парк - смешанный)</v>
          </cell>
        </row>
        <row r="10">
          <cell r="B10" t="str">
            <v>Стартовый протокол-Финал-ЮНИОРЫ 17-18 ЛЕТ</v>
          </cell>
        </row>
        <row r="14">
          <cell r="B14" t="str">
            <v>МЕСТО ПРОВЕДЕНИЯ: г. Саранск</v>
          </cell>
        </row>
        <row r="15">
          <cell r="B15" t="str">
            <v>ДАТА ПРОВЕДЕНИЯ: 26 июля 2024 года</v>
          </cell>
        </row>
        <row r="17">
          <cell r="B17" t="str">
            <v>ИНФОРМАЦИЯ О ЖЮРИ И ГСК СОРЕВНОВАНИЙ:</v>
          </cell>
        </row>
        <row r="18">
          <cell r="B18" t="str">
            <v xml:space="preserve"> ТЕХНИЧЕСКИЙ ДЕЛЕГАТ ФВСР:</v>
          </cell>
        </row>
        <row r="19">
          <cell r="B19" t="str">
            <v xml:space="preserve"> АССИСТЕНТ ТД:</v>
          </cell>
        </row>
        <row r="20">
          <cell r="B20" t="str">
            <v xml:space="preserve"> ГЛАВНЫЙ СУДЬЯ:</v>
          </cell>
        </row>
        <row r="21">
          <cell r="B21" t="str">
            <v xml:space="preserve"> ГЛАВНЫЙ СЕКРЕТАРЬ:</v>
          </cell>
        </row>
        <row r="22">
          <cell r="B22" t="str">
            <v>ЗАМЕСТИТЕЛЬ ГЛАВНОГО СУДЬИ:</v>
          </cell>
        </row>
        <row r="23">
          <cell r="C23" t="str">
            <v>СТАРТ №</v>
          </cell>
          <cell r="D23" t="str">
            <v>ФАМФАМИЛИЯ ИМЯ</v>
          </cell>
          <cell r="E23" t="str">
            <v>ИМЯ</v>
          </cell>
          <cell r="F23" t="str">
            <v>ГОД РОЖД.</v>
          </cell>
          <cell r="G23" t="str">
            <v>РАЗРЯД,
ЗВАНИЕ</v>
          </cell>
        </row>
        <row r="25">
          <cell r="B25" t="str">
            <v>ГРУППА - 1 ЮНИОРЫ 17-18 ЛЕТ</v>
          </cell>
        </row>
        <row r="26">
          <cell r="B26">
            <v>1</v>
          </cell>
          <cell r="C26">
            <v>25</v>
          </cell>
          <cell r="D26" t="str">
            <v>ГРАМАШОВА Алина</v>
          </cell>
          <cell r="E26">
            <v>10119496102</v>
          </cell>
          <cell r="F26" t="str">
            <v>МС</v>
          </cell>
          <cell r="G26" t="str">
            <v>Московская область</v>
          </cell>
        </row>
        <row r="28">
          <cell r="B28">
            <v>2</v>
          </cell>
          <cell r="D28" t="str">
            <v>КРУГЛОВА Екатерина</v>
          </cell>
          <cell r="E28">
            <v>10066351620</v>
          </cell>
          <cell r="F28" t="str">
            <v>МС</v>
          </cell>
          <cell r="G28" t="str">
            <v>Самарская область</v>
          </cell>
        </row>
        <row r="29">
          <cell r="C29">
            <v>27</v>
          </cell>
        </row>
        <row r="30">
          <cell r="B30">
            <v>3</v>
          </cell>
          <cell r="D30" t="str">
            <v>МАЛЫШЕВА Елена</v>
          </cell>
          <cell r="E30">
            <v>10066399413</v>
          </cell>
          <cell r="F30" t="str">
            <v>КМС</v>
          </cell>
          <cell r="G30" t="str">
            <v>Московская область</v>
          </cell>
        </row>
        <row r="31">
          <cell r="C31">
            <v>26</v>
          </cell>
        </row>
        <row r="32">
          <cell r="B32">
            <v>1</v>
          </cell>
          <cell r="C32">
            <v>24</v>
          </cell>
          <cell r="D32" t="str">
            <v>ИВАНОВ Денис</v>
          </cell>
          <cell r="E32" t="e">
            <v>#NAME?</v>
          </cell>
          <cell r="F32" t="e">
            <v>#NAME?</v>
          </cell>
          <cell r="G32" t="e">
            <v>#NAME?</v>
          </cell>
        </row>
        <row r="34">
          <cell r="B34">
            <v>2</v>
          </cell>
          <cell r="C34">
            <v>12</v>
          </cell>
          <cell r="D34" t="str">
            <v>МИЗИН Дмитрий</v>
          </cell>
          <cell r="E34" t="e">
            <v>#NAME?</v>
          </cell>
          <cell r="F34" t="e">
            <v>#NAME?</v>
          </cell>
          <cell r="G34" t="e">
            <v>#NAME?</v>
          </cell>
        </row>
        <row r="36">
          <cell r="B36">
            <v>3</v>
          </cell>
          <cell r="C36">
            <v>22</v>
          </cell>
          <cell r="D36" t="str">
            <v>ФЕДОРОВ Максим</v>
          </cell>
          <cell r="E36" t="e">
            <v>#NAME?</v>
          </cell>
          <cell r="F36" t="e">
            <v>#NAME?</v>
          </cell>
          <cell r="G36" t="e">
            <v>#NAME?</v>
          </cell>
        </row>
        <row r="38">
          <cell r="B38">
            <v>4</v>
          </cell>
          <cell r="C38">
            <v>23</v>
          </cell>
          <cell r="D38" t="str">
            <v>ЕГОРОВ Артем</v>
          </cell>
          <cell r="E38" t="e">
            <v>#NAME?</v>
          </cell>
          <cell r="F38" t="e">
            <v>#NAME?</v>
          </cell>
          <cell r="G38" t="e">
            <v>#NAME?</v>
          </cell>
        </row>
        <row r="40">
          <cell r="B40" t="str">
            <v>ГРУППА - 2 ЮНИОРЫ 17-18 ЛЕТ</v>
          </cell>
        </row>
        <row r="41">
          <cell r="B41">
            <v>5</v>
          </cell>
          <cell r="D41" t="str">
            <v>ДВОРЯНИНОВ Ярослав</v>
          </cell>
          <cell r="E41">
            <v>10140425971</v>
          </cell>
          <cell r="F41" t="str">
            <v>1 СР</v>
          </cell>
          <cell r="G41" t="str">
            <v>Республика Татарстан</v>
          </cell>
        </row>
        <row r="42">
          <cell r="C42">
            <v>43</v>
          </cell>
        </row>
        <row r="43">
          <cell r="B43" t="str">
            <v>ГРУППА - 2 ЮНИОРЫ 17-18 ЛЕТ</v>
          </cell>
        </row>
        <row r="44">
          <cell r="B44">
            <v>6</v>
          </cell>
          <cell r="D44" t="str">
            <v>МАКАРОВ Семен</v>
          </cell>
          <cell r="E44">
            <v>10132636871</v>
          </cell>
          <cell r="F44" t="str">
            <v>1 СР</v>
          </cell>
          <cell r="G44" t="str">
            <v>Республика Татарстан</v>
          </cell>
        </row>
        <row r="45">
          <cell r="C45">
            <v>40</v>
          </cell>
        </row>
        <row r="46">
          <cell r="B46">
            <v>7</v>
          </cell>
          <cell r="D46" t="str">
            <v>ЯКИМОВ Николай</v>
          </cell>
          <cell r="E46">
            <v>10116370678</v>
          </cell>
          <cell r="F46" t="str">
            <v>1 СР</v>
          </cell>
          <cell r="G46" t="str">
            <v>Республика Татарстан</v>
          </cell>
        </row>
        <row r="47">
          <cell r="C47">
            <v>37</v>
          </cell>
        </row>
        <row r="48">
          <cell r="B48">
            <v>8</v>
          </cell>
          <cell r="D48" t="str">
            <v>МИЗИН Дмитрий</v>
          </cell>
          <cell r="E48">
            <v>10130040911</v>
          </cell>
          <cell r="F48" t="str">
            <v>1 СР</v>
          </cell>
          <cell r="G48" t="str">
            <v>Омская область</v>
          </cell>
        </row>
        <row r="49">
          <cell r="C49">
            <v>39</v>
          </cell>
        </row>
        <row r="50">
          <cell r="B50">
            <v>9</v>
          </cell>
          <cell r="D50" t="str">
            <v>ЗОЛЬНИКОВ Родион</v>
          </cell>
          <cell r="E50">
            <v>10130580269</v>
          </cell>
          <cell r="F50" t="str">
            <v>КМС</v>
          </cell>
          <cell r="G50" t="str">
            <v>Тюменская область</v>
          </cell>
        </row>
        <row r="51">
          <cell r="C51">
            <v>44</v>
          </cell>
        </row>
        <row r="52">
          <cell r="C52" t="str">
            <v>ГРУППА - 3</v>
          </cell>
        </row>
        <row r="53">
          <cell r="B53">
            <v>14</v>
          </cell>
        </row>
        <row r="54">
          <cell r="B54">
            <v>15</v>
          </cell>
        </row>
        <row r="55">
          <cell r="B55">
            <v>16</v>
          </cell>
        </row>
        <row r="56">
          <cell r="B56">
            <v>17</v>
          </cell>
        </row>
        <row r="57">
          <cell r="B57">
            <v>18</v>
          </cell>
        </row>
        <row r="58">
          <cell r="B58">
            <v>19</v>
          </cell>
        </row>
        <row r="59">
          <cell r="B59">
            <v>20</v>
          </cell>
        </row>
        <row r="60">
          <cell r="B60">
            <v>21</v>
          </cell>
        </row>
        <row r="61">
          <cell r="B61">
            <v>22</v>
          </cell>
        </row>
        <row r="62">
          <cell r="B62" t="str">
            <v>НЕ СТАРТОВАЛИ:</v>
          </cell>
        </row>
        <row r="64">
          <cell r="B64" t="str">
            <v>ПОГОДНЫЕ УСЛОВИЯ</v>
          </cell>
        </row>
        <row r="65">
          <cell r="B65" t="str">
            <v xml:space="preserve">  Погода в начале | Погода в конце | Т в начале | Т в конце | Влажность</v>
          </cell>
        </row>
        <row r="70">
          <cell r="B70" t="str">
            <v>ЗАМЕСТИТЕЛЬ ГЛАВНОГО СУДЬИ</v>
          </cell>
          <cell r="E70" t="str">
            <v>ГЛАВНЫЙ СУДЬЯ</v>
          </cell>
        </row>
        <row r="74">
          <cell r="B74" t="str">
            <v xml:space="preserve">МАЛАХОВ Р.А.. (1 кат., г. Ижевск) </v>
          </cell>
          <cell r="E74" t="str">
            <v xml:space="preserve">БОЯРОВ В.В. (ВК, г. Саранск) </v>
          </cell>
        </row>
      </sheetData>
      <sheetData sheetId="25">
        <row r="2">
          <cell r="B2" t="str">
            <v>Министерство спорта Российской Федерации</v>
          </cell>
        </row>
        <row r="3">
          <cell r="B3" t="str">
            <v>Правительство Омской области</v>
          </cell>
        </row>
        <row r="4">
          <cell r="B4" t="str">
            <v>Департамент по делам молодежи, физической культуры и спорта</v>
          </cell>
        </row>
        <row r="5">
          <cell r="B5" t="str">
            <v>Федерация велосипедного спорта России</v>
          </cell>
        </row>
        <row r="6">
          <cell r="B6" t="str">
            <v>Федерация велосипедного спорта Омской области</v>
          </cell>
        </row>
        <row r="8">
          <cell r="B8" t="str">
            <v>ВСЕРОССИЙСКИЕ СОРЕВНОВАНИЯ</v>
          </cell>
        </row>
        <row r="9">
          <cell r="B9" t="str">
            <v>ВЕЛОСИПЕДНЫЙ СПОРТ ВМХ - ФРИСТАЙЛ - ПАРК (или парк - смешанный)</v>
          </cell>
        </row>
        <row r="10">
          <cell r="B10" t="str">
            <v>Стартовый протокол-Финал-ДЕВУШКИ 13-14 ЛЕТ,15-16 ЛЕТ</v>
          </cell>
        </row>
        <row r="14">
          <cell r="B14" t="str">
            <v>МЕСТО ПРОВЕДЕНИЯ: г. Саранск</v>
          </cell>
        </row>
        <row r="15">
          <cell r="B15" t="str">
            <v>ДАТА ПРОВЕДЕНИЯ: 26 июля 2024 года</v>
          </cell>
        </row>
        <row r="17">
          <cell r="B17" t="str">
            <v>ИНФОРМАЦИЯ О ЖЮРИ И ГСК СОРЕВНОВАНИЙ:</v>
          </cell>
        </row>
        <row r="18">
          <cell r="B18" t="str">
            <v xml:space="preserve"> ТЕХНИЧЕСКИЙ ДЕЛЕГАТ ФВСР:</v>
          </cell>
        </row>
        <row r="19">
          <cell r="B19" t="str">
            <v xml:space="preserve"> АССИСТЕНТ ТД:</v>
          </cell>
        </row>
        <row r="20">
          <cell r="B20" t="str">
            <v xml:space="preserve"> ГЛАВНЫЙ СУДЬЯ:</v>
          </cell>
        </row>
        <row r="21">
          <cell r="B21" t="str">
            <v xml:space="preserve"> ГЛАВНЫЙ СЕКРЕТАРЬ:</v>
          </cell>
        </row>
        <row r="22">
          <cell r="B22" t="str">
            <v>ЗАМЕСТИТЕЛЬ ГЛАВНОГО СУДЬИ:</v>
          </cell>
        </row>
        <row r="23">
          <cell r="C23" t="str">
            <v>СТАРТ №</v>
          </cell>
          <cell r="D23" t="str">
            <v>ФАМФАМИЛИЯ ИМЯ</v>
          </cell>
          <cell r="E23" t="str">
            <v>ИМЯ</v>
          </cell>
          <cell r="F23" t="str">
            <v>ГОД РОЖД.</v>
          </cell>
          <cell r="G23" t="str">
            <v>РАЗРЯД,
ЗВАНИЕ</v>
          </cell>
        </row>
        <row r="25">
          <cell r="B25" t="str">
            <v>ДЕВУШКИ 13-14 ЛЕТ</v>
          </cell>
        </row>
        <row r="26">
          <cell r="B26">
            <v>1</v>
          </cell>
          <cell r="C26">
            <v>21</v>
          </cell>
          <cell r="D26" t="str">
            <v>ФЕДОРЕНКО Анна</v>
          </cell>
          <cell r="E26">
            <v>10144068626</v>
          </cell>
          <cell r="F26" t="str">
            <v>1 СР</v>
          </cell>
          <cell r="G26" t="str">
            <v>Санкт-Петербург</v>
          </cell>
        </row>
        <row r="28">
          <cell r="B28" t="str">
            <v>ДЕВУШКИ 15-16 ЛЕТ</v>
          </cell>
        </row>
        <row r="29">
          <cell r="B29">
            <v>2</v>
          </cell>
          <cell r="C29">
            <v>20</v>
          </cell>
          <cell r="D29" t="str">
            <v>НЕПРЫНЦЕВА Софья</v>
          </cell>
          <cell r="E29" t="e">
            <v>#N/A</v>
          </cell>
          <cell r="F29" t="e">
            <v>#N/A</v>
          </cell>
          <cell r="G29" t="e">
            <v>#N/A</v>
          </cell>
        </row>
        <row r="31">
          <cell r="B31">
            <v>3</v>
          </cell>
          <cell r="D31" t="e">
            <v>#N/A</v>
          </cell>
          <cell r="E31" t="e">
            <v>#N/A</v>
          </cell>
          <cell r="F31" t="e">
            <v>#N/A</v>
          </cell>
          <cell r="G31" t="e">
            <v>#N/A</v>
          </cell>
        </row>
        <row r="33">
          <cell r="B33">
            <v>4</v>
          </cell>
          <cell r="D33" t="e">
            <v>#N/A</v>
          </cell>
          <cell r="E33" t="e">
            <v>#N/A</v>
          </cell>
          <cell r="F33" t="e">
            <v>#N/A</v>
          </cell>
          <cell r="G33" t="e">
            <v>#N/A</v>
          </cell>
        </row>
        <row r="35">
          <cell r="B35">
            <v>5</v>
          </cell>
          <cell r="D35" t="e">
            <v>#N/A</v>
          </cell>
          <cell r="E35" t="e">
            <v>#N/A</v>
          </cell>
          <cell r="F35" t="e">
            <v>#N/A</v>
          </cell>
          <cell r="G35" t="e">
            <v>#N/A</v>
          </cell>
        </row>
        <row r="37">
          <cell r="B37">
            <v>6</v>
          </cell>
          <cell r="D37" t="e">
            <v>#N/A</v>
          </cell>
          <cell r="E37" t="e">
            <v>#N/A</v>
          </cell>
          <cell r="F37" t="e">
            <v>#N/A</v>
          </cell>
          <cell r="G37" t="e">
            <v>#N/A</v>
          </cell>
        </row>
        <row r="39">
          <cell r="B39">
            <v>5</v>
          </cell>
          <cell r="D39" t="e">
            <v>#N/A</v>
          </cell>
          <cell r="E39" t="e">
            <v>#N/A</v>
          </cell>
          <cell r="F39" t="e">
            <v>#N/A</v>
          </cell>
          <cell r="G39" t="e">
            <v>#N/A</v>
          </cell>
        </row>
        <row r="41">
          <cell r="B41">
            <v>6</v>
          </cell>
          <cell r="D41" t="str">
            <v>СИГАРЕВА Мария</v>
          </cell>
          <cell r="E41">
            <v>10119582489</v>
          </cell>
          <cell r="F41" t="str">
            <v>КМС</v>
          </cell>
          <cell r="G41" t="str">
            <v>Санкт-Петербург</v>
          </cell>
        </row>
        <row r="42">
          <cell r="C42">
            <v>14</v>
          </cell>
        </row>
        <row r="43">
          <cell r="B43" t="str">
            <v>ГРУППА - 2</v>
          </cell>
        </row>
        <row r="44">
          <cell r="B44">
            <v>7</v>
          </cell>
          <cell r="D44" t="e">
            <v>#N/A</v>
          </cell>
          <cell r="E44" t="e">
            <v>#N/A</v>
          </cell>
          <cell r="F44" t="e">
            <v>#N/A</v>
          </cell>
          <cell r="G44" t="e">
            <v>#N/A</v>
          </cell>
        </row>
        <row r="46">
          <cell r="B46">
            <v>8</v>
          </cell>
          <cell r="D46" t="e">
            <v>#N/A</v>
          </cell>
          <cell r="E46" t="e">
            <v>#N/A</v>
          </cell>
          <cell r="F46" t="e">
            <v>#N/A</v>
          </cell>
          <cell r="G46" t="e">
            <v>#N/A</v>
          </cell>
        </row>
        <row r="48">
          <cell r="B48">
            <v>9</v>
          </cell>
          <cell r="D48" t="e">
            <v>#N/A</v>
          </cell>
          <cell r="E48" t="e">
            <v>#N/A</v>
          </cell>
          <cell r="F48" t="e">
            <v>#N/A</v>
          </cell>
          <cell r="G48" t="e">
            <v>#N/A</v>
          </cell>
        </row>
        <row r="50">
          <cell r="B50">
            <v>10</v>
          </cell>
          <cell r="D50" t="e">
            <v>#N/A</v>
          </cell>
          <cell r="E50" t="e">
            <v>#N/A</v>
          </cell>
          <cell r="F50" t="e">
            <v>#N/A</v>
          </cell>
          <cell r="G50" t="e">
            <v>#N/A</v>
          </cell>
        </row>
        <row r="52">
          <cell r="B52">
            <v>11</v>
          </cell>
          <cell r="D52" t="e">
            <v>#N/A</v>
          </cell>
          <cell r="E52" t="e">
            <v>#N/A</v>
          </cell>
          <cell r="F52" t="e">
            <v>#N/A</v>
          </cell>
          <cell r="G52" t="e">
            <v>#N/A</v>
          </cell>
        </row>
        <row r="54">
          <cell r="B54">
            <v>12</v>
          </cell>
          <cell r="D54" t="e">
            <v>#N/A</v>
          </cell>
          <cell r="E54" t="e">
            <v>#N/A</v>
          </cell>
          <cell r="F54" t="e">
            <v>#N/A</v>
          </cell>
          <cell r="G54" t="e">
            <v>#N/A</v>
          </cell>
        </row>
        <row r="56">
          <cell r="C56" t="str">
            <v>ГРУППА - 3</v>
          </cell>
        </row>
        <row r="57">
          <cell r="B57">
            <v>14</v>
          </cell>
        </row>
        <row r="58">
          <cell r="B58">
            <v>15</v>
          </cell>
        </row>
        <row r="59">
          <cell r="B59">
            <v>16</v>
          </cell>
        </row>
        <row r="60">
          <cell r="B60">
            <v>17</v>
          </cell>
        </row>
        <row r="61">
          <cell r="B61">
            <v>18</v>
          </cell>
        </row>
        <row r="62">
          <cell r="B62">
            <v>19</v>
          </cell>
        </row>
        <row r="63">
          <cell r="B63">
            <v>20</v>
          </cell>
        </row>
        <row r="64">
          <cell r="B64">
            <v>21</v>
          </cell>
        </row>
        <row r="65">
          <cell r="B65">
            <v>22</v>
          </cell>
        </row>
        <row r="66">
          <cell r="B66" t="str">
            <v>НЕ СТАРТОВАЛИ:</v>
          </cell>
        </row>
        <row r="68">
          <cell r="B68" t="str">
            <v>ПОГОДНЫЕ УСЛОВИЯ</v>
          </cell>
        </row>
        <row r="69">
          <cell r="B69" t="str">
            <v xml:space="preserve">  Погода в начале | Погода в конце | Т в начале | Т в конце | Влажность</v>
          </cell>
        </row>
        <row r="74">
          <cell r="B74" t="str">
            <v>ЗАМЕСТИТЕЛЬ ГЛАВНОГО СУДЬИ</v>
          </cell>
          <cell r="E74" t="str">
            <v>ГЛАВНЫЙ СУДЬЯ</v>
          </cell>
        </row>
        <row r="78">
          <cell r="B78" t="str">
            <v xml:space="preserve">МАЛАХОВ Р.А.. (1 кат., г. Ижевск) </v>
          </cell>
          <cell r="E78" t="str">
            <v xml:space="preserve">БОЯРОВ В.В. (ВК, г. Саранск) </v>
          </cell>
        </row>
      </sheetData>
      <sheetData sheetId="26">
        <row r="2">
          <cell r="B2" t="str">
            <v>Министерство спорта Российской Федерации</v>
          </cell>
        </row>
        <row r="3">
          <cell r="B3" t="str">
            <v>Правительство Омской области</v>
          </cell>
        </row>
        <row r="4">
          <cell r="B4" t="str">
            <v>Департамент по делам молодежи, физической культуры и спорта</v>
          </cell>
        </row>
        <row r="5">
          <cell r="B5" t="str">
            <v>Федерация велосипедного спорта России</v>
          </cell>
        </row>
        <row r="6">
          <cell r="B6" t="str">
            <v>Федерация велосипедного спорта Омской области</v>
          </cell>
        </row>
        <row r="8">
          <cell r="B8" t="str">
            <v>ВСЕРОССИЙСКИЕ СОРЕВНОВАНИЯ</v>
          </cell>
        </row>
        <row r="9">
          <cell r="B9" t="str">
            <v>ВЕЛОСИПЕДНЫЙ СПОРТ ВМХ - ФРИСТАЙЛ - ПАРК (или парк - смешанный)</v>
          </cell>
        </row>
        <row r="10">
          <cell r="B10" t="str">
            <v>Стартовый протокол-Финал-ЮНОШИ 13-14 ЛЕТ</v>
          </cell>
        </row>
        <row r="14">
          <cell r="B14" t="str">
            <v>МЕСТО ПРОВЕДЕНИЯ: г. Саранск</v>
          </cell>
        </row>
        <row r="15">
          <cell r="B15" t="str">
            <v>ДАТА ПРОВЕДЕНИЯ: 25 июля 2024 года</v>
          </cell>
        </row>
        <row r="17">
          <cell r="B17" t="str">
            <v>ИНФОРМАЦИЯ О ЖЮРИ И ГСК СОРЕВНОВАНИЙ:</v>
          </cell>
        </row>
        <row r="18">
          <cell r="B18" t="str">
            <v xml:space="preserve"> ТЕХНИЧЕСКИЙ ДЕЛЕГАТ ФВСР:</v>
          </cell>
        </row>
        <row r="19">
          <cell r="B19" t="str">
            <v xml:space="preserve"> АССИСТЕНТ ТД:</v>
          </cell>
        </row>
        <row r="20">
          <cell r="B20" t="str">
            <v xml:space="preserve"> ГЛАВНЫЙ СУДЬЯ:</v>
          </cell>
        </row>
        <row r="21">
          <cell r="B21" t="str">
            <v xml:space="preserve"> ГЛАВНЫЙ СЕКРЕТАРЬ:</v>
          </cell>
        </row>
        <row r="22">
          <cell r="B22" t="str">
            <v>ЗАМЕСТИТЕЛЬ ГЛАВНОГО СУДЬИ:</v>
          </cell>
        </row>
        <row r="23">
          <cell r="C23" t="str">
            <v>СТАРТ №</v>
          </cell>
          <cell r="D23" t="str">
            <v>ФАМФАМИЛИЯ ИМЯ</v>
          </cell>
          <cell r="E23" t="str">
            <v>ИМЯ</v>
          </cell>
          <cell r="F23" t="str">
            <v>ГОД РОЖД.</v>
          </cell>
          <cell r="G23" t="str">
            <v>РАЗРЯД,
ЗВАНИЕ</v>
          </cell>
        </row>
        <row r="25">
          <cell r="B25" t="str">
            <v>ГРУППА - 1</v>
          </cell>
        </row>
        <row r="26">
          <cell r="B26">
            <v>1</v>
          </cell>
          <cell r="C26">
            <v>51</v>
          </cell>
          <cell r="D26" t="str">
            <v>ИВАНОВ Денис</v>
          </cell>
          <cell r="E26">
            <v>10139929958</v>
          </cell>
          <cell r="F26" t="str">
            <v>КМС</v>
          </cell>
          <cell r="G26" t="str">
            <v>Санкт-Петербург</v>
          </cell>
        </row>
        <row r="28">
          <cell r="B28">
            <v>2</v>
          </cell>
          <cell r="D28" t="e">
            <v>#N/A</v>
          </cell>
          <cell r="E28" t="e">
            <v>#N/A</v>
          </cell>
          <cell r="F28" t="e">
            <v>#N/A</v>
          </cell>
          <cell r="G28" t="e">
            <v>#N/A</v>
          </cell>
        </row>
        <row r="30">
          <cell r="B30">
            <v>3</v>
          </cell>
          <cell r="D30" t="e">
            <v>#N/A</v>
          </cell>
          <cell r="E30" t="e">
            <v>#N/A</v>
          </cell>
          <cell r="F30" t="e">
            <v>#N/A</v>
          </cell>
          <cell r="G30" t="e">
            <v>#N/A</v>
          </cell>
        </row>
        <row r="32">
          <cell r="B32">
            <v>4</v>
          </cell>
          <cell r="D32" t="e">
            <v>#N/A</v>
          </cell>
          <cell r="E32" t="e">
            <v>#N/A</v>
          </cell>
          <cell r="F32" t="e">
            <v>#N/A</v>
          </cell>
          <cell r="G32" t="e">
            <v>#N/A</v>
          </cell>
        </row>
        <row r="34">
          <cell r="B34">
            <v>5</v>
          </cell>
          <cell r="D34" t="e">
            <v>#N/A</v>
          </cell>
          <cell r="E34" t="e">
            <v>#N/A</v>
          </cell>
          <cell r="F34" t="e">
            <v>#N/A</v>
          </cell>
          <cell r="G34" t="e">
            <v>#N/A</v>
          </cell>
        </row>
        <row r="36">
          <cell r="B36">
            <v>6</v>
          </cell>
          <cell r="D36" t="e">
            <v>#N/A</v>
          </cell>
          <cell r="E36" t="e">
            <v>#N/A</v>
          </cell>
          <cell r="F36" t="e">
            <v>#N/A</v>
          </cell>
          <cell r="G36" t="e">
            <v>#N/A</v>
          </cell>
        </row>
        <row r="38">
          <cell r="B38">
            <v>5</v>
          </cell>
          <cell r="D38" t="e">
            <v>#N/A</v>
          </cell>
          <cell r="E38" t="e">
            <v>#N/A</v>
          </cell>
          <cell r="F38" t="e">
            <v>#N/A</v>
          </cell>
          <cell r="G38" t="e">
            <v>#N/A</v>
          </cell>
        </row>
        <row r="40">
          <cell r="B40">
            <v>6</v>
          </cell>
          <cell r="D40" t="str">
            <v>СИГАРЕВА Мария</v>
          </cell>
          <cell r="E40">
            <v>10119582489</v>
          </cell>
          <cell r="F40" t="str">
            <v>КМС</v>
          </cell>
          <cell r="G40" t="str">
            <v>Санкт-Петербург</v>
          </cell>
        </row>
        <row r="41">
          <cell r="C41">
            <v>14</v>
          </cell>
        </row>
        <row r="42">
          <cell r="B42" t="str">
            <v>ГРУППА - 2</v>
          </cell>
        </row>
        <row r="43">
          <cell r="B43">
            <v>7</v>
          </cell>
          <cell r="D43" t="e">
            <v>#N/A</v>
          </cell>
          <cell r="E43" t="e">
            <v>#N/A</v>
          </cell>
          <cell r="F43" t="e">
            <v>#N/A</v>
          </cell>
          <cell r="G43" t="e">
            <v>#N/A</v>
          </cell>
        </row>
        <row r="45">
          <cell r="B45">
            <v>8</v>
          </cell>
          <cell r="D45" t="e">
            <v>#N/A</v>
          </cell>
          <cell r="E45" t="e">
            <v>#N/A</v>
          </cell>
          <cell r="F45" t="e">
            <v>#N/A</v>
          </cell>
          <cell r="G45" t="e">
            <v>#N/A</v>
          </cell>
        </row>
        <row r="47">
          <cell r="B47">
            <v>9</v>
          </cell>
          <cell r="D47" t="e">
            <v>#N/A</v>
          </cell>
          <cell r="E47" t="e">
            <v>#N/A</v>
          </cell>
          <cell r="F47" t="e">
            <v>#N/A</v>
          </cell>
          <cell r="G47" t="e">
            <v>#N/A</v>
          </cell>
        </row>
        <row r="49">
          <cell r="B49">
            <v>10</v>
          </cell>
          <cell r="D49" t="e">
            <v>#N/A</v>
          </cell>
          <cell r="E49" t="e">
            <v>#N/A</v>
          </cell>
          <cell r="F49" t="e">
            <v>#N/A</v>
          </cell>
          <cell r="G49" t="e">
            <v>#N/A</v>
          </cell>
        </row>
        <row r="51">
          <cell r="B51">
            <v>11</v>
          </cell>
          <cell r="D51" t="e">
            <v>#N/A</v>
          </cell>
          <cell r="E51" t="e">
            <v>#N/A</v>
          </cell>
          <cell r="F51" t="e">
            <v>#N/A</v>
          </cell>
          <cell r="G51" t="e">
            <v>#N/A</v>
          </cell>
        </row>
        <row r="53">
          <cell r="B53">
            <v>12</v>
          </cell>
          <cell r="D53" t="e">
            <v>#N/A</v>
          </cell>
          <cell r="E53" t="e">
            <v>#N/A</v>
          </cell>
          <cell r="F53" t="e">
            <v>#N/A</v>
          </cell>
          <cell r="G53" t="e">
            <v>#N/A</v>
          </cell>
        </row>
        <row r="55">
          <cell r="C55" t="str">
            <v>ГРУППА - 3</v>
          </cell>
        </row>
        <row r="56">
          <cell r="B56">
            <v>14</v>
          </cell>
        </row>
        <row r="57">
          <cell r="B57">
            <v>15</v>
          </cell>
        </row>
        <row r="58">
          <cell r="B58">
            <v>16</v>
          </cell>
        </row>
        <row r="59">
          <cell r="B59">
            <v>17</v>
          </cell>
        </row>
        <row r="60">
          <cell r="B60">
            <v>18</v>
          </cell>
        </row>
        <row r="61">
          <cell r="B61">
            <v>19</v>
          </cell>
        </row>
        <row r="62">
          <cell r="B62">
            <v>20</v>
          </cell>
        </row>
        <row r="63">
          <cell r="B63">
            <v>21</v>
          </cell>
        </row>
        <row r="64">
          <cell r="B64">
            <v>22</v>
          </cell>
        </row>
        <row r="65">
          <cell r="B65" t="str">
            <v>НЕ СТАРТОВАЛИ:</v>
          </cell>
        </row>
        <row r="67">
          <cell r="B67" t="str">
            <v>ПОГОДНЫЕ УСЛОВИЯ</v>
          </cell>
        </row>
        <row r="68">
          <cell r="B68" t="str">
            <v xml:space="preserve">  Погода в начале | Погода в конце | Т в начале | Т в конце | Влажность</v>
          </cell>
        </row>
        <row r="73">
          <cell r="B73" t="str">
            <v>ЗАМЕСТИТЕЛЬ ГЛАВНОГО СУДЬИ</v>
          </cell>
          <cell r="E73" t="str">
            <v>ГЛАВНЫЙ СУДЬЯ</v>
          </cell>
        </row>
        <row r="77">
          <cell r="B77" t="str">
            <v xml:space="preserve">МАЛАХОВ Р.А.. (1 кат., г. Ижевск) </v>
          </cell>
          <cell r="E77" t="str">
            <v xml:space="preserve">БОЯРОВ В.В. (ВК, г. Саранск) </v>
          </cell>
        </row>
      </sheetData>
      <sheetData sheetId="27">
        <row r="2">
          <cell r="B2" t="str">
            <v>Министерство спорта Российской Федерации</v>
          </cell>
        </row>
        <row r="3">
          <cell r="B3" t="str">
            <v>Правительство Омской области</v>
          </cell>
        </row>
        <row r="4">
          <cell r="B4" t="str">
            <v>Департамент по делам молодежи, физической культуры и спорта</v>
          </cell>
        </row>
        <row r="5">
          <cell r="B5" t="str">
            <v>Федерация велосипедного спорта России</v>
          </cell>
        </row>
        <row r="6">
          <cell r="B6" t="str">
            <v>Федерация велосипедного спорта Омской области</v>
          </cell>
        </row>
        <row r="8">
          <cell r="B8" t="str">
            <v>ВСЕРОССИЙСКИЕ СОРЕВНОВАНИЯ</v>
          </cell>
        </row>
        <row r="9">
          <cell r="B9" t="str">
            <v>ВЕЛОСИПЕДНЫЙ СПОРТ ВМХ - ФРИСТАЙЛ - ПАРК (или парк - смешанный)</v>
          </cell>
        </row>
        <row r="10">
          <cell r="B10" t="str">
            <v>Стартовый протокол-Финал-ЮНОШИ 15-16 ЛЕТ</v>
          </cell>
        </row>
        <row r="14">
          <cell r="B14" t="str">
            <v>МЕСТО ПРОВЕДЕНИЯ: г. Саранск</v>
          </cell>
        </row>
        <row r="15">
          <cell r="B15" t="str">
            <v>ДАТА ПРОВЕДЕНИЯ: 26 июля 2024 года</v>
          </cell>
        </row>
        <row r="17">
          <cell r="B17" t="str">
            <v>ИНФОРМАЦИЯ О ЖЮРИ И ГСК СОРЕВНОВАНИЙ:</v>
          </cell>
        </row>
        <row r="18">
          <cell r="B18" t="str">
            <v xml:space="preserve"> ТЕХНИЧЕСКИЙ ДЕЛЕГАТ ФВСР:</v>
          </cell>
        </row>
        <row r="19">
          <cell r="B19" t="str">
            <v xml:space="preserve"> АССИСТЕНТ ТД:</v>
          </cell>
        </row>
        <row r="20">
          <cell r="B20" t="str">
            <v xml:space="preserve"> ГЛАВНЫЙ СУДЬЯ:</v>
          </cell>
        </row>
        <row r="21">
          <cell r="B21" t="str">
            <v xml:space="preserve"> ГЛАВНЫЙ СЕКРЕТАРЬ:</v>
          </cell>
        </row>
        <row r="22">
          <cell r="B22" t="str">
            <v>ЗАМЕСТИТЕЛЬ ГЛАВНОГО СУДЬИ:</v>
          </cell>
        </row>
        <row r="23">
          <cell r="C23" t="str">
            <v>СТАРТ №</v>
          </cell>
          <cell r="D23" t="str">
            <v>ФАМФАМИЛИЯ ИМЯ</v>
          </cell>
          <cell r="E23" t="str">
            <v>ИМЯ</v>
          </cell>
          <cell r="F23" t="str">
            <v>ГОД РОЖД.</v>
          </cell>
          <cell r="G23" t="str">
            <v>РАЗРЯД,
ЗВАНИЕ</v>
          </cell>
        </row>
        <row r="25">
          <cell r="B25" t="str">
            <v>ГРУППА - 1</v>
          </cell>
        </row>
        <row r="26">
          <cell r="B26">
            <v>1</v>
          </cell>
          <cell r="C26">
            <v>46</v>
          </cell>
          <cell r="D26" t="str">
            <v>ИВАНОВ Денис</v>
          </cell>
          <cell r="E26">
            <v>10139929958</v>
          </cell>
          <cell r="F26" t="str">
            <v>КМС</v>
          </cell>
          <cell r="G26" t="str">
            <v>Санкт-Петербург</v>
          </cell>
        </row>
        <row r="28">
          <cell r="B28">
            <v>2</v>
          </cell>
          <cell r="D28" t="str">
            <v>ИВАНОВ Денис</v>
          </cell>
          <cell r="E28">
            <v>10139929958</v>
          </cell>
          <cell r="F28" t="str">
            <v>КМС</v>
          </cell>
          <cell r="G28" t="str">
            <v>Санкт-Петербург</v>
          </cell>
        </row>
        <row r="29">
          <cell r="C29">
            <v>48</v>
          </cell>
        </row>
        <row r="30">
          <cell r="B30">
            <v>3</v>
          </cell>
          <cell r="D30" t="str">
            <v>ИВАНОВ Денис</v>
          </cell>
          <cell r="E30">
            <v>10139929958</v>
          </cell>
          <cell r="F30" t="str">
            <v>КМС</v>
          </cell>
          <cell r="G30" t="str">
            <v>Санкт-Петербург</v>
          </cell>
        </row>
        <row r="31">
          <cell r="C31">
            <v>47</v>
          </cell>
        </row>
        <row r="32">
          <cell r="B32">
            <v>4</v>
          </cell>
          <cell r="D32" t="str">
            <v>ИВАНОВ Денис</v>
          </cell>
          <cell r="E32">
            <v>10139929958</v>
          </cell>
          <cell r="F32" t="str">
            <v>КМС</v>
          </cell>
          <cell r="G32" t="str">
            <v>Санкт-Петербург</v>
          </cell>
        </row>
        <row r="33">
          <cell r="C33">
            <v>45</v>
          </cell>
        </row>
        <row r="34">
          <cell r="B34">
            <v>5</v>
          </cell>
          <cell r="D34" t="str">
            <v>ИВАНОВ Денис</v>
          </cell>
          <cell r="E34">
            <v>10139929958</v>
          </cell>
          <cell r="F34" t="str">
            <v>КМС</v>
          </cell>
          <cell r="G34" t="str">
            <v>Санкт-Петербург</v>
          </cell>
        </row>
        <row r="35">
          <cell r="C35">
            <v>49</v>
          </cell>
        </row>
        <row r="36">
          <cell r="B36">
            <v>6</v>
          </cell>
          <cell r="D36" t="str">
            <v>ИВАНОВ Денис</v>
          </cell>
          <cell r="E36">
            <v>10139929958</v>
          </cell>
          <cell r="F36" t="str">
            <v>КМС</v>
          </cell>
          <cell r="G36" t="str">
            <v>Санкт-Петербург</v>
          </cell>
        </row>
        <row r="37">
          <cell r="C37">
            <v>50</v>
          </cell>
        </row>
        <row r="38">
          <cell r="B38">
            <v>5</v>
          </cell>
          <cell r="D38" t="e">
            <v>#N/A</v>
          </cell>
          <cell r="E38" t="e">
            <v>#N/A</v>
          </cell>
          <cell r="F38" t="e">
            <v>#N/A</v>
          </cell>
          <cell r="G38" t="e">
            <v>#N/A</v>
          </cell>
        </row>
        <row r="40">
          <cell r="B40">
            <v>6</v>
          </cell>
          <cell r="D40" t="str">
            <v>СИГАРЕВА Мария</v>
          </cell>
          <cell r="E40">
            <v>10119582489</v>
          </cell>
          <cell r="F40" t="str">
            <v>КМС</v>
          </cell>
          <cell r="G40" t="str">
            <v>Санкт-Петербург</v>
          </cell>
        </row>
        <row r="41">
          <cell r="C41">
            <v>14</v>
          </cell>
        </row>
        <row r="42">
          <cell r="B42" t="str">
            <v>ГРУППА - 2</v>
          </cell>
        </row>
        <row r="43">
          <cell r="B43">
            <v>7</v>
          </cell>
          <cell r="D43" t="e">
            <v>#N/A</v>
          </cell>
          <cell r="E43" t="e">
            <v>#N/A</v>
          </cell>
          <cell r="F43" t="e">
            <v>#N/A</v>
          </cell>
          <cell r="G43" t="e">
            <v>#N/A</v>
          </cell>
        </row>
        <row r="45">
          <cell r="B45">
            <v>8</v>
          </cell>
          <cell r="D45" t="e">
            <v>#N/A</v>
          </cell>
          <cell r="E45" t="e">
            <v>#N/A</v>
          </cell>
          <cell r="F45" t="e">
            <v>#N/A</v>
          </cell>
          <cell r="G45" t="e">
            <v>#N/A</v>
          </cell>
        </row>
        <row r="47">
          <cell r="B47">
            <v>9</v>
          </cell>
          <cell r="D47" t="e">
            <v>#N/A</v>
          </cell>
          <cell r="E47" t="e">
            <v>#N/A</v>
          </cell>
          <cell r="F47" t="e">
            <v>#N/A</v>
          </cell>
          <cell r="G47" t="e">
            <v>#N/A</v>
          </cell>
        </row>
        <row r="49">
          <cell r="B49">
            <v>10</v>
          </cell>
          <cell r="D49" t="e">
            <v>#N/A</v>
          </cell>
          <cell r="E49" t="e">
            <v>#N/A</v>
          </cell>
          <cell r="F49" t="e">
            <v>#N/A</v>
          </cell>
          <cell r="G49" t="e">
            <v>#N/A</v>
          </cell>
        </row>
        <row r="51">
          <cell r="B51">
            <v>11</v>
          </cell>
          <cell r="D51" t="e">
            <v>#N/A</v>
          </cell>
          <cell r="E51" t="e">
            <v>#N/A</v>
          </cell>
          <cell r="F51" t="e">
            <v>#N/A</v>
          </cell>
          <cell r="G51" t="e">
            <v>#N/A</v>
          </cell>
        </row>
        <row r="53">
          <cell r="B53">
            <v>12</v>
          </cell>
          <cell r="D53" t="e">
            <v>#N/A</v>
          </cell>
          <cell r="E53" t="e">
            <v>#N/A</v>
          </cell>
          <cell r="F53" t="e">
            <v>#N/A</v>
          </cell>
          <cell r="G53" t="e">
            <v>#N/A</v>
          </cell>
        </row>
        <row r="55">
          <cell r="C55" t="str">
            <v>ГРУППА - 3</v>
          </cell>
        </row>
        <row r="56">
          <cell r="B56">
            <v>14</v>
          </cell>
        </row>
        <row r="57">
          <cell r="B57">
            <v>15</v>
          </cell>
        </row>
        <row r="58">
          <cell r="B58">
            <v>16</v>
          </cell>
        </row>
        <row r="59">
          <cell r="B59">
            <v>17</v>
          </cell>
        </row>
        <row r="60">
          <cell r="B60">
            <v>18</v>
          </cell>
        </row>
        <row r="61">
          <cell r="B61">
            <v>19</v>
          </cell>
        </row>
        <row r="62">
          <cell r="B62">
            <v>20</v>
          </cell>
        </row>
        <row r="63">
          <cell r="B63">
            <v>21</v>
          </cell>
        </row>
        <row r="64">
          <cell r="B64">
            <v>22</v>
          </cell>
        </row>
        <row r="65">
          <cell r="B65" t="str">
            <v>НЕ СТАРТОВАЛИ:</v>
          </cell>
        </row>
        <row r="67">
          <cell r="B67" t="str">
            <v>ПОГОДНЫЕ УСЛОВИЯ</v>
          </cell>
        </row>
        <row r="68">
          <cell r="B68" t="str">
            <v xml:space="preserve">  Погода в начале | Погода в конце | Т в начале | Т в конце | Влажность</v>
          </cell>
        </row>
        <row r="73">
          <cell r="B73" t="str">
            <v>ЗАМЕСТИТЕЛЬ ГЛАВНОГО СУДЬИ</v>
          </cell>
          <cell r="E73" t="str">
            <v>ГЛАВНЫЙ СУДЬЯ</v>
          </cell>
        </row>
        <row r="77">
          <cell r="B77" t="str">
            <v xml:space="preserve">МАЛАХОВ Р.А.. (1 кат., г. Ижевск) </v>
          </cell>
          <cell r="E77" t="str">
            <v xml:space="preserve">БОЯРОВ В.В. (ВК, г. Саранск) </v>
          </cell>
        </row>
      </sheetData>
      <sheetData sheetId="28">
        <row r="2">
          <cell r="B2" t="str">
            <v>Министерство спорта Российской Федерации</v>
          </cell>
        </row>
        <row r="3">
          <cell r="B3" t="str">
            <v>Правительство Омской области</v>
          </cell>
        </row>
        <row r="4">
          <cell r="B4" t="str">
            <v>Департамент по делам молодежи, физической культуры и спорта</v>
          </cell>
        </row>
        <row r="5">
          <cell r="B5" t="str">
            <v>Федерация велосипедного спорта России</v>
          </cell>
        </row>
        <row r="6">
          <cell r="B6" t="str">
            <v>Федерация велосипедного спорта Омской области</v>
          </cell>
        </row>
        <row r="8">
          <cell r="B8" t="str">
            <v>ВСЕРОССИЙСКИЕ СОРЕВНОВАНИЯ</v>
          </cell>
        </row>
        <row r="9">
          <cell r="B9" t="str">
            <v>ВЕЛОСИПЕДНЫЙ СПОРТ ВМХ - ФРИСТАЙЛ - ПАРК (или парк - смешанный)</v>
          </cell>
        </row>
        <row r="10">
          <cell r="B10" t="str">
            <v>Стартовый протокол-Квалификация-ЮНОШИ 15-16 ЛЕТ</v>
          </cell>
        </row>
        <row r="14">
          <cell r="B14" t="str">
            <v>МЕСТО ПРОВЕДЕНИЯ: г. Саранск</v>
          </cell>
        </row>
        <row r="15">
          <cell r="B15" t="str">
            <v>ДАТА ПРОВЕДЕНИЯ: 25 июля 2024 года</v>
          </cell>
        </row>
        <row r="17">
          <cell r="B17" t="str">
            <v>ИНФОРМАЦИЯ О ЖЮРИ И ГСК СОРЕВНОВАНИЙ:</v>
          </cell>
        </row>
        <row r="18">
          <cell r="B18" t="str">
            <v xml:space="preserve"> ТЕХНИЧЕСКИЙ ДЕЛЕГАТ ФВСР:</v>
          </cell>
        </row>
        <row r="19">
          <cell r="B19" t="str">
            <v xml:space="preserve"> АССИСТЕНТ ТД:</v>
          </cell>
        </row>
        <row r="20">
          <cell r="B20" t="str">
            <v xml:space="preserve"> ГЛАВНЫЙ СУДЬЯ:</v>
          </cell>
        </row>
        <row r="21">
          <cell r="B21" t="str">
            <v xml:space="preserve"> ГЛАВНЫЙ СЕКРЕТАРЬ:</v>
          </cell>
        </row>
        <row r="22">
          <cell r="B22" t="str">
            <v>ЗАМЕСТИТЕЛЬ ГЛАВНОГО СУДЬИ:</v>
          </cell>
        </row>
        <row r="23">
          <cell r="C23" t="str">
            <v>СТАРТ №</v>
          </cell>
          <cell r="D23" t="str">
            <v>ФАМФАМИЛИЯ ИМЯ</v>
          </cell>
          <cell r="E23" t="str">
            <v>ИМЯ</v>
          </cell>
          <cell r="F23" t="str">
            <v>ГОД РОЖД.</v>
          </cell>
          <cell r="G23" t="str">
            <v>РАЗРЯД,
ЗВАНИЕ</v>
          </cell>
        </row>
        <row r="25">
          <cell r="B25" t="str">
            <v>ГРУППА - 1</v>
          </cell>
        </row>
        <row r="26">
          <cell r="B26">
            <v>1</v>
          </cell>
          <cell r="C26">
            <v>45</v>
          </cell>
          <cell r="D26" t="str">
            <v>ИВАНОВ Денис</v>
          </cell>
          <cell r="E26">
            <v>10139929958</v>
          </cell>
          <cell r="F26" t="str">
            <v>КМС</v>
          </cell>
          <cell r="G26" t="str">
            <v>Санкт-Петербург</v>
          </cell>
        </row>
        <row r="28">
          <cell r="B28">
            <v>2</v>
          </cell>
          <cell r="D28" t="str">
            <v>ИВАНОВ Денис</v>
          </cell>
          <cell r="E28">
            <v>10139929958</v>
          </cell>
          <cell r="F28" t="str">
            <v>КМС</v>
          </cell>
          <cell r="G28" t="str">
            <v>Санкт-Петербург</v>
          </cell>
        </row>
        <row r="29">
          <cell r="C29">
            <v>46</v>
          </cell>
        </row>
        <row r="30">
          <cell r="B30">
            <v>3</v>
          </cell>
          <cell r="D30" t="str">
            <v>ИВАНОВ Денис</v>
          </cell>
          <cell r="E30">
            <v>10139929958</v>
          </cell>
          <cell r="F30" t="str">
            <v>КМС</v>
          </cell>
          <cell r="G30" t="str">
            <v>Санкт-Петербург</v>
          </cell>
        </row>
        <row r="31">
          <cell r="C31">
            <v>47</v>
          </cell>
        </row>
        <row r="32">
          <cell r="B32">
            <v>4</v>
          </cell>
          <cell r="D32" t="str">
            <v>ИВАНОВ Денис</v>
          </cell>
          <cell r="E32">
            <v>10139929958</v>
          </cell>
          <cell r="F32" t="str">
            <v>КМС</v>
          </cell>
          <cell r="G32" t="str">
            <v>Санкт-Петербург</v>
          </cell>
        </row>
        <row r="33">
          <cell r="C33">
            <v>48</v>
          </cell>
        </row>
        <row r="34">
          <cell r="B34">
            <v>5</v>
          </cell>
          <cell r="D34" t="str">
            <v>ИВАНОВ Денис</v>
          </cell>
          <cell r="E34">
            <v>10139929958</v>
          </cell>
          <cell r="F34" t="str">
            <v>КМС</v>
          </cell>
          <cell r="G34" t="str">
            <v>Санкт-Петербург</v>
          </cell>
        </row>
        <row r="35">
          <cell r="C35">
            <v>49</v>
          </cell>
        </row>
        <row r="36">
          <cell r="B36">
            <v>6</v>
          </cell>
          <cell r="D36" t="str">
            <v>ИВАНОВ Денис</v>
          </cell>
          <cell r="E36">
            <v>10139929958</v>
          </cell>
          <cell r="F36" t="str">
            <v>КМС</v>
          </cell>
          <cell r="G36" t="str">
            <v>Санкт-Петербург</v>
          </cell>
        </row>
        <row r="37">
          <cell r="C37">
            <v>50</v>
          </cell>
        </row>
        <row r="38">
          <cell r="B38">
            <v>5</v>
          </cell>
          <cell r="D38" t="e">
            <v>#N/A</v>
          </cell>
          <cell r="E38" t="e">
            <v>#N/A</v>
          </cell>
          <cell r="F38" t="e">
            <v>#N/A</v>
          </cell>
          <cell r="G38" t="e">
            <v>#N/A</v>
          </cell>
        </row>
        <row r="40">
          <cell r="B40">
            <v>6</v>
          </cell>
          <cell r="D40" t="str">
            <v>СИГАРЕВА Мария</v>
          </cell>
          <cell r="E40">
            <v>10119582489</v>
          </cell>
          <cell r="F40" t="str">
            <v>КМС</v>
          </cell>
          <cell r="G40" t="str">
            <v>Санкт-Петербург</v>
          </cell>
        </row>
        <row r="41">
          <cell r="C41">
            <v>14</v>
          </cell>
        </row>
        <row r="42">
          <cell r="B42" t="str">
            <v>ГРУППА - 2</v>
          </cell>
        </row>
        <row r="43">
          <cell r="B43">
            <v>7</v>
          </cell>
          <cell r="D43" t="e">
            <v>#N/A</v>
          </cell>
          <cell r="E43" t="e">
            <v>#N/A</v>
          </cell>
          <cell r="F43" t="e">
            <v>#N/A</v>
          </cell>
          <cell r="G43" t="e">
            <v>#N/A</v>
          </cell>
        </row>
        <row r="45">
          <cell r="B45">
            <v>8</v>
          </cell>
          <cell r="D45" t="e">
            <v>#N/A</v>
          </cell>
          <cell r="E45" t="e">
            <v>#N/A</v>
          </cell>
          <cell r="F45" t="e">
            <v>#N/A</v>
          </cell>
          <cell r="G45" t="e">
            <v>#N/A</v>
          </cell>
        </row>
        <row r="47">
          <cell r="B47">
            <v>9</v>
          </cell>
          <cell r="D47" t="e">
            <v>#N/A</v>
          </cell>
          <cell r="E47" t="e">
            <v>#N/A</v>
          </cell>
          <cell r="F47" t="e">
            <v>#N/A</v>
          </cell>
          <cell r="G47" t="e">
            <v>#N/A</v>
          </cell>
        </row>
        <row r="49">
          <cell r="B49">
            <v>10</v>
          </cell>
          <cell r="D49" t="e">
            <v>#N/A</v>
          </cell>
          <cell r="E49" t="e">
            <v>#N/A</v>
          </cell>
          <cell r="F49" t="e">
            <v>#N/A</v>
          </cell>
          <cell r="G49" t="e">
            <v>#N/A</v>
          </cell>
        </row>
        <row r="51">
          <cell r="B51">
            <v>11</v>
          </cell>
          <cell r="D51" t="e">
            <v>#N/A</v>
          </cell>
          <cell r="E51" t="e">
            <v>#N/A</v>
          </cell>
          <cell r="F51" t="e">
            <v>#N/A</v>
          </cell>
          <cell r="G51" t="e">
            <v>#N/A</v>
          </cell>
        </row>
        <row r="53">
          <cell r="B53">
            <v>12</v>
          </cell>
          <cell r="D53" t="e">
            <v>#N/A</v>
          </cell>
          <cell r="E53" t="e">
            <v>#N/A</v>
          </cell>
          <cell r="F53" t="e">
            <v>#N/A</v>
          </cell>
          <cell r="G53" t="e">
            <v>#N/A</v>
          </cell>
        </row>
        <row r="55">
          <cell r="C55" t="str">
            <v>ГРУППА - 3</v>
          </cell>
        </row>
        <row r="56">
          <cell r="B56">
            <v>14</v>
          </cell>
        </row>
        <row r="57">
          <cell r="B57">
            <v>15</v>
          </cell>
        </row>
        <row r="58">
          <cell r="B58">
            <v>16</v>
          </cell>
        </row>
        <row r="59">
          <cell r="B59">
            <v>17</v>
          </cell>
        </row>
        <row r="60">
          <cell r="B60">
            <v>18</v>
          </cell>
        </row>
        <row r="61">
          <cell r="B61">
            <v>19</v>
          </cell>
        </row>
        <row r="62">
          <cell r="B62">
            <v>20</v>
          </cell>
        </row>
        <row r="63">
          <cell r="B63">
            <v>21</v>
          </cell>
        </row>
        <row r="64">
          <cell r="B64">
            <v>22</v>
          </cell>
        </row>
        <row r="65">
          <cell r="B65" t="str">
            <v>НЕ СТАРТОВАЛИ:</v>
          </cell>
        </row>
        <row r="67">
          <cell r="B67" t="str">
            <v>ПОГОДНЫЕ УСЛОВИЯ</v>
          </cell>
        </row>
        <row r="68">
          <cell r="B68" t="str">
            <v xml:space="preserve">  Погода в начале | Погода в конце | Т в начале | Т в конце | Влажность</v>
          </cell>
        </row>
        <row r="73">
          <cell r="B73" t="str">
            <v>ЗАМЕСТИТЕЛЬ ГЛАВНОГО СУДЬИ</v>
          </cell>
          <cell r="E73" t="str">
            <v>ГЛАВНЫЙ СУДЬЯ</v>
          </cell>
        </row>
        <row r="77">
          <cell r="B77" t="str">
            <v xml:space="preserve">МАЛАХОВ Р.А.. (1 кат., г. Ижевск) </v>
          </cell>
          <cell r="E77" t="str">
            <v xml:space="preserve">БОЯРОВ В.В. (ВК, г. Саранск) </v>
          </cell>
        </row>
      </sheetData>
      <sheetData sheetId="29">
        <row r="2">
          <cell r="B2" t="str">
            <v>Министерство спорта Российской Федерации</v>
          </cell>
        </row>
        <row r="3">
          <cell r="B3" t="str">
            <v>Правительство Омской области</v>
          </cell>
        </row>
        <row r="4">
          <cell r="B4" t="str">
            <v>Департамент по делам молодежи, физической культуры и спорта</v>
          </cell>
        </row>
        <row r="5">
          <cell r="B5" t="str">
            <v>Федерация велосипедного спорта России</v>
          </cell>
        </row>
        <row r="6">
          <cell r="B6" t="str">
            <v>Федерация велосипедного спорта Омской области</v>
          </cell>
        </row>
        <row r="8">
          <cell r="B8" t="str">
            <v>ВСЕРОССИЙСКИЕ СОРЕВНОВАНИЯ</v>
          </cell>
        </row>
        <row r="9">
          <cell r="B9" t="str">
            <v>ВЕЛОСИПЕДНЫЙ СПОРТ ВМХ - ФРИСТАЙЛ - ПАРК (или парк - смешанный)</v>
          </cell>
        </row>
        <row r="10">
          <cell r="B10" t="str">
            <v>Стартовый протокол-Финал-ЮНИОРКИ 17-18 ЛЕТ</v>
          </cell>
        </row>
        <row r="14">
          <cell r="B14" t="str">
            <v>МЕСТО ПРОВЕДЕНИЯ: г. Саранск</v>
          </cell>
        </row>
        <row r="15">
          <cell r="B15" t="str">
            <v>ДАТА ПРОВЕДЕНИЯ: 25 июля 2024 года</v>
          </cell>
        </row>
        <row r="17">
          <cell r="B17" t="str">
            <v>ИНФОРМАЦИЯ О ЖЮРИ И ГСК СОРЕВНОВАНИЙ:</v>
          </cell>
        </row>
        <row r="18">
          <cell r="B18" t="str">
            <v xml:space="preserve"> ТЕХНИЧЕСКИЙ ДЕЛЕГАТ ФВСР:</v>
          </cell>
        </row>
        <row r="19">
          <cell r="B19" t="str">
            <v xml:space="preserve"> АССИСТЕНТ ТД:</v>
          </cell>
        </row>
        <row r="20">
          <cell r="B20" t="str">
            <v xml:space="preserve"> ГЛАВНЫЙ СУДЬЯ:</v>
          </cell>
        </row>
        <row r="21">
          <cell r="B21" t="str">
            <v xml:space="preserve"> ГЛАВНЫЙ СЕКРЕТАРЬ:</v>
          </cell>
        </row>
        <row r="22">
          <cell r="B22" t="str">
            <v>ЗАМЕСТИТЕЛЬ ГЛАВНОГО СУДЬИ:</v>
          </cell>
        </row>
        <row r="23">
          <cell r="C23" t="str">
            <v>СТАРТ №</v>
          </cell>
          <cell r="D23" t="str">
            <v>ФАМФАМИЛИЯ ИМЯ</v>
          </cell>
          <cell r="E23" t="str">
            <v>ИМЯ</v>
          </cell>
          <cell r="F23" t="str">
            <v>ГОД РОЖД.</v>
          </cell>
          <cell r="G23" t="str">
            <v>РАЗРЯД,
ЗВАНИЕ</v>
          </cell>
        </row>
        <row r="25">
          <cell r="B25" t="str">
            <v>ГРУППА - 1</v>
          </cell>
        </row>
        <row r="26">
          <cell r="B26">
            <v>1</v>
          </cell>
          <cell r="C26">
            <v>25</v>
          </cell>
          <cell r="D26" t="str">
            <v>ИВАНОВ Денис</v>
          </cell>
          <cell r="E26">
            <v>10139929958</v>
          </cell>
          <cell r="F26" t="str">
            <v>КМС</v>
          </cell>
          <cell r="G26" t="str">
            <v>Санкт-Петербург</v>
          </cell>
        </row>
        <row r="28">
          <cell r="B28">
            <v>2</v>
          </cell>
          <cell r="D28" t="str">
            <v>ИВАНОВ Денис</v>
          </cell>
          <cell r="E28">
            <v>10139929958</v>
          </cell>
          <cell r="F28" t="str">
            <v>КМС</v>
          </cell>
          <cell r="G28" t="str">
            <v>Санкт-Петербург</v>
          </cell>
        </row>
        <row r="29">
          <cell r="C29">
            <v>27</v>
          </cell>
        </row>
        <row r="30">
          <cell r="B30">
            <v>3</v>
          </cell>
          <cell r="D30" t="str">
            <v>ИВАНОВ Денис</v>
          </cell>
          <cell r="E30">
            <v>10139929958</v>
          </cell>
          <cell r="F30" t="str">
            <v>КМС</v>
          </cell>
          <cell r="G30" t="str">
            <v>Санкт-Петербург</v>
          </cell>
        </row>
        <row r="31">
          <cell r="C31">
            <v>26</v>
          </cell>
        </row>
        <row r="32">
          <cell r="B32">
            <v>1</v>
          </cell>
          <cell r="D32" t="str">
            <v>ИВАНОВ Денис</v>
          </cell>
          <cell r="E32">
            <v>10139929958</v>
          </cell>
          <cell r="F32" t="str">
            <v>КМС</v>
          </cell>
          <cell r="G32" t="str">
            <v>Санкт-Петербург</v>
          </cell>
        </row>
        <row r="33">
          <cell r="C33">
            <v>33</v>
          </cell>
        </row>
        <row r="34">
          <cell r="B34">
            <v>2</v>
          </cell>
          <cell r="D34" t="str">
            <v>ИВАНОВ Денис</v>
          </cell>
          <cell r="E34">
            <v>10139929958</v>
          </cell>
          <cell r="F34" t="str">
            <v>КМС</v>
          </cell>
          <cell r="G34" t="str">
            <v>Санкт-Петербург</v>
          </cell>
        </row>
        <row r="35">
          <cell r="C35">
            <v>34</v>
          </cell>
        </row>
        <row r="36">
          <cell r="B36">
            <v>3</v>
          </cell>
          <cell r="D36" t="str">
            <v>НЕПРЫНЦЕВА Софья</v>
          </cell>
          <cell r="E36">
            <v>10143464903</v>
          </cell>
          <cell r="F36" t="str">
            <v>2 СР</v>
          </cell>
          <cell r="G36" t="str">
            <v>Московская область</v>
          </cell>
        </row>
        <row r="37">
          <cell r="C37">
            <v>20</v>
          </cell>
        </row>
        <row r="38">
          <cell r="B38">
            <v>4</v>
          </cell>
          <cell r="C38">
            <v>21</v>
          </cell>
          <cell r="D38" t="str">
            <v>ФЕДОРЕНКО Анна</v>
          </cell>
          <cell r="E38">
            <v>10144068626</v>
          </cell>
          <cell r="F38" t="str">
            <v>1 СР</v>
          </cell>
          <cell r="G38" t="str">
            <v>Санкт-Петербург</v>
          </cell>
        </row>
        <row r="40">
          <cell r="B40">
            <v>5</v>
          </cell>
          <cell r="D40" t="str">
            <v>ФЕДОРОВ Максим</v>
          </cell>
          <cell r="E40">
            <v>10140571875</v>
          </cell>
          <cell r="F40" t="str">
            <v>1 СР</v>
          </cell>
          <cell r="G40" t="str">
            <v>Санкт-Петербург</v>
          </cell>
        </row>
        <row r="41">
          <cell r="C41">
            <v>22</v>
          </cell>
        </row>
        <row r="42">
          <cell r="B42">
            <v>6</v>
          </cell>
          <cell r="D42" t="str">
            <v>ИВАНОВ Денис</v>
          </cell>
          <cell r="E42">
            <v>10139929958</v>
          </cell>
          <cell r="F42" t="str">
            <v>КМС</v>
          </cell>
          <cell r="G42" t="str">
            <v>Санкт-Петербург</v>
          </cell>
        </row>
        <row r="43">
          <cell r="C43">
            <v>24</v>
          </cell>
        </row>
        <row r="44">
          <cell r="B44">
            <v>10</v>
          </cell>
          <cell r="D44" t="e">
            <v>#N/A</v>
          </cell>
          <cell r="E44" t="e">
            <v>#N/A</v>
          </cell>
          <cell r="F44" t="e">
            <v>#N/A</v>
          </cell>
          <cell r="G44" t="e">
            <v>#N/A</v>
          </cell>
        </row>
        <row r="46">
          <cell r="B46">
            <v>11</v>
          </cell>
          <cell r="D46" t="e">
            <v>#N/A</v>
          </cell>
          <cell r="E46" t="e">
            <v>#N/A</v>
          </cell>
          <cell r="F46" t="e">
            <v>#N/A</v>
          </cell>
          <cell r="G46" t="e">
            <v>#N/A</v>
          </cell>
        </row>
        <row r="48">
          <cell r="B48">
            <v>12</v>
          </cell>
          <cell r="D48" t="e">
            <v>#N/A</v>
          </cell>
          <cell r="E48" t="e">
            <v>#N/A</v>
          </cell>
          <cell r="F48" t="e">
            <v>#N/A</v>
          </cell>
          <cell r="G48" t="e">
            <v>#N/A</v>
          </cell>
        </row>
        <row r="50">
          <cell r="C50" t="str">
            <v>ГРУППА - 3</v>
          </cell>
        </row>
        <row r="51">
          <cell r="B51">
            <v>14</v>
          </cell>
        </row>
        <row r="52">
          <cell r="B52">
            <v>15</v>
          </cell>
        </row>
        <row r="53">
          <cell r="B53">
            <v>16</v>
          </cell>
        </row>
        <row r="54">
          <cell r="B54">
            <v>17</v>
          </cell>
        </row>
        <row r="55">
          <cell r="B55">
            <v>18</v>
          </cell>
        </row>
        <row r="56">
          <cell r="B56">
            <v>19</v>
          </cell>
        </row>
        <row r="57">
          <cell r="B57">
            <v>20</v>
          </cell>
        </row>
        <row r="58">
          <cell r="B58">
            <v>21</v>
          </cell>
        </row>
        <row r="59">
          <cell r="B59">
            <v>22</v>
          </cell>
        </row>
        <row r="60">
          <cell r="B60" t="str">
            <v>НЕ СТАРТОВАЛИ:</v>
          </cell>
        </row>
        <row r="62">
          <cell r="B62" t="str">
            <v>ПОГОДНЫЕ УСЛОВИЯ</v>
          </cell>
        </row>
        <row r="63">
          <cell r="B63" t="str">
            <v xml:space="preserve">  Погода в начале | Погода в конце | Т в начале | Т в конце | Влажность</v>
          </cell>
        </row>
        <row r="68">
          <cell r="B68" t="str">
            <v>ЗАМЕСТИТЕЛЬ ГЛАВНОГО СУДЬИ</v>
          </cell>
          <cell r="E68" t="str">
            <v>ГЛАВНЫЙ СУДЬЯ</v>
          </cell>
        </row>
        <row r="72">
          <cell r="B72" t="str">
            <v xml:space="preserve">МАЛАХОВ Р.А.. (1 кат., г. Ижевск) </v>
          </cell>
          <cell r="E72" t="str">
            <v xml:space="preserve">БОЯРОВ В.В. (ВК, г. Саранск) </v>
          </cell>
        </row>
      </sheetData>
      <sheetData sheetId="30">
        <row r="2">
          <cell r="B2" t="str">
            <v>Министерство спорта Российской Федерации</v>
          </cell>
        </row>
        <row r="3">
          <cell r="B3" t="str">
            <v>Правительство Омской области</v>
          </cell>
        </row>
        <row r="4">
          <cell r="B4" t="str">
            <v>Департамент по делам молодежи, физической культуры и спорта</v>
          </cell>
        </row>
        <row r="5">
          <cell r="B5" t="str">
            <v>Федерация велосипедного спорта России</v>
          </cell>
        </row>
        <row r="6">
          <cell r="B6" t="str">
            <v>Федерация велосипедного спорта Омской области</v>
          </cell>
        </row>
        <row r="8">
          <cell r="B8" t="str">
            <v>ВСЕРОССИЙСКИЕ СОРЕВНОВАНИЯ</v>
          </cell>
        </row>
        <row r="9">
          <cell r="B9" t="str">
            <v>ВЕЛОСИПЕДНЫЙ СПОРТ ВМХ - ФРИСТАЙЛ - ПАРК (или парк - смешанный)</v>
          </cell>
        </row>
        <row r="10">
          <cell r="B10" t="str">
            <v>Стартовый протокол-Квалификация-ЮНИОРЫ 17-18 ЛЕТ</v>
          </cell>
        </row>
        <row r="14">
          <cell r="B14" t="str">
            <v>МЕСТО ПРОВЕДЕНИЯ: г. Саранск</v>
          </cell>
        </row>
        <row r="15">
          <cell r="B15" t="str">
            <v>ДАТА ПРОВЕДЕНИЯ: 25 июля 2024 года</v>
          </cell>
        </row>
        <row r="17">
          <cell r="B17" t="str">
            <v>ИНФОРМАЦИЯ О ЖЮРИ И ГСК СОРЕВНОВАНИЙ:</v>
          </cell>
        </row>
        <row r="18">
          <cell r="B18" t="str">
            <v xml:space="preserve"> ТЕХНИЧЕСКИЙ ДЕЛЕГАТ ФВСР:</v>
          </cell>
        </row>
        <row r="19">
          <cell r="B19" t="str">
            <v xml:space="preserve"> АССИСТЕНТ ТД:</v>
          </cell>
        </row>
        <row r="20">
          <cell r="B20" t="str">
            <v xml:space="preserve"> ГЛАВНЫЙ СУДЬЯ:</v>
          </cell>
        </row>
        <row r="21">
          <cell r="B21" t="str">
            <v xml:space="preserve"> ГЛАВНЫЙ СЕКРЕТАРЬ:</v>
          </cell>
        </row>
        <row r="22">
          <cell r="B22" t="str">
            <v>ЗАМЕСТИТЕЛЬ ГЛАВНОГО СУДЬИ:</v>
          </cell>
        </row>
        <row r="23">
          <cell r="C23" t="str">
            <v>СТАРТ №</v>
          </cell>
          <cell r="D23" t="str">
            <v>ФАМФАМИЛИЯ ИМЯ</v>
          </cell>
          <cell r="E23" t="str">
            <v>ИМЯ</v>
          </cell>
          <cell r="F23" t="str">
            <v>ГОД РОЖД.</v>
          </cell>
          <cell r="G23" t="str">
            <v>РАЗРЯД,
ЗВАНИЕ</v>
          </cell>
        </row>
        <row r="25">
          <cell r="B25" t="str">
            <v>ГРУППА - 1 ЮНИОРЫ 17-18 ЛЕТ</v>
          </cell>
        </row>
        <row r="26">
          <cell r="B26">
            <v>1</v>
          </cell>
          <cell r="C26">
            <v>25</v>
          </cell>
          <cell r="D26" t="str">
            <v>ИВАНОВ Денис</v>
          </cell>
          <cell r="E26">
            <v>10139929958</v>
          </cell>
          <cell r="F26" t="str">
            <v>КМС</v>
          </cell>
          <cell r="G26" t="str">
            <v>Санкт-Петербург</v>
          </cell>
        </row>
        <row r="28">
          <cell r="B28">
            <v>2</v>
          </cell>
          <cell r="D28" t="str">
            <v>ИВАНОВ Денис</v>
          </cell>
          <cell r="E28">
            <v>10139929958</v>
          </cell>
          <cell r="F28" t="str">
            <v>КМС</v>
          </cell>
          <cell r="G28" t="str">
            <v>Санкт-Петербург</v>
          </cell>
        </row>
        <row r="29">
          <cell r="C29">
            <v>27</v>
          </cell>
        </row>
        <row r="30">
          <cell r="B30">
            <v>3</v>
          </cell>
          <cell r="D30" t="str">
            <v>ИВАНОВ Денис</v>
          </cell>
          <cell r="E30">
            <v>10139929958</v>
          </cell>
          <cell r="F30" t="str">
            <v>КМС</v>
          </cell>
          <cell r="G30" t="str">
            <v>Санкт-Петербург</v>
          </cell>
        </row>
        <row r="31">
          <cell r="C31">
            <v>26</v>
          </cell>
        </row>
        <row r="32">
          <cell r="B32">
            <v>1</v>
          </cell>
          <cell r="D32" t="str">
            <v>ИВАНОВ Денис</v>
          </cell>
          <cell r="E32">
            <v>10139929958</v>
          </cell>
          <cell r="F32" t="str">
            <v>КМС</v>
          </cell>
          <cell r="G32" t="str">
            <v>Санкт-Петербург</v>
          </cell>
        </row>
        <row r="33">
          <cell r="C33">
            <v>36</v>
          </cell>
        </row>
        <row r="34">
          <cell r="B34">
            <v>2</v>
          </cell>
          <cell r="D34" t="str">
            <v>ИВАНОВ Денис</v>
          </cell>
          <cell r="E34">
            <v>10139929958</v>
          </cell>
          <cell r="F34" t="str">
            <v>КМС</v>
          </cell>
          <cell r="G34" t="str">
            <v>Санкт-Петербург</v>
          </cell>
        </row>
        <row r="35">
          <cell r="C35">
            <v>37</v>
          </cell>
        </row>
        <row r="36">
          <cell r="B36">
            <v>3</v>
          </cell>
          <cell r="D36" t="str">
            <v>ИВАНОВ Денис</v>
          </cell>
          <cell r="E36">
            <v>10139929958</v>
          </cell>
          <cell r="F36" t="str">
            <v>КМС</v>
          </cell>
          <cell r="G36" t="str">
            <v>Санкт-Петербург</v>
          </cell>
        </row>
        <row r="37">
          <cell r="C37">
            <v>38</v>
          </cell>
        </row>
        <row r="38">
          <cell r="B38">
            <v>4</v>
          </cell>
          <cell r="C38">
            <v>39</v>
          </cell>
          <cell r="D38" t="str">
            <v>ИВАНОВ Денис</v>
          </cell>
          <cell r="E38">
            <v>10139929958</v>
          </cell>
          <cell r="F38" t="str">
            <v>КМС</v>
          </cell>
          <cell r="G38" t="str">
            <v>Санкт-Петербург</v>
          </cell>
        </row>
        <row r="40">
          <cell r="B40">
            <v>5</v>
          </cell>
          <cell r="D40" t="str">
            <v>ИВАНОВ Денис</v>
          </cell>
          <cell r="E40">
            <v>10139929958</v>
          </cell>
          <cell r="F40" t="str">
            <v>КМС</v>
          </cell>
          <cell r="G40" t="str">
            <v>Санкт-Петербург</v>
          </cell>
        </row>
        <row r="41">
          <cell r="C41">
            <v>40</v>
          </cell>
        </row>
        <row r="42">
          <cell r="B42" t="str">
            <v>ГРУППА - 2 ЮНИОРЫ 17-18 ЛЕТ</v>
          </cell>
        </row>
        <row r="43">
          <cell r="B43">
            <v>6</v>
          </cell>
          <cell r="D43" t="str">
            <v>ИВАНОВ Денис</v>
          </cell>
          <cell r="E43">
            <v>10139929958</v>
          </cell>
          <cell r="F43" t="str">
            <v>КМС</v>
          </cell>
          <cell r="G43" t="str">
            <v>Санкт-Петербург</v>
          </cell>
        </row>
        <row r="44">
          <cell r="C44">
            <v>41</v>
          </cell>
        </row>
        <row r="45">
          <cell r="B45">
            <v>7</v>
          </cell>
          <cell r="D45" t="str">
            <v>ИВАНОВ Денис</v>
          </cell>
          <cell r="E45">
            <v>10139929958</v>
          </cell>
          <cell r="F45" t="str">
            <v>КМС</v>
          </cell>
          <cell r="G45" t="str">
            <v>Санкт-Петербург</v>
          </cell>
        </row>
        <row r="46">
          <cell r="C46">
            <v>42</v>
          </cell>
        </row>
        <row r="47">
          <cell r="B47">
            <v>8</v>
          </cell>
          <cell r="D47" t="str">
            <v>ИВАНОВ Денис</v>
          </cell>
          <cell r="E47">
            <v>10139929958</v>
          </cell>
          <cell r="F47" t="str">
            <v>КМС</v>
          </cell>
          <cell r="G47" t="str">
            <v>Санкт-Петербург</v>
          </cell>
        </row>
        <row r="48">
          <cell r="C48">
            <v>43</v>
          </cell>
        </row>
        <row r="49">
          <cell r="B49">
            <v>9</v>
          </cell>
          <cell r="D49" t="str">
            <v>ИВАНОВ Денис</v>
          </cell>
          <cell r="E49">
            <v>10139929958</v>
          </cell>
          <cell r="F49" t="str">
            <v>КМС</v>
          </cell>
          <cell r="G49" t="str">
            <v>Санкт-Петербург</v>
          </cell>
        </row>
        <row r="50">
          <cell r="C50">
            <v>44</v>
          </cell>
        </row>
        <row r="51">
          <cell r="C51" t="str">
            <v>ГРУППА - 3</v>
          </cell>
        </row>
        <row r="52">
          <cell r="B52">
            <v>14</v>
          </cell>
        </row>
        <row r="53">
          <cell r="B53">
            <v>15</v>
          </cell>
        </row>
        <row r="54">
          <cell r="B54">
            <v>16</v>
          </cell>
        </row>
        <row r="55">
          <cell r="B55">
            <v>17</v>
          </cell>
        </row>
        <row r="56">
          <cell r="B56">
            <v>18</v>
          </cell>
        </row>
        <row r="57">
          <cell r="B57">
            <v>19</v>
          </cell>
        </row>
        <row r="58">
          <cell r="B58">
            <v>20</v>
          </cell>
        </row>
        <row r="59">
          <cell r="B59">
            <v>21</v>
          </cell>
        </row>
        <row r="60">
          <cell r="B60">
            <v>22</v>
          </cell>
        </row>
        <row r="61">
          <cell r="B61" t="str">
            <v>НЕ СТАРТОВАЛИ:</v>
          </cell>
        </row>
        <row r="63">
          <cell r="B63" t="str">
            <v>ПОГОДНЫЕ УСЛОВИЯ</v>
          </cell>
        </row>
        <row r="64">
          <cell r="B64" t="str">
            <v xml:space="preserve">  Погода в начале | Погода в конце | Т в начале | Т в конце | Влажность</v>
          </cell>
        </row>
        <row r="69">
          <cell r="B69" t="str">
            <v>ЗАМЕСТИТЕЛЬ ГЛАВНОГО СУДЬИ</v>
          </cell>
          <cell r="E69" t="str">
            <v>ГЛАВНЫЙ СУДЬЯ</v>
          </cell>
        </row>
        <row r="73">
          <cell r="B73" t="str">
            <v xml:space="preserve">МАЛАХОВ Р.А.. (1 кат., г. Ижевск) </v>
          </cell>
          <cell r="E73" t="str">
            <v xml:space="preserve">БОЯРОВ В.В. (ВК, г. Саранск) </v>
          </cell>
        </row>
      </sheetData>
      <sheetData sheetId="31"/>
      <sheetData sheetId="32">
        <row r="1">
          <cell r="A1" t="str">
            <v>МИНИСТЕРСТВО СПОРТА РОССИЙСКОЙ ФЕДЕРАЦИИ</v>
          </cell>
        </row>
        <row r="2">
          <cell r="A2" t="str">
            <v>ФЕДЕРАЦИЯ ВЕЛОСИПЕДНОГО СПОРТА РОССИИ</v>
          </cell>
        </row>
        <row r="3">
          <cell r="A3" t="str">
            <v>МИНИСТЕРСТВО СПОРТА РЕСПУБЛИКИ МОРДОВИЯ</v>
          </cell>
        </row>
        <row r="4">
          <cell r="A4" t="str">
            <v>РОО"ФЕДЕРАЦИЯ ВЕЛОСИПЕДНОГО СПОРТА РЕСПУБЛИКИ МОРДОВИЯ"</v>
          </cell>
        </row>
        <row r="5">
          <cell r="A5" t="str">
            <v>ГБУ ДО РМ "СШОР ПО ВЕЛОСПОРТУ"</v>
          </cell>
        </row>
        <row r="6">
          <cell r="A6" t="str">
            <v>ВСЕРОССИЙСКИЕ СОРЕВНОВАНИЯ</v>
          </cell>
        </row>
        <row r="8">
          <cell r="A8" t="str">
            <v>по велосипедному спорту</v>
          </cell>
        </row>
        <row r="9">
          <cell r="A9" t="str">
            <v>ИТОГОВЫЙ ПРОТОКОЛ</v>
          </cell>
        </row>
        <row r="10">
          <cell r="A10" t="str">
            <v>ВМХ - фристайл - парк (или парк - смешанный)</v>
          </cell>
        </row>
        <row r="11">
          <cell r="A11" t="str">
            <v>ЮНОШИ 15-16 ЛЕТ</v>
          </cell>
        </row>
        <row r="13">
          <cell r="A13" t="str">
            <v>МЕСТО ПРОВЕДЕНИЯ: г. Саранск</v>
          </cell>
          <cell r="G13" t="str">
            <v>НАЧАЛО ГОНКИ:</v>
          </cell>
        </row>
        <row r="14">
          <cell r="A14" t="str">
            <v>ДАТА ПРОВЕДЕНИЯ: 24 -28 июля 2024 года</v>
          </cell>
          <cell r="G14" t="str">
            <v>ОКОНЧАНИЕ ГОНКИ:</v>
          </cell>
        </row>
        <row r="15">
          <cell r="A15" t="str">
            <v>ИНФОРМАЦИЯ О ЖЮРИ И ГСК СОРЕВНОВАНИЙ:</v>
          </cell>
        </row>
        <row r="16">
          <cell r="A16" t="str">
            <v>ТЕХНИЧЕСКИЙ ДЕЛЕГАТ ФВСР:</v>
          </cell>
        </row>
        <row r="17">
          <cell r="A17" t="str">
            <v>ГЛАВНЫЙ СУДЬЯ:</v>
          </cell>
          <cell r="G17" t="str">
            <v xml:space="preserve">БОЯРОВ В.В. (ВК, г. САРАНСК) </v>
          </cell>
        </row>
        <row r="18">
          <cell r="A18" t="str">
            <v>ГЛАВНЫЙ СЕКРЕТАРЬ:</v>
          </cell>
          <cell r="G18" t="str">
            <v>СЛАБКОВСКАЯ В.Н. ( ВК, г. ОМСК)</v>
          </cell>
        </row>
        <row r="19">
          <cell r="A19" t="str">
            <v>СУДЬЯ НА ФИНИШЕ:</v>
          </cell>
          <cell r="G19" t="str">
            <v xml:space="preserve">МАЛАХОВ Р.А. (1К, г. ИЖЕВСК) </v>
          </cell>
        </row>
        <row r="21">
          <cell r="A21" t="str">
            <v>МЕСТО</v>
          </cell>
          <cell r="B21" t="str">
            <v>НОМЕР</v>
          </cell>
          <cell r="C21" t="str">
            <v>UCI ID</v>
          </cell>
          <cell r="D21" t="str">
            <v>ФАМИЛИЯ ИМЯ</v>
          </cell>
          <cell r="E21" t="str">
            <v>ДАТА РОЖД.</v>
          </cell>
          <cell r="F21" t="str">
            <v>РАЗРЯД,
ЗВАНИЕ</v>
          </cell>
          <cell r="G21" t="str">
            <v>ТЕРРИТОРИАЛЬНАЯ ПРИНАДЛЕЖНОСТЬ</v>
          </cell>
        </row>
        <row r="23">
          <cell r="A23">
            <v>1</v>
          </cell>
          <cell r="C23" t="e">
            <v>#N/A</v>
          </cell>
          <cell r="D23" t="e">
            <v>#N/A</v>
          </cell>
          <cell r="E23" t="e">
            <v>#N/A</v>
          </cell>
          <cell r="F23" t="e">
            <v>#N/A</v>
          </cell>
          <cell r="G23" t="e">
            <v>#N/A</v>
          </cell>
        </row>
        <row r="24">
          <cell r="A24">
            <v>2</v>
          </cell>
          <cell r="C24" t="e">
            <v>#N/A</v>
          </cell>
          <cell r="D24" t="e">
            <v>#N/A</v>
          </cell>
          <cell r="E24" t="e">
            <v>#N/A</v>
          </cell>
          <cell r="F24" t="e">
            <v>#N/A</v>
          </cell>
          <cell r="G24" t="e">
            <v>#N/A</v>
          </cell>
        </row>
        <row r="25">
          <cell r="A25">
            <v>3</v>
          </cell>
          <cell r="C25" t="e">
            <v>#N/A</v>
          </cell>
          <cell r="D25" t="e">
            <v>#N/A</v>
          </cell>
          <cell r="E25" t="e">
            <v>#N/A</v>
          </cell>
          <cell r="F25" t="e">
            <v>#N/A</v>
          </cell>
          <cell r="G25" t="e">
            <v>#N/A</v>
          </cell>
        </row>
        <row r="26">
          <cell r="A26">
            <v>4</v>
          </cell>
          <cell r="C26" t="e">
            <v>#N/A</v>
          </cell>
          <cell r="D26" t="e">
            <v>#N/A</v>
          </cell>
          <cell r="E26" t="e">
            <v>#N/A</v>
          </cell>
          <cell r="F26" t="e">
            <v>#N/A</v>
          </cell>
          <cell r="G26" t="e">
            <v>#N/A</v>
          </cell>
        </row>
        <row r="27">
          <cell r="A27">
            <v>5</v>
          </cell>
          <cell r="C27" t="e">
            <v>#N/A</v>
          </cell>
          <cell r="D27" t="e">
            <v>#N/A</v>
          </cell>
          <cell r="E27" t="e">
            <v>#N/A</v>
          </cell>
          <cell r="F27" t="e">
            <v>#N/A</v>
          </cell>
          <cell r="G27" t="e">
            <v>#N/A</v>
          </cell>
        </row>
        <row r="28">
          <cell r="A28">
            <v>6</v>
          </cell>
          <cell r="C28" t="e">
            <v>#N/A</v>
          </cell>
          <cell r="D28" t="e">
            <v>#N/A</v>
          </cell>
          <cell r="E28" t="e">
            <v>#N/A</v>
          </cell>
          <cell r="F28" t="e">
            <v>#N/A</v>
          </cell>
          <cell r="G28" t="e">
            <v>#N/A</v>
          </cell>
        </row>
        <row r="30">
          <cell r="A30" t="str">
            <v>ПОГОДНЫЕ УСЛОВИЯ</v>
          </cell>
          <cell r="G30" t="str">
            <v>СТАТИСТИКА ГОНКИ</v>
          </cell>
        </row>
        <row r="31">
          <cell r="A31" t="str">
            <v>Температура:</v>
          </cell>
          <cell r="G31" t="str">
            <v>Субъектов РФ</v>
          </cell>
        </row>
        <row r="32">
          <cell r="A32" t="str">
            <v>Влажность:</v>
          </cell>
          <cell r="G32" t="str">
            <v>Заявлено</v>
          </cell>
        </row>
        <row r="33">
          <cell r="A33" t="str">
            <v>Осадки:</v>
          </cell>
          <cell r="G33" t="str">
            <v>Стартовало</v>
          </cell>
        </row>
        <row r="34">
          <cell r="A34" t="str">
            <v>Ветер:</v>
          </cell>
          <cell r="G34" t="str">
            <v>Финишировало</v>
          </cell>
        </row>
        <row r="35">
          <cell r="G35" t="str">
            <v>Н. финишировало</v>
          </cell>
        </row>
        <row r="36">
          <cell r="G36" t="str">
            <v>Дисквалифицировано</v>
          </cell>
        </row>
        <row r="37">
          <cell r="G37" t="str">
            <v>Н. стартовало</v>
          </cell>
        </row>
        <row r="39">
          <cell r="D39" t="str">
            <v>ГЛАВНЫЙ СУДЬЯ</v>
          </cell>
          <cell r="G39" t="str">
            <v>ГЛАВНЫЙ СЕКРЕТАРЬ</v>
          </cell>
        </row>
        <row r="45">
          <cell r="D45" t="str">
            <v xml:space="preserve">БОЯРОВ В.В. (ВК, г. САРАНСК) </v>
          </cell>
          <cell r="G45" t="str">
            <v>СЛАБКОВСКАЯ В.Н. ( ВК, г. ОМСК)</v>
          </cell>
        </row>
      </sheetData>
      <sheetData sheetId="33">
        <row r="2">
          <cell r="A2" t="str">
            <v>Министерство спорта Российской Федерации</v>
          </cell>
        </row>
        <row r="3">
          <cell r="A3" t="str">
            <v>Правительство Омской области</v>
          </cell>
        </row>
        <row r="4">
          <cell r="A4" t="str">
            <v>Департамент по делам молодежи, физической культуры и спорта</v>
          </cell>
        </row>
        <row r="5">
          <cell r="A5" t="str">
            <v>Федерация велосипедного спорта России</v>
          </cell>
        </row>
        <row r="6">
          <cell r="A6" t="str">
            <v xml:space="preserve">Омская региональная общественная организация "Федерация велосипедного спорта" </v>
          </cell>
        </row>
        <row r="8">
          <cell r="B8" t="str">
            <v>ЧЕМПИОНАТ ОМСКОЙ ОБЛАСТИ</v>
          </cell>
        </row>
        <row r="9">
          <cell r="B9" t="str">
            <v>ВЕЛОСИПЕДНЫЙ СПОРТ ВМХ - ФРИСТАЙЛ - ПАРК (или парк - смешанный)</v>
          </cell>
        </row>
        <row r="10">
          <cell r="B10" t="str">
            <v>Список участников</v>
          </cell>
        </row>
        <row r="11">
          <cell r="B11" t="str">
            <v>МУЖЧИНЫ</v>
          </cell>
        </row>
        <row r="12">
          <cell r="B12" t="str">
            <v>МЕСТО ПРОВЕДЕНИЯ: г. ОМСК - "Парк Фристайл"</v>
          </cell>
        </row>
        <row r="13">
          <cell r="B13" t="str">
            <v>ДАТА ПРОВЕДЕНИЯ: 08 ИЮНЯ 2024 ГОДА</v>
          </cell>
        </row>
        <row r="15">
          <cell r="B15" t="str">
            <v>ИНФОРМАЦИЯ О ЖЮРИ И ГСК СОРЕВНОВАНИЙ:</v>
          </cell>
        </row>
        <row r="16">
          <cell r="B16" t="str">
            <v xml:space="preserve"> ТЕХНИЧЕСКИЙ ДЕЛЕГАТ ФВСР:</v>
          </cell>
        </row>
        <row r="17">
          <cell r="B17" t="str">
            <v xml:space="preserve"> АССИСТЕНТ ТД:</v>
          </cell>
        </row>
        <row r="18">
          <cell r="B18" t="str">
            <v xml:space="preserve"> ГЛАВНЫЙ СУДЬЯ:</v>
          </cell>
        </row>
        <row r="19">
          <cell r="B19" t="str">
            <v xml:space="preserve"> ГЛАВНЫЙ СЕКРЕТАРЬ:</v>
          </cell>
        </row>
        <row r="20">
          <cell r="B20" t="str">
            <v>ЗАМЕСТИТЕЛЬ ГЛАВНОГО СУДЬИ:</v>
          </cell>
        </row>
        <row r="21">
          <cell r="B21" t="str">
            <v>п/п</v>
          </cell>
          <cell r="C21" t="str">
            <v>СТАРТ №</v>
          </cell>
          <cell r="D21" t="str">
            <v>UCI ID</v>
          </cell>
          <cell r="E21" t="str">
            <v>ФАМИЛИЯ ИМЯ</v>
          </cell>
          <cell r="F21" t="str">
            <v>ДАТА РОЖД.</v>
          </cell>
          <cell r="G21" t="str">
            <v>РАЗРЯД,
ЗВАНИЕ</v>
          </cell>
        </row>
        <row r="23">
          <cell r="B23">
            <v>1</v>
          </cell>
          <cell r="C23">
            <v>28</v>
          </cell>
          <cell r="D23">
            <v>10139929958</v>
          </cell>
          <cell r="E23" t="str">
            <v>ИВАНОВ Денис</v>
          </cell>
          <cell r="F23">
            <v>39298</v>
          </cell>
          <cell r="G23" t="str">
            <v>КМС</v>
          </cell>
        </row>
        <row r="24">
          <cell r="B24">
            <v>2</v>
          </cell>
          <cell r="C24">
            <v>29</v>
          </cell>
          <cell r="D24">
            <v>10139929958</v>
          </cell>
          <cell r="E24" t="str">
            <v>ИВАНОВ Денис</v>
          </cell>
          <cell r="F24">
            <v>39298</v>
          </cell>
          <cell r="G24" t="str">
            <v>КМС</v>
          </cell>
        </row>
        <row r="25">
          <cell r="B25">
            <v>3</v>
          </cell>
          <cell r="D25" t="e">
            <v>#N/A</v>
          </cell>
          <cell r="E25" t="e">
            <v>#N/A</v>
          </cell>
          <cell r="F25" t="e">
            <v>#N/A</v>
          </cell>
          <cell r="G25" t="e">
            <v>#N/A</v>
          </cell>
        </row>
        <row r="26">
          <cell r="B26">
            <v>4</v>
          </cell>
          <cell r="D26" t="e">
            <v>#N/A</v>
          </cell>
          <cell r="E26" t="e">
            <v>#N/A</v>
          </cell>
          <cell r="F26" t="e">
            <v>#N/A</v>
          </cell>
          <cell r="G26" t="e">
            <v>#N/A</v>
          </cell>
        </row>
        <row r="27">
          <cell r="B27">
            <v>5</v>
          </cell>
          <cell r="D27" t="e">
            <v>#N/A</v>
          </cell>
          <cell r="E27" t="e">
            <v>#N/A</v>
          </cell>
          <cell r="F27" t="e">
            <v>#N/A</v>
          </cell>
          <cell r="G27" t="e">
            <v>#N/A</v>
          </cell>
        </row>
        <row r="28">
          <cell r="B28">
            <v>6</v>
          </cell>
          <cell r="D28" t="e">
            <v>#N/A</v>
          </cell>
          <cell r="E28" t="e">
            <v>#N/A</v>
          </cell>
          <cell r="F28" t="e">
            <v>#N/A</v>
          </cell>
          <cell r="G28" t="e">
            <v>#N/A</v>
          </cell>
        </row>
        <row r="29">
          <cell r="B29">
            <v>7</v>
          </cell>
          <cell r="D29" t="e">
            <v>#N/A</v>
          </cell>
          <cell r="E29" t="e">
            <v>#N/A</v>
          </cell>
          <cell r="F29" t="e">
            <v>#N/A</v>
          </cell>
          <cell r="G29" t="e">
            <v>#N/A</v>
          </cell>
        </row>
        <row r="30">
          <cell r="B30">
            <v>8</v>
          </cell>
          <cell r="D30" t="e">
            <v>#N/A</v>
          </cell>
          <cell r="E30" t="e">
            <v>#N/A</v>
          </cell>
          <cell r="F30" t="e">
            <v>#N/A</v>
          </cell>
          <cell r="G30" t="e">
            <v>#N/A</v>
          </cell>
        </row>
        <row r="31">
          <cell r="B31">
            <v>9</v>
          </cell>
          <cell r="D31" t="e">
            <v>#N/A</v>
          </cell>
          <cell r="E31" t="e">
            <v>#N/A</v>
          </cell>
          <cell r="F31" t="e">
            <v>#N/A</v>
          </cell>
          <cell r="G31" t="e">
            <v>#N/A</v>
          </cell>
        </row>
        <row r="38">
          <cell r="B38" t="str">
            <v>НЕ СТАРТОВАЛИ:</v>
          </cell>
        </row>
        <row r="41">
          <cell r="B41" t="str">
            <v>ПОГОДНЫЕ УСЛОВИЯ</v>
          </cell>
        </row>
        <row r="42">
          <cell r="B42" t="str">
            <v xml:space="preserve">  Погода в начале | Погода в конце | Т в начале | Т в конце | Влажность</v>
          </cell>
        </row>
        <row r="47">
          <cell r="B47" t="str">
            <v>ЗАМЕСТИТЕЛЬ ГЛАВНОГО СУДЬИ</v>
          </cell>
          <cell r="E47" t="str">
            <v>ГЛАВНЫЙ СУДЬЯ</v>
          </cell>
        </row>
        <row r="51">
          <cell r="B51" t="str">
            <v xml:space="preserve">МАЛАХОВ Р.А.. (1 кат., г. Ижевск) </v>
          </cell>
          <cell r="E51" t="str">
            <v xml:space="preserve">БОЯРОВ В.В. (ВК, г. Саранск) </v>
          </cell>
        </row>
      </sheetData>
      <sheetData sheetId="34">
        <row r="1">
          <cell r="A1" t="str">
            <v>МИНИСТЕРСТВО СПОРТА РОССИЙСКОЙ ФЕДЕРАЦИИ</v>
          </cell>
        </row>
        <row r="2">
          <cell r="A2" t="str">
            <v>ФЕДЕРАЦИЯ ВЕЛОСИПЕДНОГО СПОРТА РОССИИ</v>
          </cell>
        </row>
        <row r="3">
          <cell r="A3" t="str">
            <v>МИНИСТЕРСТВО СПОРТА РЕСПУБЛИКИ МОРДОВИЯ</v>
          </cell>
        </row>
        <row r="4">
          <cell r="A4" t="str">
            <v>РОО"ФЕДЕРАЦИЯ ВЕЛОСИПЕДНОГО СПОРТА РЕСПУБЛИКИ МОРДОВИЯ"</v>
          </cell>
        </row>
        <row r="5">
          <cell r="A5" t="str">
            <v>ГБУ ДО РМ "СШОР ПО ВЕЛОСПОРТУ"</v>
          </cell>
        </row>
        <row r="6">
          <cell r="A6" t="str">
            <v>ВСЕРОССИЙСКИЕ СОРЕВНОВАНИЯ</v>
          </cell>
        </row>
        <row r="8">
          <cell r="A8" t="str">
            <v>по велосипедному спорту</v>
          </cell>
        </row>
        <row r="9">
          <cell r="A9" t="str">
            <v>ИТОГОВЫЙ ПРОТОКОЛ</v>
          </cell>
        </row>
        <row r="10">
          <cell r="A10" t="str">
            <v>ВМХ - фристайл - парк (или парк - смешанный)</v>
          </cell>
        </row>
        <row r="11">
          <cell r="A11" t="str">
            <v>ЮНИОРКИ 17-18 ЛЕТ</v>
          </cell>
        </row>
        <row r="13">
          <cell r="A13" t="str">
            <v>МЕСТО ПРОВЕДЕНИЯ: г. Саранск</v>
          </cell>
          <cell r="G13" t="str">
            <v>НАЧАЛО ГОНКИ:</v>
          </cell>
        </row>
        <row r="14">
          <cell r="A14" t="str">
            <v>ДАТА ПРОВЕДЕНИЯ: 24 -28 июля 2024 года</v>
          </cell>
          <cell r="G14" t="str">
            <v>ОКОНЧАНИЕ ГОНКИ:</v>
          </cell>
        </row>
        <row r="15">
          <cell r="A15" t="str">
            <v>ИНФОРМАЦИЯ О ЖЮРИ И ГСК СОРЕВНОВАНИЙ:</v>
          </cell>
        </row>
        <row r="16">
          <cell r="A16" t="str">
            <v>ТЕХНИЧЕСКИЙ ДЕЛЕГАТ ФВСР:</v>
          </cell>
        </row>
        <row r="17">
          <cell r="A17" t="str">
            <v>ГЛАВНЫЙ СУДЬЯ:</v>
          </cell>
          <cell r="G17" t="str">
            <v xml:space="preserve">БОЯРОВ В.В. (ВК, г. САРАНСК) </v>
          </cell>
        </row>
        <row r="18">
          <cell r="A18" t="str">
            <v>ГЛАВНЫЙ СЕКРЕТАРЬ:</v>
          </cell>
          <cell r="G18" t="str">
            <v>СЛАБКОВСКАЯ В.Н. ( ВК, г. ОМСК)</v>
          </cell>
        </row>
        <row r="19">
          <cell r="A19" t="str">
            <v>СУДЬЯ НА ФИНИШЕ:</v>
          </cell>
          <cell r="G19" t="str">
            <v xml:space="preserve">МАЛАХОВ Р.А. (1К, г. ИЖЕВСК) </v>
          </cell>
        </row>
        <row r="21">
          <cell r="A21" t="str">
            <v>МЕСТО</v>
          </cell>
          <cell r="B21" t="str">
            <v>НОМЕР</v>
          </cell>
          <cell r="C21" t="str">
            <v>UCI ID</v>
          </cell>
          <cell r="D21" t="str">
            <v>ФАМИЛИЯ ИМЯ</v>
          </cell>
          <cell r="E21" t="str">
            <v>ДАТА РОЖД.</v>
          </cell>
          <cell r="F21" t="str">
            <v>РАЗРЯД,
ЗВАНИЕ</v>
          </cell>
          <cell r="G21" t="str">
            <v>ТЕРРИТОРИАЛЬНАЯ ПРИНАДЛЕЖНОСТЬ</v>
          </cell>
        </row>
        <row r="23">
          <cell r="A23">
            <v>1</v>
          </cell>
          <cell r="C23" t="e">
            <v>#N/A</v>
          </cell>
          <cell r="D23" t="e">
            <v>#N/A</v>
          </cell>
          <cell r="E23" t="e">
            <v>#N/A</v>
          </cell>
          <cell r="F23" t="e">
            <v>#N/A</v>
          </cell>
          <cell r="G23" t="e">
            <v>#N/A</v>
          </cell>
        </row>
        <row r="24">
          <cell r="A24" t="str">
            <v>нс</v>
          </cell>
          <cell r="C24" t="e">
            <v>#N/A</v>
          </cell>
          <cell r="D24" t="e">
            <v>#N/A</v>
          </cell>
          <cell r="E24" t="e">
            <v>#N/A</v>
          </cell>
          <cell r="F24" t="e">
            <v>#N/A</v>
          </cell>
          <cell r="G24" t="e">
            <v>#N/A</v>
          </cell>
        </row>
        <row r="26">
          <cell r="A26" t="str">
            <v>ПОГОДНЫЕ УСЛОВИЯ</v>
          </cell>
          <cell r="G26" t="str">
            <v>СТАТИСТИКА ГОНКИ</v>
          </cell>
        </row>
        <row r="27">
          <cell r="A27" t="str">
            <v>Температура:</v>
          </cell>
          <cell r="G27" t="str">
            <v>Субъектов РФ</v>
          </cell>
        </row>
        <row r="28">
          <cell r="A28" t="str">
            <v>Влажность:</v>
          </cell>
          <cell r="G28" t="str">
            <v>Заявлено</v>
          </cell>
        </row>
        <row r="29">
          <cell r="A29" t="str">
            <v>Осадки:</v>
          </cell>
          <cell r="G29" t="str">
            <v>Стартовало</v>
          </cell>
        </row>
        <row r="30">
          <cell r="A30" t="str">
            <v>Ветер:</v>
          </cell>
          <cell r="G30" t="str">
            <v>Финишировало</v>
          </cell>
        </row>
        <row r="31">
          <cell r="G31" t="str">
            <v>Н. финишировало</v>
          </cell>
        </row>
        <row r="32">
          <cell r="G32" t="str">
            <v>Дисквалифицировано</v>
          </cell>
        </row>
        <row r="33">
          <cell r="G33" t="str">
            <v>Н. стартовало</v>
          </cell>
        </row>
        <row r="35">
          <cell r="D35" t="str">
            <v>ГЛАВНЫЙ СУДЬЯ</v>
          </cell>
          <cell r="G35" t="str">
            <v>ГЛАВНЫЙ СЕКРЕТАРЬ</v>
          </cell>
        </row>
        <row r="41">
          <cell r="D41" t="str">
            <v xml:space="preserve">БОЯРОВ В.В. (ВК, г. САРАНСК) </v>
          </cell>
          <cell r="G41" t="str">
            <v>СЛАБКОВСКАЯ В.Н. ( ВК, г. ОМСК)</v>
          </cell>
        </row>
      </sheetData>
      <sheetData sheetId="35">
        <row r="2">
          <cell r="A2" t="str">
            <v>Министерство спорта Российской Федерации</v>
          </cell>
        </row>
        <row r="3">
          <cell r="A3" t="str">
            <v>Правительство Омской области</v>
          </cell>
        </row>
        <row r="4">
          <cell r="A4" t="str">
            <v>Департамент по делам молодежи, физической культуры и спорта</v>
          </cell>
        </row>
        <row r="5">
          <cell r="A5" t="str">
            <v>Федерация велосипедного спорта России</v>
          </cell>
        </row>
        <row r="6">
          <cell r="A6" t="str">
            <v xml:space="preserve">Омская региональная общественная организация "Федерация велосипедного спорта" </v>
          </cell>
        </row>
        <row r="8">
          <cell r="B8" t="str">
            <v>ПЕРВЕНСТВО ОМСКОЙ ОБЛАСТИ</v>
          </cell>
        </row>
        <row r="9">
          <cell r="B9" t="str">
            <v>ВЕЛОСИПЕДНЫЙ СПОРТ ВМХ - ФРИСТАЙЛ - ПАРК (или парк - смешанный)</v>
          </cell>
        </row>
        <row r="10">
          <cell r="B10" t="str">
            <v>Список участников</v>
          </cell>
        </row>
        <row r="11">
          <cell r="B11" t="str">
            <v>ЮНИОРЫ (17-18 ЛЕТ)</v>
          </cell>
        </row>
        <row r="12">
          <cell r="B12" t="str">
            <v>МЕСТО ПРОВЕДЕНИЯ: г. ОМСК - "Парк Фристайл"</v>
          </cell>
        </row>
        <row r="13">
          <cell r="B13" t="str">
            <v>ДАТА ПРОВЕДЕНИЯ: 08 ИЮНЯ 2024 ГОДА</v>
          </cell>
        </row>
        <row r="15">
          <cell r="B15" t="str">
            <v>ИНФОРМАЦИЯ О ЖЮРИ И ГСК СОРЕВНОВАНИЙ:</v>
          </cell>
        </row>
        <row r="16">
          <cell r="B16" t="str">
            <v xml:space="preserve"> ТЕХНИЧЕСКИЙ ДЕЛЕГАТ ФВСР:</v>
          </cell>
        </row>
        <row r="17">
          <cell r="B17" t="str">
            <v xml:space="preserve"> АССИСТЕНТ ТД:</v>
          </cell>
        </row>
        <row r="18">
          <cell r="B18" t="str">
            <v xml:space="preserve"> ГЛАВНЫЙ СУДЬЯ:</v>
          </cell>
        </row>
        <row r="19">
          <cell r="B19" t="str">
            <v xml:space="preserve"> ГЛАВНЫЙ СЕКРЕТАРЬ:</v>
          </cell>
        </row>
        <row r="20">
          <cell r="B20" t="str">
            <v>ЗАМЕСТИТЕЛЬ ГЛАВНОГО СУДЬИ:</v>
          </cell>
        </row>
        <row r="21">
          <cell r="B21" t="str">
            <v>п/п</v>
          </cell>
          <cell r="C21" t="str">
            <v>СТАРТ №</v>
          </cell>
          <cell r="D21" t="str">
            <v>UCI ID</v>
          </cell>
          <cell r="E21" t="str">
            <v>ФАМИЛИЯ ИМЯ</v>
          </cell>
          <cell r="F21" t="str">
            <v>ДАТА РОЖД.</v>
          </cell>
          <cell r="G21" t="str">
            <v>РАЗРЯД,
ЗВАНИЕ</v>
          </cell>
        </row>
        <row r="23">
          <cell r="B23">
            <v>1</v>
          </cell>
          <cell r="C23">
            <v>30</v>
          </cell>
          <cell r="D23">
            <v>10139929958</v>
          </cell>
          <cell r="E23" t="str">
            <v>ИВАНОВ Денис</v>
          </cell>
          <cell r="F23">
            <v>39298</v>
          </cell>
          <cell r="G23" t="str">
            <v>КМС</v>
          </cell>
        </row>
        <row r="24">
          <cell r="B24">
            <v>2</v>
          </cell>
          <cell r="C24">
            <v>31</v>
          </cell>
          <cell r="D24">
            <v>10139929958</v>
          </cell>
          <cell r="E24" t="str">
            <v>ИВАНОВ Денис</v>
          </cell>
          <cell r="F24">
            <v>39298</v>
          </cell>
          <cell r="G24" t="str">
            <v>КМС</v>
          </cell>
        </row>
        <row r="25">
          <cell r="B25">
            <v>3</v>
          </cell>
          <cell r="C25">
            <v>32</v>
          </cell>
          <cell r="D25">
            <v>10139929958</v>
          </cell>
          <cell r="E25" t="str">
            <v>ИВАНОВ Денис</v>
          </cell>
          <cell r="F25">
            <v>39298</v>
          </cell>
          <cell r="G25" t="str">
            <v>КМС</v>
          </cell>
        </row>
        <row r="26">
          <cell r="B26">
            <v>4</v>
          </cell>
          <cell r="C26">
            <v>33</v>
          </cell>
          <cell r="E26" t="str">
            <v>ИВАНОВ Денис</v>
          </cell>
          <cell r="F26">
            <v>39298</v>
          </cell>
          <cell r="G26" t="str">
            <v>КМС</v>
          </cell>
        </row>
        <row r="33">
          <cell r="B33" t="str">
            <v>НЕ СТАРТОВАЛИ:</v>
          </cell>
        </row>
        <row r="36">
          <cell r="B36" t="str">
            <v>ПОГОДНЫЕ УСЛОВИЯ</v>
          </cell>
        </row>
        <row r="37">
          <cell r="B37" t="str">
            <v xml:space="preserve">  Погода в начале | Погода в конце | Т в начале | Т в конце | Влажность</v>
          </cell>
        </row>
        <row r="42">
          <cell r="B42" t="str">
            <v>ЗАМЕСТИТЕЛЬ ГЛАВНОГО СУДЬИ</v>
          </cell>
          <cell r="E42" t="str">
            <v>ГЛАВНЫЙ СУДЬЯ</v>
          </cell>
        </row>
        <row r="46">
          <cell r="B46" t="str">
            <v xml:space="preserve">МАЛАХОВ Р.А.. (1 кат., г. Ижевск) </v>
          </cell>
          <cell r="E46" t="str">
            <v xml:space="preserve">БОЯРОВ В.В. (ВК, г. Саранск) </v>
          </cell>
        </row>
      </sheetData>
      <sheetData sheetId="36">
        <row r="2">
          <cell r="A2" t="str">
            <v>Министерство спорта Российской Федерации</v>
          </cell>
        </row>
        <row r="3">
          <cell r="A3" t="str">
            <v>Правительство Омской области</v>
          </cell>
        </row>
        <row r="4">
          <cell r="A4" t="str">
            <v>Департамент по делам молодежи, физической культуры и спорта</v>
          </cell>
        </row>
        <row r="5">
          <cell r="A5" t="str">
            <v>Федерация велосипедного спорта России</v>
          </cell>
        </row>
        <row r="6">
          <cell r="A6" t="str">
            <v xml:space="preserve">Омская региональная общественная организация "Федерация велосипедного спорта" </v>
          </cell>
        </row>
        <row r="8">
          <cell r="B8" t="str">
            <v>ЧЕМПИОНАТ И ПЕРВЕНСТВО ОМСКОЙ ОБЛАСТИ</v>
          </cell>
        </row>
        <row r="9">
          <cell r="B9" t="str">
            <v>ВЕЛОСИПЕДНЫЙ СПОРТ ВМХ - ФРИСТАЙЛ - ПАРК (или парк - смешанный)</v>
          </cell>
        </row>
        <row r="10">
          <cell r="B10" t="str">
            <v>Список участников</v>
          </cell>
        </row>
        <row r="11">
          <cell r="B11" t="str">
            <v>ЮНОШИ (15-16 ЛЕТ)</v>
          </cell>
        </row>
        <row r="12">
          <cell r="B12" t="str">
            <v>МЕСТО ПРОВЕДЕНИЯ: г. ОМСК - "Парк Фристайл"</v>
          </cell>
        </row>
        <row r="13">
          <cell r="B13" t="str">
            <v>ДАТА ПРОВЕДЕНИЯ: 08 ИЮНЯ 2024 ГОДА</v>
          </cell>
        </row>
        <row r="15">
          <cell r="B15" t="str">
            <v>ИНФОРМАЦИЯ О ЖЮРИ И ГСК СОРЕВНОВАНИЙ:</v>
          </cell>
        </row>
        <row r="16">
          <cell r="B16" t="str">
            <v xml:space="preserve"> ТЕХНИЧЕСКИЙ ДЕЛЕГАТ ФВСР:</v>
          </cell>
        </row>
        <row r="17">
          <cell r="B17" t="str">
            <v xml:space="preserve"> АССИСТЕНТ ТД:</v>
          </cell>
        </row>
        <row r="18">
          <cell r="B18" t="str">
            <v xml:space="preserve"> ГЛАВНЫЙ СУДЬЯ:</v>
          </cell>
        </row>
        <row r="19">
          <cell r="B19" t="str">
            <v xml:space="preserve"> ГЛАВНЫЙ СЕКРЕТАРЬ:</v>
          </cell>
        </row>
        <row r="20">
          <cell r="B20" t="str">
            <v>ЗАМЕСТИТЕЛЬ ГЛАВНОГО СУДЬИ:</v>
          </cell>
        </row>
        <row r="21">
          <cell r="B21" t="str">
            <v>п/п</v>
          </cell>
          <cell r="C21" t="str">
            <v>СТАРТ №</v>
          </cell>
          <cell r="D21" t="str">
            <v>UCI ID</v>
          </cell>
          <cell r="E21" t="str">
            <v>ФАМИЛИЯ ИМЯ</v>
          </cell>
          <cell r="F21" t="str">
            <v>ДАТА РОЖД.</v>
          </cell>
          <cell r="G21" t="str">
            <v>РАЗРЯД,
ЗВАНИЕ</v>
          </cell>
        </row>
        <row r="23">
          <cell r="B23">
            <v>1</v>
          </cell>
          <cell r="C23">
            <v>28</v>
          </cell>
          <cell r="D23">
            <v>10139929958</v>
          </cell>
          <cell r="E23" t="str">
            <v>ИВАНОВ Денис</v>
          </cell>
          <cell r="F23">
            <v>39298</v>
          </cell>
          <cell r="G23" t="str">
            <v>КМС</v>
          </cell>
        </row>
        <row r="24">
          <cell r="B24">
            <v>2</v>
          </cell>
          <cell r="C24">
            <v>29</v>
          </cell>
          <cell r="D24">
            <v>10139929958</v>
          </cell>
          <cell r="E24" t="str">
            <v>ИВАНОВ Денис</v>
          </cell>
          <cell r="F24">
            <v>39298</v>
          </cell>
          <cell r="G24" t="str">
            <v>КМС</v>
          </cell>
        </row>
        <row r="25">
          <cell r="B25">
            <v>3</v>
          </cell>
          <cell r="C25">
            <v>30</v>
          </cell>
          <cell r="D25">
            <v>10139929958</v>
          </cell>
          <cell r="E25" t="str">
            <v>ИВАНОВ Денис</v>
          </cell>
          <cell r="F25">
            <v>39298</v>
          </cell>
          <cell r="G25" t="str">
            <v>КМС</v>
          </cell>
        </row>
        <row r="26">
          <cell r="B26">
            <v>4</v>
          </cell>
          <cell r="C26">
            <v>31</v>
          </cell>
          <cell r="D26">
            <v>10139929958</v>
          </cell>
          <cell r="E26" t="str">
            <v>ИВАНОВ Денис</v>
          </cell>
          <cell r="F26">
            <v>39298</v>
          </cell>
          <cell r="G26" t="str">
            <v>КМС</v>
          </cell>
        </row>
        <row r="27">
          <cell r="B27">
            <v>5</v>
          </cell>
          <cell r="C27">
            <v>32</v>
          </cell>
          <cell r="D27">
            <v>10139929958</v>
          </cell>
          <cell r="E27" t="str">
            <v>ИВАНОВ Денис</v>
          </cell>
          <cell r="F27">
            <v>39298</v>
          </cell>
          <cell r="G27" t="str">
            <v>КМС</v>
          </cell>
        </row>
        <row r="28">
          <cell r="B28">
            <v>6</v>
          </cell>
          <cell r="C28">
            <v>33</v>
          </cell>
          <cell r="D28">
            <v>10139929958</v>
          </cell>
          <cell r="E28" t="str">
            <v>ИВАНОВ Денис</v>
          </cell>
          <cell r="F28">
            <v>39298</v>
          </cell>
          <cell r="G28" t="str">
            <v>КМС</v>
          </cell>
        </row>
        <row r="29">
          <cell r="B29">
            <v>1</v>
          </cell>
          <cell r="C29">
            <v>34</v>
          </cell>
          <cell r="D29">
            <v>10139929958</v>
          </cell>
          <cell r="E29" t="str">
            <v>ИВАНОВ Денис</v>
          </cell>
          <cell r="F29">
            <v>39298</v>
          </cell>
          <cell r="G29" t="str">
            <v>КМС</v>
          </cell>
        </row>
        <row r="30">
          <cell r="B30">
            <v>8</v>
          </cell>
          <cell r="D30" t="e">
            <v>#N/A</v>
          </cell>
          <cell r="E30" t="e">
            <v>#N/A</v>
          </cell>
          <cell r="F30" t="e">
            <v>#N/A</v>
          </cell>
          <cell r="G30" t="e">
            <v>#N/A</v>
          </cell>
        </row>
        <row r="31">
          <cell r="B31">
            <v>9</v>
          </cell>
          <cell r="D31" t="e">
            <v>#N/A</v>
          </cell>
          <cell r="E31" t="e">
            <v>#N/A</v>
          </cell>
          <cell r="F31" t="e">
            <v>#N/A</v>
          </cell>
          <cell r="G31" t="e">
            <v>#N/A</v>
          </cell>
        </row>
        <row r="38">
          <cell r="B38" t="str">
            <v>НЕ СТАРТОВАЛИ:</v>
          </cell>
        </row>
        <row r="41">
          <cell r="B41" t="str">
            <v>ПОГОДНЫЕ УСЛОВИЯ</v>
          </cell>
        </row>
        <row r="42">
          <cell r="B42" t="str">
            <v xml:space="preserve">  Погода в начале | Погода в конце | Т в начале | Т в конце | Влажность</v>
          </cell>
        </row>
        <row r="47">
          <cell r="B47" t="str">
            <v>ЗАМЕСТИТЕЛЬ ГЛАВНОГО СУДЬИ</v>
          </cell>
          <cell r="E47" t="str">
            <v>ГЛАВНЫЙ СУДЬЯ</v>
          </cell>
        </row>
        <row r="51">
          <cell r="B51" t="str">
            <v xml:space="preserve">МАЛАХОВ Р.А.. (1 кат., г. Ижевск) </v>
          </cell>
          <cell r="E51" t="str">
            <v xml:space="preserve">БОЯРОВ В.В. (ВК, г. Саранск) </v>
          </cell>
        </row>
      </sheetData>
      <sheetData sheetId="37">
        <row r="2">
          <cell r="A2" t="str">
            <v>Министерство спорта Российской Федерации</v>
          </cell>
        </row>
        <row r="3">
          <cell r="A3" t="str">
            <v>Правительство Омской области</v>
          </cell>
        </row>
        <row r="4">
          <cell r="A4" t="str">
            <v>Департамент по делам молодежи, физической культуры и спорта</v>
          </cell>
        </row>
        <row r="5">
          <cell r="A5" t="str">
            <v>Федерация велосипедного спорта России</v>
          </cell>
        </row>
        <row r="6">
          <cell r="A6" t="str">
            <v xml:space="preserve">Омская региональная общественная организация "Федерация велосипедного спорта" </v>
          </cell>
        </row>
        <row r="8">
          <cell r="B8" t="str">
            <v>ПЕРВЕНСТВО ОМСКОЙ ОБЛАСТИ</v>
          </cell>
        </row>
        <row r="9">
          <cell r="B9" t="str">
            <v>ВЕЛОСИПЕДНЫЙ СПОРТ ВМХ - ФРИСТАЙЛ - ПАРК (или парк - смешанный)</v>
          </cell>
        </row>
        <row r="10">
          <cell r="B10" t="str">
            <v>Список участников</v>
          </cell>
        </row>
        <row r="11">
          <cell r="B11" t="str">
            <v>ЮНИОРЫ (17-18 ЛЕТ)</v>
          </cell>
        </row>
        <row r="12">
          <cell r="B12" t="str">
            <v>МЕСТО ПРОВЕДЕНИЯ: г. ОМСК - "Парк Фристайл"</v>
          </cell>
        </row>
        <row r="13">
          <cell r="B13" t="str">
            <v>ДАТА ПРОВЕДЕНИЯ: 08 ИЮНЯ 2024 ГОДА</v>
          </cell>
        </row>
        <row r="15">
          <cell r="B15" t="str">
            <v>ИНФОРМАЦИЯ О ЖЮРИ И ГСК СОРЕВНОВАНИЙ:</v>
          </cell>
        </row>
        <row r="16">
          <cell r="B16" t="str">
            <v xml:space="preserve"> ТЕХНИЧЕСКИЙ ДЕЛЕГАТ ФВСР:</v>
          </cell>
        </row>
        <row r="17">
          <cell r="B17" t="str">
            <v xml:space="preserve"> АССИСТЕНТ ТД:</v>
          </cell>
        </row>
        <row r="18">
          <cell r="B18" t="str">
            <v xml:space="preserve"> ГЛАВНЫЙ СУДЬЯ:</v>
          </cell>
        </row>
        <row r="19">
          <cell r="B19" t="str">
            <v xml:space="preserve"> ГЛАВНЫЙ СЕКРЕТАРЬ:</v>
          </cell>
        </row>
        <row r="20">
          <cell r="B20" t="str">
            <v>ЗАМЕСТИТЕЛЬ ГЛАВНОГО СУДЬИ:</v>
          </cell>
        </row>
        <row r="21">
          <cell r="B21" t="str">
            <v>п/п</v>
          </cell>
          <cell r="C21" t="str">
            <v>СТАРТ №</v>
          </cell>
          <cell r="D21" t="str">
            <v>UCI ID</v>
          </cell>
          <cell r="E21" t="str">
            <v>ФАМИЛИЯ ИМЯ</v>
          </cell>
          <cell r="F21" t="str">
            <v>ДАТА РОЖД.</v>
          </cell>
          <cell r="G21" t="str">
            <v>РАЗРЯД,
ЗВАНИЕ</v>
          </cell>
        </row>
        <row r="23">
          <cell r="B23">
            <v>1</v>
          </cell>
          <cell r="C23">
            <v>28</v>
          </cell>
          <cell r="D23">
            <v>10139929958</v>
          </cell>
          <cell r="E23" t="str">
            <v>ИВАНОВ Денис</v>
          </cell>
          <cell r="F23">
            <v>39298</v>
          </cell>
          <cell r="G23" t="str">
            <v>КМС</v>
          </cell>
        </row>
        <row r="24">
          <cell r="B24">
            <v>2</v>
          </cell>
          <cell r="C24">
            <v>29</v>
          </cell>
          <cell r="D24">
            <v>10139929958</v>
          </cell>
          <cell r="E24" t="str">
            <v>ИВАНОВ Денис</v>
          </cell>
          <cell r="F24">
            <v>39298</v>
          </cell>
          <cell r="G24" t="str">
            <v>КМС</v>
          </cell>
        </row>
        <row r="25">
          <cell r="B25">
            <v>3</v>
          </cell>
          <cell r="C25">
            <v>35</v>
          </cell>
          <cell r="E25" t="str">
            <v>ИВАНОВ Денис</v>
          </cell>
          <cell r="F25">
            <v>39298</v>
          </cell>
          <cell r="G25" t="str">
            <v>КМС</v>
          </cell>
        </row>
        <row r="26">
          <cell r="B26">
            <v>4</v>
          </cell>
          <cell r="C26">
            <v>30</v>
          </cell>
          <cell r="D26">
            <v>10139929958</v>
          </cell>
          <cell r="E26" t="str">
            <v>ИВАНОВ Денис</v>
          </cell>
          <cell r="F26">
            <v>39298</v>
          </cell>
          <cell r="G26" t="str">
            <v>КМС</v>
          </cell>
        </row>
        <row r="27">
          <cell r="B27">
            <v>5</v>
          </cell>
          <cell r="C27">
            <v>31</v>
          </cell>
          <cell r="D27">
            <v>10139929958</v>
          </cell>
          <cell r="E27" t="str">
            <v>ИВАНОВ Денис</v>
          </cell>
          <cell r="F27">
            <v>39298</v>
          </cell>
          <cell r="G27" t="str">
            <v>КМС</v>
          </cell>
        </row>
        <row r="28">
          <cell r="B28">
            <v>6</v>
          </cell>
          <cell r="C28">
            <v>32</v>
          </cell>
          <cell r="D28">
            <v>10139929958</v>
          </cell>
          <cell r="E28" t="str">
            <v>ИВАНОВ Денис</v>
          </cell>
          <cell r="F28">
            <v>39298</v>
          </cell>
          <cell r="G28" t="str">
            <v>КМС</v>
          </cell>
        </row>
        <row r="29">
          <cell r="B29">
            <v>7</v>
          </cell>
          <cell r="C29">
            <v>33</v>
          </cell>
          <cell r="E29" t="str">
            <v>ИВАНОВ Денис</v>
          </cell>
          <cell r="F29">
            <v>39298</v>
          </cell>
          <cell r="G29" t="str">
            <v>КМС</v>
          </cell>
        </row>
        <row r="30">
          <cell r="B30">
            <v>8</v>
          </cell>
          <cell r="C30">
            <v>34</v>
          </cell>
          <cell r="D30">
            <v>10139929958</v>
          </cell>
          <cell r="E30" t="str">
            <v>ИВАНОВ Денис</v>
          </cell>
          <cell r="F30">
            <v>39298</v>
          </cell>
          <cell r="G30" t="str">
            <v>КМС</v>
          </cell>
        </row>
        <row r="37">
          <cell r="B37" t="str">
            <v>НЕ СТАРТОВАЛИ:</v>
          </cell>
        </row>
        <row r="40">
          <cell r="B40" t="str">
            <v>ПОГОДНЫЕ УСЛОВИЯ</v>
          </cell>
        </row>
        <row r="41">
          <cell r="B41" t="str">
            <v xml:space="preserve">  Погода в начале | Погода в конце | Т в начале | Т в конце | Влажность</v>
          </cell>
        </row>
        <row r="46">
          <cell r="B46" t="str">
            <v>ЗАМЕСТИТЕЛЬ ГЛАВНОГО СУДЬИ</v>
          </cell>
          <cell r="E46" t="str">
            <v>ГЛАВНЫЙ СУДЬЯ</v>
          </cell>
        </row>
        <row r="50">
          <cell r="B50" t="str">
            <v xml:space="preserve">МАЛАХОВ Р.А.. (1 кат., г. Ижевск) </v>
          </cell>
          <cell r="E50" t="str">
            <v xml:space="preserve">БОЯРОВ В.В. (ВК, г. Саранск) </v>
          </cell>
        </row>
      </sheetData>
    </sheetDataSet>
  </externalBook>
</externalLink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D84F125-8691-458C-85F0-3CF46216A137}">
  <sheetPr>
    <tabColor rgb="FFFF0000"/>
    <pageSetUpPr fitToPage="1"/>
  </sheetPr>
  <dimension ref="A1:U47"/>
  <sheetViews>
    <sheetView view="pageBreakPreview" zoomScale="60" zoomScaleNormal="50" workbookViewId="0">
      <selection activeCell="A7" sqref="A7:N7"/>
    </sheetView>
  </sheetViews>
  <sheetFormatPr defaultColWidth="9.08984375" defaultRowHeight="13" x14ac:dyDescent="0.25"/>
  <cols>
    <col min="1" max="1" width="7" style="4" customWidth="1"/>
    <col min="2" max="2" width="7.81640625" style="97" customWidth="1"/>
    <col min="3" max="3" width="14.1796875" style="97" customWidth="1"/>
    <col min="4" max="4" width="28.54296875" style="4" customWidth="1"/>
    <col min="5" max="5" width="11.81640625" style="4" customWidth="1"/>
    <col min="6" max="6" width="8.81640625" style="4" customWidth="1"/>
    <col min="7" max="7" width="27" style="4" customWidth="1"/>
    <col min="8" max="8" width="9.90625" style="5" customWidth="1"/>
    <col min="9" max="11" width="9.90625" style="4" customWidth="1"/>
    <col min="12" max="12" width="10.08984375" style="5" customWidth="1"/>
    <col min="13" max="13" width="10.6328125" style="4" customWidth="1"/>
    <col min="14" max="14" width="14.54296875" style="4" customWidth="1"/>
    <col min="15" max="15" width="9.08984375" style="4"/>
    <col min="16" max="16" width="9.08984375" style="4" customWidth="1"/>
    <col min="17" max="18" width="9.08984375" style="4"/>
    <col min="19" max="21" width="9.08984375" style="5"/>
    <col min="22" max="16384" width="9.08984375" style="4"/>
  </cols>
  <sheetData>
    <row r="1" spans="1:21" s="3" customFormat="1" ht="20" customHeight="1" x14ac:dyDescent="0.25">
      <c r="A1" s="156" t="s">
        <v>0</v>
      </c>
      <c r="B1" s="156"/>
      <c r="C1" s="156"/>
      <c r="D1" s="156"/>
      <c r="E1" s="156"/>
      <c r="F1" s="156"/>
      <c r="G1" s="156"/>
      <c r="H1" s="156"/>
      <c r="I1" s="156"/>
      <c r="J1" s="156"/>
      <c r="K1" s="156"/>
      <c r="L1" s="156"/>
      <c r="M1" s="156"/>
      <c r="N1" s="156"/>
      <c r="O1" s="1"/>
      <c r="P1" s="2"/>
    </row>
    <row r="2" spans="1:21" s="3" customFormat="1" ht="20" customHeight="1" x14ac:dyDescent="0.25">
      <c r="A2" s="156" t="s">
        <v>1</v>
      </c>
      <c r="B2" s="156"/>
      <c r="C2" s="156"/>
      <c r="D2" s="156"/>
      <c r="E2" s="156"/>
      <c r="F2" s="156"/>
      <c r="G2" s="156"/>
      <c r="H2" s="156"/>
      <c r="I2" s="156"/>
      <c r="J2" s="156"/>
      <c r="K2" s="156"/>
      <c r="L2" s="156"/>
      <c r="M2" s="156"/>
      <c r="N2" s="156"/>
      <c r="O2" s="1"/>
      <c r="P2" s="2"/>
    </row>
    <row r="3" spans="1:21" s="3" customFormat="1" ht="20" customHeight="1" x14ac:dyDescent="0.25">
      <c r="A3" s="156" t="s">
        <v>2</v>
      </c>
      <c r="B3" s="156"/>
      <c r="C3" s="156"/>
      <c r="D3" s="156"/>
      <c r="E3" s="156"/>
      <c r="F3" s="156"/>
      <c r="G3" s="156"/>
      <c r="H3" s="156"/>
      <c r="I3" s="156"/>
      <c r="J3" s="156"/>
      <c r="K3" s="156"/>
      <c r="L3" s="156"/>
      <c r="M3" s="156"/>
      <c r="N3" s="156"/>
      <c r="O3" s="1"/>
      <c r="P3" s="2"/>
    </row>
    <row r="4" spans="1:21" ht="19.5" customHeight="1" x14ac:dyDescent="0.25">
      <c r="A4" s="156" t="s">
        <v>3</v>
      </c>
      <c r="B4" s="156"/>
      <c r="C4" s="156"/>
      <c r="D4" s="156"/>
      <c r="E4" s="156"/>
      <c r="F4" s="156"/>
      <c r="G4" s="156"/>
      <c r="H4" s="156"/>
      <c r="I4" s="156"/>
      <c r="J4" s="156"/>
      <c r="K4" s="156"/>
      <c r="L4" s="156"/>
      <c r="M4" s="156"/>
      <c r="N4" s="156"/>
    </row>
    <row r="5" spans="1:21" ht="21.5" customHeight="1" x14ac:dyDescent="0.25">
      <c r="A5" s="156" t="s">
        <v>4</v>
      </c>
      <c r="B5" s="156"/>
      <c r="C5" s="156"/>
      <c r="D5" s="156"/>
      <c r="E5" s="156"/>
      <c r="F5" s="156"/>
      <c r="G5" s="156"/>
      <c r="H5" s="156"/>
      <c r="I5" s="156"/>
      <c r="J5" s="156"/>
      <c r="K5" s="156"/>
      <c r="L5" s="156"/>
      <c r="M5" s="156"/>
      <c r="N5" s="156"/>
      <c r="Q5" s="3"/>
    </row>
    <row r="6" spans="1:21" s="6" customFormat="1" ht="22" customHeight="1" x14ac:dyDescent="0.25">
      <c r="A6" s="155" t="s">
        <v>64</v>
      </c>
      <c r="B6" s="155"/>
      <c r="C6" s="155"/>
      <c r="D6" s="155"/>
      <c r="E6" s="155"/>
      <c r="F6" s="155"/>
      <c r="G6" s="155"/>
      <c r="H6" s="155"/>
      <c r="I6" s="155"/>
      <c r="J6" s="155"/>
      <c r="K6" s="155"/>
      <c r="L6" s="155"/>
      <c r="M6" s="155"/>
      <c r="N6" s="155"/>
      <c r="S6" s="7"/>
      <c r="T6" s="7"/>
      <c r="U6" s="7"/>
    </row>
    <row r="7" spans="1:21" s="6" customFormat="1" ht="23" customHeight="1" x14ac:dyDescent="0.25">
      <c r="A7" s="121" t="s">
        <v>68</v>
      </c>
      <c r="B7" s="121"/>
      <c r="C7" s="121"/>
      <c r="D7" s="121"/>
      <c r="E7" s="121"/>
      <c r="F7" s="121"/>
      <c r="G7" s="121"/>
      <c r="H7" s="121"/>
      <c r="I7" s="121"/>
      <c r="J7" s="121"/>
      <c r="K7" s="121"/>
      <c r="L7" s="121"/>
      <c r="M7" s="121"/>
      <c r="N7" s="121"/>
      <c r="S7" s="7"/>
      <c r="T7" s="7"/>
      <c r="U7" s="7"/>
    </row>
    <row r="8" spans="1:21" s="6" customFormat="1" ht="21.5" customHeight="1" thickBot="1" x14ac:dyDescent="0.3">
      <c r="A8" s="122" t="s">
        <v>5</v>
      </c>
      <c r="B8" s="122"/>
      <c r="C8" s="122"/>
      <c r="D8" s="122"/>
      <c r="E8" s="122"/>
      <c r="F8" s="122"/>
      <c r="G8" s="122"/>
      <c r="H8" s="122"/>
      <c r="I8" s="122"/>
      <c r="J8" s="122"/>
      <c r="K8" s="122"/>
      <c r="L8" s="122"/>
      <c r="M8" s="122"/>
      <c r="N8" s="122"/>
      <c r="S8" s="7"/>
      <c r="T8" s="7"/>
      <c r="U8" s="7"/>
    </row>
    <row r="9" spans="1:21" ht="20" customHeight="1" thickTop="1" x14ac:dyDescent="0.25">
      <c r="A9" s="123" t="s">
        <v>6</v>
      </c>
      <c r="B9" s="124"/>
      <c r="C9" s="124"/>
      <c r="D9" s="124"/>
      <c r="E9" s="124"/>
      <c r="F9" s="124"/>
      <c r="G9" s="124"/>
      <c r="H9" s="124"/>
      <c r="I9" s="124"/>
      <c r="J9" s="124"/>
      <c r="K9" s="124"/>
      <c r="L9" s="124"/>
      <c r="M9" s="124"/>
      <c r="N9" s="125"/>
    </row>
    <row r="10" spans="1:21" ht="20" customHeight="1" x14ac:dyDescent="0.25">
      <c r="A10" s="126" t="s">
        <v>7</v>
      </c>
      <c r="B10" s="127"/>
      <c r="C10" s="127"/>
      <c r="D10" s="127"/>
      <c r="E10" s="127"/>
      <c r="F10" s="127"/>
      <c r="G10" s="127"/>
      <c r="H10" s="127"/>
      <c r="I10" s="127"/>
      <c r="J10" s="127"/>
      <c r="K10" s="127"/>
      <c r="L10" s="127"/>
      <c r="M10" s="127"/>
      <c r="N10" s="128"/>
    </row>
    <row r="11" spans="1:21" ht="20" customHeight="1" x14ac:dyDescent="0.25">
      <c r="A11" s="126" t="s">
        <v>8</v>
      </c>
      <c r="B11" s="127"/>
      <c r="C11" s="127"/>
      <c r="D11" s="127"/>
      <c r="E11" s="127"/>
      <c r="F11" s="127"/>
      <c r="G11" s="127"/>
      <c r="H11" s="127"/>
      <c r="I11" s="127"/>
      <c r="J11" s="127"/>
      <c r="K11" s="127"/>
      <c r="L11" s="127"/>
      <c r="M11" s="127"/>
      <c r="N11" s="128"/>
    </row>
    <row r="12" spans="1:21" ht="16" customHeight="1" x14ac:dyDescent="0.25">
      <c r="A12" s="129"/>
      <c r="B12" s="130"/>
      <c r="C12" s="130"/>
      <c r="D12" s="130"/>
      <c r="E12" s="130"/>
      <c r="F12" s="130"/>
      <c r="G12" s="130"/>
      <c r="H12" s="130"/>
      <c r="I12" s="130"/>
      <c r="J12" s="130"/>
      <c r="K12" s="130"/>
      <c r="L12" s="130"/>
      <c r="M12" s="130"/>
      <c r="N12" s="131"/>
    </row>
    <row r="13" spans="1:21" ht="15.5" x14ac:dyDescent="0.25">
      <c r="A13" s="132" t="s">
        <v>9</v>
      </c>
      <c r="B13" s="133"/>
      <c r="C13" s="133"/>
      <c r="D13" s="133"/>
      <c r="E13" s="8"/>
      <c r="F13" s="8"/>
      <c r="G13" s="9" t="s">
        <v>10</v>
      </c>
      <c r="H13" s="10" t="s">
        <v>11</v>
      </c>
      <c r="I13" s="8"/>
      <c r="J13" s="8"/>
      <c r="K13" s="8"/>
      <c r="L13" s="10"/>
      <c r="M13" s="11"/>
      <c r="N13" s="12" t="s">
        <v>67</v>
      </c>
    </row>
    <row r="14" spans="1:21" ht="15.5" x14ac:dyDescent="0.25">
      <c r="A14" s="134" t="s">
        <v>65</v>
      </c>
      <c r="B14" s="135"/>
      <c r="C14" s="135"/>
      <c r="D14" s="135"/>
      <c r="E14" s="13"/>
      <c r="F14" s="13"/>
      <c r="G14" s="14" t="s">
        <v>12</v>
      </c>
      <c r="H14" s="15" t="s">
        <v>13</v>
      </c>
      <c r="I14" s="13"/>
      <c r="J14" s="13"/>
      <c r="K14" s="13"/>
      <c r="L14" s="15"/>
      <c r="M14" s="16"/>
      <c r="N14" s="17" t="s">
        <v>66</v>
      </c>
    </row>
    <row r="15" spans="1:21" ht="14.5" x14ac:dyDescent="0.25">
      <c r="A15" s="136" t="s">
        <v>14</v>
      </c>
      <c r="B15" s="137"/>
      <c r="C15" s="137"/>
      <c r="D15" s="137"/>
      <c r="E15" s="137"/>
      <c r="F15" s="137"/>
      <c r="G15" s="138"/>
      <c r="H15" s="139" t="s">
        <v>15</v>
      </c>
      <c r="I15" s="137"/>
      <c r="J15" s="137"/>
      <c r="K15" s="137"/>
      <c r="L15" s="137"/>
      <c r="M15" s="137"/>
      <c r="N15" s="140"/>
    </row>
    <row r="16" spans="1:21" ht="14.5" x14ac:dyDescent="0.25">
      <c r="A16" s="18" t="s">
        <v>16</v>
      </c>
      <c r="B16" s="19"/>
      <c r="C16" s="19"/>
      <c r="D16" s="20"/>
      <c r="E16" s="21"/>
      <c r="F16" s="20"/>
      <c r="G16" s="22"/>
      <c r="H16" s="141" t="s">
        <v>17</v>
      </c>
      <c r="I16" s="142"/>
      <c r="J16" s="142"/>
      <c r="K16" s="142"/>
      <c r="L16" s="142"/>
      <c r="M16" s="142"/>
      <c r="N16" s="143"/>
    </row>
    <row r="17" spans="1:21" ht="14.5" x14ac:dyDescent="0.35">
      <c r="A17" s="18" t="s">
        <v>18</v>
      </c>
      <c r="B17" s="19"/>
      <c r="C17" s="19"/>
      <c r="D17" s="23"/>
      <c r="E17" s="21"/>
      <c r="F17" s="20"/>
      <c r="G17" s="24" t="s">
        <v>19</v>
      </c>
      <c r="H17" s="25" t="s">
        <v>20</v>
      </c>
      <c r="I17" s="26"/>
      <c r="J17" s="26"/>
      <c r="K17" s="26"/>
      <c r="L17" s="27"/>
      <c r="M17" s="26"/>
      <c r="N17" s="28"/>
    </row>
    <row r="18" spans="1:21" ht="14.5" x14ac:dyDescent="0.25">
      <c r="A18" s="29" t="s">
        <v>21</v>
      </c>
      <c r="B18" s="19"/>
      <c r="C18" s="19"/>
      <c r="D18" s="23"/>
      <c r="E18" s="21"/>
      <c r="F18" s="20"/>
      <c r="G18" s="30" t="s">
        <v>22</v>
      </c>
      <c r="H18" s="25" t="s">
        <v>23</v>
      </c>
      <c r="I18" s="26"/>
      <c r="J18" s="26"/>
      <c r="K18" s="26"/>
      <c r="L18" s="27"/>
      <c r="M18" s="26"/>
      <c r="N18" s="28"/>
    </row>
    <row r="19" spans="1:21" ht="15" thickBot="1" x14ac:dyDescent="0.4">
      <c r="A19" s="18" t="s">
        <v>24</v>
      </c>
      <c r="B19" s="31"/>
      <c r="C19" s="31"/>
      <c r="D19" s="32"/>
      <c r="E19" s="32"/>
      <c r="F19" s="32"/>
      <c r="G19" s="24" t="s">
        <v>25</v>
      </c>
      <c r="H19" s="33"/>
      <c r="I19" s="34"/>
      <c r="J19" s="34"/>
      <c r="K19" s="34"/>
      <c r="L19" s="35"/>
      <c r="M19" s="36"/>
      <c r="N19" s="37"/>
    </row>
    <row r="20" spans="1:21" ht="16" customHeight="1" thickTop="1" thickBot="1" x14ac:dyDescent="0.3">
      <c r="A20" s="38"/>
      <c r="B20" s="39"/>
      <c r="C20" s="39"/>
      <c r="D20" s="40"/>
      <c r="E20" s="40"/>
      <c r="F20" s="40"/>
      <c r="G20" s="40"/>
      <c r="H20" s="41"/>
      <c r="I20" s="40"/>
      <c r="J20" s="40"/>
      <c r="K20" s="40"/>
      <c r="L20" s="41"/>
      <c r="M20" s="40"/>
      <c r="N20" s="42"/>
    </row>
    <row r="21" spans="1:21" s="43" customFormat="1" ht="20.25" customHeight="1" thickTop="1" x14ac:dyDescent="0.25">
      <c r="A21" s="112" t="s">
        <v>26</v>
      </c>
      <c r="B21" s="114" t="s">
        <v>27</v>
      </c>
      <c r="C21" s="114" t="s">
        <v>28</v>
      </c>
      <c r="D21" s="114" t="s">
        <v>29</v>
      </c>
      <c r="E21" s="114" t="s">
        <v>30</v>
      </c>
      <c r="F21" s="114" t="s">
        <v>31</v>
      </c>
      <c r="G21" s="114" t="s">
        <v>32</v>
      </c>
      <c r="H21" s="146" t="s">
        <v>33</v>
      </c>
      <c r="I21" s="147"/>
      <c r="J21" s="150" t="s">
        <v>34</v>
      </c>
      <c r="K21" s="150"/>
      <c r="L21" s="151" t="s">
        <v>35</v>
      </c>
      <c r="M21" s="153" t="s">
        <v>36</v>
      </c>
      <c r="N21" s="144" t="s">
        <v>37</v>
      </c>
      <c r="P21" s="44"/>
      <c r="S21" s="45"/>
      <c r="T21" s="45"/>
      <c r="U21" s="45"/>
    </row>
    <row r="22" spans="1:21" s="43" customFormat="1" ht="17.25" customHeight="1" x14ac:dyDescent="0.25">
      <c r="A22" s="113"/>
      <c r="B22" s="115"/>
      <c r="C22" s="115"/>
      <c r="D22" s="115"/>
      <c r="E22" s="115"/>
      <c r="F22" s="115"/>
      <c r="G22" s="115"/>
      <c r="H22" s="148"/>
      <c r="I22" s="149"/>
      <c r="J22" s="46" t="s">
        <v>38</v>
      </c>
      <c r="K22" s="46" t="s">
        <v>39</v>
      </c>
      <c r="L22" s="152"/>
      <c r="M22" s="154"/>
      <c r="N22" s="145"/>
      <c r="P22" s="44"/>
      <c r="S22" s="45"/>
      <c r="T22" s="45"/>
      <c r="U22" s="45"/>
    </row>
    <row r="23" spans="1:21" ht="16.75" customHeight="1" x14ac:dyDescent="0.25">
      <c r="A23" s="47">
        <v>1</v>
      </c>
      <c r="B23" s="48">
        <v>16</v>
      </c>
      <c r="C23" s="49">
        <f>VLOOKUP(B23,[1]список!_xlnm.Print_Area,3)</f>
        <v>10097381415</v>
      </c>
      <c r="D23" s="50" t="str">
        <f>VLOOKUP(B23,[1]список!_xlnm.Print_Area,2)</f>
        <v>РИЗАЕВА Дарья</v>
      </c>
      <c r="E23" s="51">
        <f>VLOOKUP(B23,[1]список!_xlnm.Print_Area,4)</f>
        <v>35351</v>
      </c>
      <c r="F23" s="49" t="str">
        <f>VLOOKUP(B23,[1]список!_xlnm.Print_Area,5)</f>
        <v>МС</v>
      </c>
      <c r="G23" s="49" t="str">
        <f>VLOOKUP(B23,[1]список!_xlnm.Print_Area,6)</f>
        <v>Самарская область</v>
      </c>
      <c r="H23" s="52">
        <v>40.659999999999997</v>
      </c>
      <c r="I23" s="53">
        <v>2</v>
      </c>
      <c r="J23" s="52">
        <v>53</v>
      </c>
      <c r="K23" s="52">
        <v>55.67</v>
      </c>
      <c r="L23" s="52">
        <f>K23</f>
        <v>55.67</v>
      </c>
      <c r="M23" s="54"/>
      <c r="N23" s="55"/>
      <c r="P23" s="44"/>
      <c r="Q23" s="43"/>
      <c r="R23" s="43"/>
      <c r="S23" s="45"/>
      <c r="T23" s="45"/>
      <c r="U23" s="45"/>
    </row>
    <row r="24" spans="1:21" ht="16.75" customHeight="1" x14ac:dyDescent="0.25">
      <c r="A24" s="47">
        <v>2</v>
      </c>
      <c r="B24" s="48">
        <v>19</v>
      </c>
      <c r="C24" s="49">
        <f>VLOOKUP(B24,[1]список!_xlnm.Print_Area,3)</f>
        <v>10066399413</v>
      </c>
      <c r="D24" s="50" t="str">
        <f>VLOOKUP(B24,[1]список!_xlnm.Print_Area,2)</f>
        <v>МАЛЫШЕВА Елена</v>
      </c>
      <c r="E24" s="51">
        <f>VLOOKUP(B24,[1]список!_xlnm.Print_Area,4)</f>
        <v>36485</v>
      </c>
      <c r="F24" s="49" t="str">
        <f>VLOOKUP(B24,[1]список!_xlnm.Print_Area,5)</f>
        <v>КМС</v>
      </c>
      <c r="G24" s="49" t="str">
        <f>VLOOKUP(B24,[1]список!_xlnm.Print_Area,6)</f>
        <v>Московская область</v>
      </c>
      <c r="H24" s="52">
        <v>36.33</v>
      </c>
      <c r="I24" s="53">
        <v>4</v>
      </c>
      <c r="J24" s="52">
        <v>50</v>
      </c>
      <c r="K24" s="52">
        <v>55</v>
      </c>
      <c r="L24" s="52">
        <f>K24</f>
        <v>55</v>
      </c>
      <c r="M24" s="54"/>
      <c r="N24" s="55"/>
      <c r="P24" s="44"/>
      <c r="Q24" s="43"/>
      <c r="R24" s="43"/>
      <c r="S24" s="45"/>
      <c r="T24" s="45"/>
      <c r="U24" s="45"/>
    </row>
    <row r="25" spans="1:21" ht="16.75" customHeight="1" x14ac:dyDescent="0.25">
      <c r="A25" s="47">
        <v>3</v>
      </c>
      <c r="B25" s="48">
        <v>14</v>
      </c>
      <c r="C25" s="49">
        <f>VLOOKUP(B25,[1]список!_xlnm.Print_Area,3)</f>
        <v>10119582489</v>
      </c>
      <c r="D25" s="50" t="str">
        <f>VLOOKUP(B25,[1]список!_xlnm.Print_Area,2)</f>
        <v>СИГАРЕВА Мария</v>
      </c>
      <c r="E25" s="51">
        <f>VLOOKUP(B25,[1]список!_xlnm.Print_Area,4)</f>
        <v>37972</v>
      </c>
      <c r="F25" s="49" t="str">
        <f>VLOOKUP(B25,[1]список!_xlnm.Print_Area,5)</f>
        <v>КМС</v>
      </c>
      <c r="G25" s="49" t="str">
        <f>VLOOKUP(B25,[1]список!_xlnm.Print_Area,6)</f>
        <v>Санкт-Петербург</v>
      </c>
      <c r="H25" s="52">
        <v>41.34</v>
      </c>
      <c r="I25" s="53">
        <v>1</v>
      </c>
      <c r="J25" s="52">
        <v>53</v>
      </c>
      <c r="K25" s="52">
        <v>50.67</v>
      </c>
      <c r="L25" s="52">
        <f>J25</f>
        <v>53</v>
      </c>
      <c r="M25" s="54"/>
      <c r="N25" s="55"/>
      <c r="P25" s="44"/>
      <c r="Q25" s="43"/>
      <c r="R25" s="43"/>
      <c r="S25" s="45"/>
      <c r="T25" s="45"/>
      <c r="U25" s="45"/>
    </row>
    <row r="26" spans="1:21" ht="16.75" customHeight="1" x14ac:dyDescent="0.25">
      <c r="A26" s="47">
        <v>4</v>
      </c>
      <c r="B26" s="48">
        <v>18</v>
      </c>
      <c r="C26" s="49">
        <f>VLOOKUP(B26,[1]список!_xlnm.Print_Area,3)</f>
        <v>10119496102</v>
      </c>
      <c r="D26" s="50" t="str">
        <f>VLOOKUP(B26,[1]список!_xlnm.Print_Area,2)</f>
        <v>ГРАМАШОВА Алина</v>
      </c>
      <c r="E26" s="51">
        <f>VLOOKUP(B26,[1]список!_xlnm.Print_Area,4)</f>
        <v>37702</v>
      </c>
      <c r="F26" s="49" t="str">
        <f>VLOOKUP(B26,[1]список!_xlnm.Print_Area,5)</f>
        <v>МС</v>
      </c>
      <c r="G26" s="49" t="str">
        <f>VLOOKUP(B26,[1]список!_xlnm.Print_Area,6)</f>
        <v>Московская область</v>
      </c>
      <c r="H26" s="52">
        <v>37.340000000000003</v>
      </c>
      <c r="I26" s="53">
        <v>3</v>
      </c>
      <c r="J26" s="52">
        <v>48</v>
      </c>
      <c r="K26" s="52">
        <v>50</v>
      </c>
      <c r="L26" s="52">
        <f>K26</f>
        <v>50</v>
      </c>
      <c r="M26" s="54"/>
      <c r="N26" s="55"/>
      <c r="P26" s="44"/>
      <c r="Q26" s="43"/>
      <c r="R26" s="43"/>
      <c r="S26" s="45"/>
      <c r="T26" s="45"/>
      <c r="U26" s="45"/>
    </row>
    <row r="27" spans="1:21" ht="16.75" customHeight="1" x14ac:dyDescent="0.25">
      <c r="A27" s="47">
        <v>5</v>
      </c>
      <c r="B27" s="48">
        <v>15</v>
      </c>
      <c r="C27" s="49">
        <f>VLOOKUP(B27,[1]список!_xlnm.Print_Area,3)</f>
        <v>10066351620</v>
      </c>
      <c r="D27" s="50" t="str">
        <f>VLOOKUP(B27,[1]список!_xlnm.Print_Area,2)</f>
        <v>КРУГЛОВА Екатерина</v>
      </c>
      <c r="E27" s="51">
        <f>VLOOKUP(B27,[1]список!_xlnm.Print_Area,4)</f>
        <v>34518</v>
      </c>
      <c r="F27" s="49" t="str">
        <f>VLOOKUP(B27,[1]список!_xlnm.Print_Area,5)</f>
        <v>МС</v>
      </c>
      <c r="G27" s="49" t="str">
        <f>VLOOKUP(B27,[1]список!_xlnm.Print_Area,6)</f>
        <v>Самарская область</v>
      </c>
      <c r="H27" s="52">
        <v>35.840000000000003</v>
      </c>
      <c r="I27" s="53">
        <v>5</v>
      </c>
      <c r="J27" s="52"/>
      <c r="K27" s="52"/>
      <c r="L27" s="52"/>
      <c r="M27" s="54"/>
      <c r="N27" s="55"/>
      <c r="P27" s="44"/>
      <c r="Q27" s="43"/>
      <c r="R27" s="43"/>
      <c r="S27" s="45"/>
      <c r="T27" s="45"/>
      <c r="U27" s="45"/>
    </row>
    <row r="28" spans="1:21" ht="16.75" customHeight="1" x14ac:dyDescent="0.25">
      <c r="A28" s="47">
        <v>6</v>
      </c>
      <c r="B28" s="48">
        <v>17</v>
      </c>
      <c r="C28" s="49">
        <f>VLOOKUP(B28,[1]список!_xlnm.Print_Area,3)</f>
        <v>10144340125</v>
      </c>
      <c r="D28" s="50" t="str">
        <f>VLOOKUP(B28,[1]список!_xlnm.Print_Area,2)</f>
        <v>КОРАБЕЛЬЩИКОВА Татьяна</v>
      </c>
      <c r="E28" s="51">
        <f>VLOOKUP(B28,[1]список!_xlnm.Print_Area,4)</f>
        <v>36347</v>
      </c>
      <c r="F28" s="49" t="str">
        <f>VLOOKUP(B28,[1]список!_xlnm.Print_Area,5)</f>
        <v>КМС</v>
      </c>
      <c r="G28" s="49" t="str">
        <f>VLOOKUP(B28,[1]список!_xlnm.Print_Area,6)</f>
        <v>Московская область</v>
      </c>
      <c r="H28" s="52">
        <v>35.67</v>
      </c>
      <c r="I28" s="53">
        <v>6</v>
      </c>
      <c r="J28" s="52"/>
      <c r="K28" s="52"/>
      <c r="L28" s="52"/>
      <c r="M28" s="54"/>
      <c r="N28" s="55"/>
      <c r="P28" s="44"/>
      <c r="Q28" s="43"/>
      <c r="R28" s="43"/>
      <c r="S28" s="45"/>
      <c r="T28" s="45"/>
      <c r="U28" s="45"/>
    </row>
    <row r="29" spans="1:21" ht="16.75" customHeight="1" x14ac:dyDescent="0.25">
      <c r="A29" s="47">
        <v>7</v>
      </c>
      <c r="B29" s="48">
        <v>13</v>
      </c>
      <c r="C29" s="49">
        <f>VLOOKUP(B29,[1]список!_xlnm.Print_Area,3)</f>
        <v>10096489722</v>
      </c>
      <c r="D29" s="50" t="str">
        <f>VLOOKUP(B29,[1]список!_xlnm.Print_Area,2)</f>
        <v>ТЕРЕБОВА Анастасия</v>
      </c>
      <c r="E29" s="51">
        <f>VLOOKUP(B29,[1]список!_xlnm.Print_Area,4)</f>
        <v>36777</v>
      </c>
      <c r="F29" s="49" t="str">
        <f>VLOOKUP(B29,[1]список!_xlnm.Print_Area,5)</f>
        <v>МС</v>
      </c>
      <c r="G29" s="49" t="str">
        <f>VLOOKUP(B29,[1]список!_xlnm.Print_Area,6)</f>
        <v>Санкт-Петербург</v>
      </c>
      <c r="H29" s="52">
        <v>26.16</v>
      </c>
      <c r="I29" s="53">
        <v>7</v>
      </c>
      <c r="J29" s="52"/>
      <c r="K29" s="52"/>
      <c r="L29" s="52"/>
      <c r="M29" s="56"/>
      <c r="N29" s="55"/>
      <c r="P29" s="44"/>
      <c r="Q29" s="43"/>
      <c r="R29" s="43"/>
      <c r="S29" s="45"/>
      <c r="T29" s="45"/>
      <c r="U29" s="45"/>
    </row>
    <row r="30" spans="1:21" ht="7.5" customHeight="1" thickBot="1" x14ac:dyDescent="0.35">
      <c r="A30" s="57"/>
      <c r="B30" s="58"/>
      <c r="C30" s="59"/>
      <c r="D30" s="60"/>
      <c r="E30" s="61"/>
      <c r="F30" s="62"/>
      <c r="G30" s="61"/>
      <c r="H30" s="63"/>
      <c r="I30" s="64"/>
      <c r="J30" s="64"/>
      <c r="K30" s="64"/>
      <c r="L30" s="63"/>
      <c r="M30" s="64"/>
      <c r="N30" s="65"/>
      <c r="P30" s="44"/>
      <c r="Q30" s="43"/>
      <c r="R30" s="43"/>
      <c r="S30" s="45"/>
      <c r="T30" s="45"/>
      <c r="U30" s="45"/>
    </row>
    <row r="31" spans="1:21" ht="15" thickTop="1" x14ac:dyDescent="0.25">
      <c r="A31" s="116" t="s">
        <v>40</v>
      </c>
      <c r="B31" s="117"/>
      <c r="C31" s="117"/>
      <c r="D31" s="117"/>
      <c r="E31" s="66"/>
      <c r="F31" s="66"/>
      <c r="G31" s="117" t="s">
        <v>41</v>
      </c>
      <c r="H31" s="117"/>
      <c r="I31" s="117"/>
      <c r="J31" s="117"/>
      <c r="K31" s="117"/>
      <c r="L31" s="117"/>
      <c r="M31" s="117"/>
      <c r="N31" s="118"/>
      <c r="P31" s="44"/>
      <c r="Q31" s="43"/>
      <c r="R31" s="43"/>
      <c r="S31" s="45"/>
      <c r="T31" s="45"/>
      <c r="U31" s="45"/>
    </row>
    <row r="32" spans="1:21" ht="14.5" x14ac:dyDescent="0.25">
      <c r="A32" s="67" t="s">
        <v>42</v>
      </c>
      <c r="B32" s="68"/>
      <c r="C32" s="69"/>
      <c r="D32" s="70"/>
      <c r="E32" s="71"/>
      <c r="F32" s="71"/>
      <c r="G32" s="72" t="s">
        <v>43</v>
      </c>
      <c r="H32" s="73">
        <f t="array" ref="H32">SUM(1/COUNTIF(G23:G29,G23:G29))</f>
        <v>3</v>
      </c>
      <c r="I32" s="74"/>
      <c r="J32" s="75"/>
      <c r="K32" s="75"/>
      <c r="L32" s="76"/>
      <c r="M32" s="72" t="s">
        <v>44</v>
      </c>
      <c r="N32" s="77">
        <f>COUNTIF(F$21:F127,"ЗМС")</f>
        <v>0</v>
      </c>
      <c r="P32" s="44"/>
      <c r="Q32" s="43"/>
      <c r="R32" s="43"/>
      <c r="S32" s="45"/>
      <c r="T32" s="45"/>
      <c r="U32" s="45"/>
    </row>
    <row r="33" spans="1:21" ht="14.5" x14ac:dyDescent="0.25">
      <c r="A33" s="67" t="s">
        <v>45</v>
      </c>
      <c r="B33" s="68"/>
      <c r="C33" s="78"/>
      <c r="D33" s="70"/>
      <c r="E33" s="79"/>
      <c r="F33" s="79"/>
      <c r="G33" s="72" t="s">
        <v>46</v>
      </c>
      <c r="H33" s="80">
        <v>7</v>
      </c>
      <c r="I33" s="81"/>
      <c r="J33" s="82"/>
      <c r="K33" s="82"/>
      <c r="L33" s="83"/>
      <c r="M33" s="72" t="s">
        <v>47</v>
      </c>
      <c r="N33" s="77">
        <f>COUNTIF(F$21:F127,"МСМК")</f>
        <v>0</v>
      </c>
      <c r="P33" s="44"/>
      <c r="Q33" s="43"/>
      <c r="R33" s="43"/>
      <c r="S33" s="45"/>
      <c r="T33" s="45"/>
      <c r="U33" s="45"/>
    </row>
    <row r="34" spans="1:21" ht="14.5" x14ac:dyDescent="0.25">
      <c r="A34" s="67" t="s">
        <v>48</v>
      </c>
      <c r="B34" s="68"/>
      <c r="C34" s="68"/>
      <c r="D34" s="70"/>
      <c r="E34" s="79"/>
      <c r="F34" s="79"/>
      <c r="G34" s="72" t="s">
        <v>49</v>
      </c>
      <c r="H34" s="80">
        <v>7</v>
      </c>
      <c r="I34" s="81"/>
      <c r="J34" s="82"/>
      <c r="K34" s="82"/>
      <c r="L34" s="83"/>
      <c r="M34" s="72" t="s">
        <v>50</v>
      </c>
      <c r="N34" s="77">
        <f>COUNTIF(F$21:F47,"МС")</f>
        <v>4</v>
      </c>
      <c r="P34" s="44"/>
      <c r="Q34" s="43"/>
      <c r="R34" s="43"/>
      <c r="S34" s="45"/>
      <c r="T34" s="45"/>
      <c r="U34" s="45"/>
    </row>
    <row r="35" spans="1:21" ht="14.5" x14ac:dyDescent="0.25">
      <c r="A35" s="67" t="s">
        <v>51</v>
      </c>
      <c r="B35" s="68"/>
      <c r="C35" s="68"/>
      <c r="D35" s="70"/>
      <c r="E35" s="79"/>
      <c r="F35" s="79"/>
      <c r="G35" s="72" t="s">
        <v>52</v>
      </c>
      <c r="H35" s="80">
        <f>COUNT(A23:A29)</f>
        <v>7</v>
      </c>
      <c r="I35" s="81"/>
      <c r="J35" s="82"/>
      <c r="K35" s="82"/>
      <c r="L35" s="83"/>
      <c r="M35" s="72" t="s">
        <v>53</v>
      </c>
      <c r="N35" s="77">
        <f>COUNTIF(F$20:F47,"КМС")</f>
        <v>3</v>
      </c>
      <c r="P35" s="44"/>
      <c r="Q35" s="43"/>
      <c r="R35" s="43"/>
      <c r="S35" s="45"/>
      <c r="T35" s="45"/>
      <c r="U35" s="45"/>
    </row>
    <row r="36" spans="1:21" ht="14.5" x14ac:dyDescent="0.25">
      <c r="A36" s="84"/>
      <c r="B36" s="68"/>
      <c r="C36" s="68"/>
      <c r="D36" s="70"/>
      <c r="G36" s="72" t="s">
        <v>54</v>
      </c>
      <c r="H36" s="80">
        <f>COUNTIF(A23:A29,"НФ")</f>
        <v>0</v>
      </c>
      <c r="I36" s="81"/>
      <c r="J36" s="82"/>
      <c r="K36" s="82"/>
      <c r="L36" s="83"/>
      <c r="M36" s="72" t="s">
        <v>55</v>
      </c>
      <c r="N36" s="77">
        <f>COUNTIF(F$23:F126,"1 СР")</f>
        <v>0</v>
      </c>
      <c r="P36" s="44"/>
      <c r="Q36" s="43"/>
      <c r="R36" s="43"/>
      <c r="S36" s="45"/>
      <c r="T36" s="45"/>
      <c r="U36" s="45"/>
    </row>
    <row r="37" spans="1:21" ht="14.5" x14ac:dyDescent="0.25">
      <c r="A37" s="85"/>
      <c r="B37" s="32"/>
      <c r="C37" s="31"/>
      <c r="D37" s="70"/>
      <c r="G37" s="72" t="s">
        <v>56</v>
      </c>
      <c r="H37" s="80">
        <f>COUNTIF(A23:A29,"ДСКВ")</f>
        <v>0</v>
      </c>
      <c r="I37" s="81"/>
      <c r="J37" s="82"/>
      <c r="K37" s="82"/>
      <c r="L37" s="83"/>
      <c r="M37" s="72" t="s">
        <v>57</v>
      </c>
      <c r="N37" s="77">
        <f>COUNTIF(F$23:F126,"2 СР")</f>
        <v>0</v>
      </c>
    </row>
    <row r="38" spans="1:21" ht="14.5" x14ac:dyDescent="0.25">
      <c r="A38" s="86"/>
      <c r="B38" s="68"/>
      <c r="C38" s="68"/>
      <c r="D38" s="70"/>
      <c r="E38" s="79"/>
      <c r="F38" s="79"/>
      <c r="G38" s="72" t="s">
        <v>58</v>
      </c>
      <c r="H38" s="80">
        <f>COUNTIF(A23:A29,"НС")</f>
        <v>0</v>
      </c>
      <c r="I38" s="87"/>
      <c r="J38" s="88"/>
      <c r="K38" s="88"/>
      <c r="L38" s="89"/>
      <c r="M38" s="72" t="s">
        <v>59</v>
      </c>
      <c r="N38" s="77">
        <f>COUNTIF(F$23:F126,"3 СР")</f>
        <v>0</v>
      </c>
    </row>
    <row r="39" spans="1:21" ht="5.25" customHeight="1" x14ac:dyDescent="0.25">
      <c r="A39" s="86"/>
      <c r="B39" s="68"/>
      <c r="C39" s="68"/>
      <c r="D39" s="68"/>
      <c r="E39" s="68"/>
      <c r="F39" s="68"/>
      <c r="G39" s="32"/>
      <c r="H39" s="90"/>
      <c r="I39" s="90"/>
      <c r="J39" s="90"/>
      <c r="K39" s="90"/>
      <c r="L39" s="90"/>
      <c r="M39" s="91"/>
      <c r="N39" s="92"/>
    </row>
    <row r="40" spans="1:21" ht="15.5" x14ac:dyDescent="0.25">
      <c r="A40" s="93"/>
      <c r="B40" s="94"/>
      <c r="C40" s="94"/>
      <c r="D40" s="119" t="s">
        <v>60</v>
      </c>
      <c r="E40" s="119"/>
      <c r="F40" s="119"/>
      <c r="G40" s="119" t="s">
        <v>61</v>
      </c>
      <c r="H40" s="119"/>
      <c r="I40" s="119"/>
      <c r="J40" s="95"/>
      <c r="K40" s="95"/>
      <c r="L40" s="119" t="str">
        <f>A19</f>
        <v>СУДЬЯ НА ФИНИШЕ:</v>
      </c>
      <c r="M40" s="119"/>
      <c r="N40" s="120"/>
    </row>
    <row r="41" spans="1:21" x14ac:dyDescent="0.25">
      <c r="A41" s="107"/>
      <c r="B41" s="108"/>
      <c r="C41" s="108"/>
      <c r="D41" s="108"/>
      <c r="E41" s="108"/>
      <c r="F41" s="108"/>
      <c r="G41" s="108"/>
      <c r="H41" s="108"/>
      <c r="I41" s="108"/>
      <c r="J41" s="108"/>
      <c r="K41" s="108"/>
      <c r="L41" s="108"/>
      <c r="M41" s="108"/>
      <c r="N41" s="109"/>
    </row>
    <row r="42" spans="1:21" x14ac:dyDescent="0.25">
      <c r="A42" s="96"/>
      <c r="D42" s="97"/>
      <c r="E42" s="97"/>
      <c r="F42" s="97"/>
      <c r="G42" s="97"/>
      <c r="H42" s="35"/>
      <c r="I42" s="97"/>
      <c r="J42" s="97"/>
      <c r="K42" s="97"/>
      <c r="L42" s="35"/>
      <c r="M42" s="97"/>
      <c r="N42" s="98"/>
    </row>
    <row r="43" spans="1:21" x14ac:dyDescent="0.25">
      <c r="A43" s="96"/>
      <c r="D43" s="97"/>
      <c r="E43" s="97"/>
      <c r="F43" s="97"/>
      <c r="G43" s="97"/>
      <c r="H43" s="35"/>
      <c r="I43" s="97"/>
      <c r="J43" s="97"/>
      <c r="K43" s="97"/>
      <c r="L43" s="35"/>
      <c r="M43" s="97"/>
      <c r="N43" s="98"/>
    </row>
    <row r="44" spans="1:21" x14ac:dyDescent="0.25">
      <c r="A44" s="96"/>
      <c r="D44" s="97"/>
      <c r="E44" s="97"/>
      <c r="F44" s="97"/>
      <c r="G44" s="97"/>
      <c r="H44" s="35"/>
      <c r="I44" s="97"/>
      <c r="J44" s="97"/>
      <c r="K44" s="97"/>
      <c r="L44" s="35"/>
      <c r="M44" s="97"/>
      <c r="N44" s="98"/>
    </row>
    <row r="45" spans="1:21" x14ac:dyDescent="0.25">
      <c r="A45" s="96"/>
      <c r="D45" s="97"/>
      <c r="E45" s="97"/>
      <c r="F45" s="97"/>
      <c r="G45" s="97"/>
      <c r="H45" s="35"/>
      <c r="I45" s="97"/>
      <c r="J45" s="97"/>
      <c r="K45" s="97"/>
      <c r="L45" s="35"/>
      <c r="M45" s="97"/>
      <c r="N45" s="98"/>
    </row>
    <row r="46" spans="1:21" s="44" customFormat="1" ht="13.75" customHeight="1" thickBot="1" x14ac:dyDescent="0.3">
      <c r="A46" s="99"/>
      <c r="B46" s="100"/>
      <c r="C46" s="100"/>
      <c r="D46" s="110" t="str">
        <f>G17</f>
        <v xml:space="preserve">БОЯРОВ В.В. (ВК, г. САРАНСК) </v>
      </c>
      <c r="E46" s="110"/>
      <c r="F46" s="110"/>
      <c r="G46" s="110" t="str">
        <f>G18</f>
        <v>СЛАБКОВСКАЯ В.Н. ( ВК, г. ОМСК)</v>
      </c>
      <c r="H46" s="110"/>
      <c r="I46" s="110"/>
      <c r="J46" s="101"/>
      <c r="K46" s="101"/>
      <c r="L46" s="110" t="str">
        <f>G19</f>
        <v xml:space="preserve">МАЛАХОВ Р.А. (1К, г. ИЖЕВСК) </v>
      </c>
      <c r="M46" s="110"/>
      <c r="N46" s="111"/>
      <c r="S46" s="102"/>
      <c r="T46" s="102"/>
      <c r="U46" s="102"/>
    </row>
    <row r="47" spans="1:21" ht="13.5" thickTop="1" x14ac:dyDescent="0.25"/>
  </sheetData>
  <mergeCells count="39">
    <mergeCell ref="A6:N6"/>
    <mergeCell ref="A1:N1"/>
    <mergeCell ref="A2:N2"/>
    <mergeCell ref="A3:N3"/>
    <mergeCell ref="A4:N4"/>
    <mergeCell ref="A5:N5"/>
    <mergeCell ref="H16:N16"/>
    <mergeCell ref="N21:N22"/>
    <mergeCell ref="F21:F22"/>
    <mergeCell ref="G21:G22"/>
    <mergeCell ref="H21:I22"/>
    <mergeCell ref="J21:K21"/>
    <mergeCell ref="L21:L22"/>
    <mergeCell ref="M21:M22"/>
    <mergeCell ref="A12:N12"/>
    <mergeCell ref="A13:D13"/>
    <mergeCell ref="A14:D14"/>
    <mergeCell ref="A15:G15"/>
    <mergeCell ref="H15:N15"/>
    <mergeCell ref="A7:N7"/>
    <mergeCell ref="A8:N8"/>
    <mergeCell ref="A9:N9"/>
    <mergeCell ref="A10:N10"/>
    <mergeCell ref="A11:N11"/>
    <mergeCell ref="A31:D31"/>
    <mergeCell ref="G31:N31"/>
    <mergeCell ref="D40:F40"/>
    <mergeCell ref="G40:I40"/>
    <mergeCell ref="L40:N40"/>
    <mergeCell ref="A21:A22"/>
    <mergeCell ref="B21:B22"/>
    <mergeCell ref="C21:C22"/>
    <mergeCell ref="D21:D22"/>
    <mergeCell ref="E21:E22"/>
    <mergeCell ref="A41:E41"/>
    <mergeCell ref="F41:N41"/>
    <mergeCell ref="D46:F46"/>
    <mergeCell ref="G46:I46"/>
    <mergeCell ref="L46:N46"/>
  </mergeCells>
  <printOptions horizontalCentered="1"/>
  <pageMargins left="0.19685039370078741" right="0.19685039370078741" top="0.59055118110236227" bottom="0.59055118110236227" header="0.15748031496062992" footer="0.11811023622047245"/>
  <pageSetup paperSize="9" scale="55" orientation="portrait" r:id="rId1"/>
  <headerFooter alignWithMargins="0">
    <oddHeader>&amp;L&amp;"Calibri,полужирный курсив"&amp;UРЕЗУЛЬТАТЫ НА САЙТЕ WWW.FVSR|highway|results&amp;C&amp;"Calibri,обычный"&amp;8Протокол - &amp;A&amp;R&amp;"Calibri,полужирный курсив"&amp;UФЕДЕРАЦИЯ ВЕЛОСИПЕДНОГО СПОРТА РОССИИ - WWW.FVSR.RU</oddHeader>
    <oddFooter>&amp;C&amp;"Calibri,обычный"                                                                   Страница &amp;P из &amp;N                                                                              Отчет создан &amp;D в &amp;T</oddFooter>
  </headerFooter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0312F32-4AEC-4248-9BE5-152F020C7566}">
  <sheetPr>
    <tabColor theme="3" tint="-0.249977111117893"/>
    <pageSetUpPr fitToPage="1"/>
  </sheetPr>
  <dimension ref="A1:U51"/>
  <sheetViews>
    <sheetView tabSelected="1" view="pageBreakPreview" zoomScale="60" zoomScaleNormal="75" workbookViewId="0">
      <selection activeCell="U12" sqref="U12"/>
    </sheetView>
  </sheetViews>
  <sheetFormatPr defaultColWidth="9.08984375" defaultRowHeight="13" x14ac:dyDescent="0.25"/>
  <cols>
    <col min="1" max="1" width="7" style="4" customWidth="1"/>
    <col min="2" max="2" width="7.81640625" style="97" customWidth="1"/>
    <col min="3" max="3" width="14.36328125" style="97" customWidth="1"/>
    <col min="4" max="4" width="22.6328125" style="4" customWidth="1"/>
    <col min="5" max="5" width="11.81640625" style="4" customWidth="1"/>
    <col min="6" max="6" width="8.81640625" style="4" customWidth="1"/>
    <col min="7" max="7" width="27" style="4" customWidth="1"/>
    <col min="8" max="8" width="9.90625" style="5" customWidth="1"/>
    <col min="9" max="11" width="9.90625" style="4" customWidth="1"/>
    <col min="12" max="12" width="10.08984375" style="5" customWidth="1"/>
    <col min="13" max="13" width="13.81640625" style="4" customWidth="1"/>
    <col min="14" max="14" width="13.08984375" style="4" customWidth="1"/>
    <col min="15" max="15" width="9.08984375" style="4"/>
    <col min="16" max="16" width="9.08984375" style="4" customWidth="1"/>
    <col min="17" max="18" width="9.08984375" style="4"/>
    <col min="19" max="21" width="9.08984375" style="5"/>
    <col min="22" max="16384" width="9.08984375" style="4"/>
  </cols>
  <sheetData>
    <row r="1" spans="1:21" s="3" customFormat="1" ht="20" customHeight="1" x14ac:dyDescent="0.25">
      <c r="A1" s="156" t="s">
        <v>0</v>
      </c>
      <c r="B1" s="156"/>
      <c r="C1" s="156"/>
      <c r="D1" s="156"/>
      <c r="E1" s="156"/>
      <c r="F1" s="156"/>
      <c r="G1" s="156"/>
      <c r="H1" s="156"/>
      <c r="I1" s="156"/>
      <c r="J1" s="156"/>
      <c r="K1" s="156"/>
      <c r="L1" s="156"/>
      <c r="M1" s="156"/>
      <c r="N1" s="156"/>
      <c r="O1" s="1"/>
      <c r="P1" s="2"/>
    </row>
    <row r="2" spans="1:21" s="3" customFormat="1" ht="20" customHeight="1" x14ac:dyDescent="0.25">
      <c r="A2" s="156" t="s">
        <v>1</v>
      </c>
      <c r="B2" s="156"/>
      <c r="C2" s="156"/>
      <c r="D2" s="156"/>
      <c r="E2" s="156"/>
      <c r="F2" s="156"/>
      <c r="G2" s="156"/>
      <c r="H2" s="156"/>
      <c r="I2" s="156"/>
      <c r="J2" s="156"/>
      <c r="K2" s="156"/>
      <c r="L2" s="156"/>
      <c r="M2" s="156"/>
      <c r="N2" s="156"/>
      <c r="O2" s="1"/>
      <c r="P2" s="2"/>
    </row>
    <row r="3" spans="1:21" s="3" customFormat="1" ht="20" customHeight="1" x14ac:dyDescent="0.25">
      <c r="A3" s="156" t="s">
        <v>2</v>
      </c>
      <c r="B3" s="156"/>
      <c r="C3" s="156"/>
      <c r="D3" s="156"/>
      <c r="E3" s="156"/>
      <c r="F3" s="156"/>
      <c r="G3" s="156"/>
      <c r="H3" s="156"/>
      <c r="I3" s="156"/>
      <c r="J3" s="156"/>
      <c r="K3" s="156"/>
      <c r="L3" s="156"/>
      <c r="M3" s="156"/>
      <c r="N3" s="156"/>
      <c r="O3" s="1"/>
      <c r="P3" s="2"/>
    </row>
    <row r="4" spans="1:21" ht="18.5" customHeight="1" x14ac:dyDescent="0.25">
      <c r="A4" s="156" t="s">
        <v>3</v>
      </c>
      <c r="B4" s="156"/>
      <c r="C4" s="156"/>
      <c r="D4" s="156"/>
      <c r="E4" s="156"/>
      <c r="F4" s="156"/>
      <c r="G4" s="156"/>
      <c r="H4" s="156"/>
      <c r="I4" s="156"/>
      <c r="J4" s="156"/>
      <c r="K4" s="156"/>
      <c r="L4" s="156"/>
      <c r="M4" s="156"/>
      <c r="N4" s="156"/>
    </row>
    <row r="5" spans="1:21" ht="17" customHeight="1" x14ac:dyDescent="0.25">
      <c r="A5" s="156" t="s">
        <v>4</v>
      </c>
      <c r="B5" s="156"/>
      <c r="C5" s="156"/>
      <c r="D5" s="156"/>
      <c r="E5" s="156"/>
      <c r="F5" s="156"/>
      <c r="G5" s="156"/>
      <c r="H5" s="156"/>
      <c r="I5" s="156"/>
      <c r="J5" s="156"/>
      <c r="K5" s="156"/>
      <c r="L5" s="156"/>
      <c r="M5" s="156"/>
      <c r="N5" s="156"/>
      <c r="Q5" s="3"/>
    </row>
    <row r="6" spans="1:21" s="6" customFormat="1" ht="20.5" customHeight="1" x14ac:dyDescent="0.25">
      <c r="A6" s="155" t="s">
        <v>64</v>
      </c>
      <c r="B6" s="155"/>
      <c r="C6" s="155"/>
      <c r="D6" s="155"/>
      <c r="E6" s="155"/>
      <c r="F6" s="155"/>
      <c r="G6" s="155"/>
      <c r="H6" s="155"/>
      <c r="I6" s="155"/>
      <c r="J6" s="155"/>
      <c r="K6" s="155"/>
      <c r="L6" s="155"/>
      <c r="M6" s="155"/>
      <c r="N6" s="155"/>
      <c r="S6" s="7"/>
      <c r="T6" s="7"/>
      <c r="U6" s="7"/>
    </row>
    <row r="7" spans="1:21" s="6" customFormat="1" ht="23.5" customHeight="1" x14ac:dyDescent="0.25">
      <c r="A7" s="121" t="s">
        <v>68</v>
      </c>
      <c r="B7" s="121"/>
      <c r="C7" s="121"/>
      <c r="D7" s="121"/>
      <c r="E7" s="121"/>
      <c r="F7" s="121"/>
      <c r="G7" s="121"/>
      <c r="H7" s="121"/>
      <c r="I7" s="121"/>
      <c r="J7" s="121"/>
      <c r="K7" s="121"/>
      <c r="L7" s="121"/>
      <c r="M7" s="121"/>
      <c r="N7" s="121"/>
      <c r="S7" s="7"/>
      <c r="T7" s="7"/>
      <c r="U7" s="7"/>
    </row>
    <row r="8" spans="1:21" s="6" customFormat="1" ht="23" customHeight="1" thickBot="1" x14ac:dyDescent="0.3">
      <c r="A8" s="122" t="s">
        <v>5</v>
      </c>
      <c r="B8" s="122"/>
      <c r="C8" s="122"/>
      <c r="D8" s="122"/>
      <c r="E8" s="122"/>
      <c r="F8" s="122"/>
      <c r="G8" s="122"/>
      <c r="H8" s="122"/>
      <c r="I8" s="122"/>
      <c r="J8" s="122"/>
      <c r="K8" s="122"/>
      <c r="L8" s="122"/>
      <c r="M8" s="122"/>
      <c r="N8" s="122"/>
      <c r="S8" s="7"/>
      <c r="T8" s="7"/>
      <c r="U8" s="7"/>
    </row>
    <row r="9" spans="1:21" ht="20" customHeight="1" thickTop="1" x14ac:dyDescent="0.25">
      <c r="A9" s="123" t="s">
        <v>6</v>
      </c>
      <c r="B9" s="124"/>
      <c r="C9" s="124"/>
      <c r="D9" s="124"/>
      <c r="E9" s="124"/>
      <c r="F9" s="124"/>
      <c r="G9" s="124"/>
      <c r="H9" s="124"/>
      <c r="I9" s="124"/>
      <c r="J9" s="124"/>
      <c r="K9" s="124"/>
      <c r="L9" s="124"/>
      <c r="M9" s="124"/>
      <c r="N9" s="125"/>
    </row>
    <row r="10" spans="1:21" ht="20" customHeight="1" x14ac:dyDescent="0.25">
      <c r="A10" s="126" t="s">
        <v>7</v>
      </c>
      <c r="B10" s="127"/>
      <c r="C10" s="127"/>
      <c r="D10" s="127"/>
      <c r="E10" s="127"/>
      <c r="F10" s="127"/>
      <c r="G10" s="127"/>
      <c r="H10" s="127"/>
      <c r="I10" s="127"/>
      <c r="J10" s="127"/>
      <c r="K10" s="127"/>
      <c r="L10" s="127"/>
      <c r="M10" s="127"/>
      <c r="N10" s="128"/>
    </row>
    <row r="11" spans="1:21" ht="20" customHeight="1" x14ac:dyDescent="0.25">
      <c r="A11" s="126" t="s">
        <v>62</v>
      </c>
      <c r="B11" s="127"/>
      <c r="C11" s="127"/>
      <c r="D11" s="127"/>
      <c r="E11" s="127"/>
      <c r="F11" s="127"/>
      <c r="G11" s="127"/>
      <c r="H11" s="127"/>
      <c r="I11" s="127"/>
      <c r="J11" s="127"/>
      <c r="K11" s="127"/>
      <c r="L11" s="127"/>
      <c r="M11" s="127"/>
      <c r="N11" s="128"/>
    </row>
    <row r="12" spans="1:21" ht="14" customHeight="1" x14ac:dyDescent="0.25">
      <c r="A12" s="129"/>
      <c r="B12" s="130"/>
      <c r="C12" s="130"/>
      <c r="D12" s="130"/>
      <c r="E12" s="130"/>
      <c r="F12" s="130"/>
      <c r="G12" s="130"/>
      <c r="H12" s="130"/>
      <c r="I12" s="130"/>
      <c r="J12" s="130"/>
      <c r="K12" s="130"/>
      <c r="L12" s="130"/>
      <c r="M12" s="130"/>
      <c r="N12" s="131"/>
    </row>
    <row r="13" spans="1:21" ht="15.5" x14ac:dyDescent="0.25">
      <c r="A13" s="132" t="s">
        <v>9</v>
      </c>
      <c r="B13" s="133"/>
      <c r="C13" s="133"/>
      <c r="D13" s="133"/>
      <c r="E13" s="8"/>
      <c r="F13" s="8"/>
      <c r="G13" s="9" t="s">
        <v>10</v>
      </c>
      <c r="H13" s="10" t="s">
        <v>13</v>
      </c>
      <c r="I13" s="8"/>
      <c r="J13" s="8"/>
      <c r="K13" s="8"/>
      <c r="L13" s="10"/>
      <c r="M13" s="11"/>
      <c r="N13" s="12" t="s">
        <v>67</v>
      </c>
    </row>
    <row r="14" spans="1:21" ht="15.5" x14ac:dyDescent="0.25">
      <c r="A14" s="134" t="s">
        <v>65</v>
      </c>
      <c r="B14" s="135"/>
      <c r="C14" s="135"/>
      <c r="D14" s="135"/>
      <c r="E14" s="13"/>
      <c r="F14" s="13"/>
      <c r="G14" s="14" t="s">
        <v>12</v>
      </c>
      <c r="H14" s="15" t="s">
        <v>63</v>
      </c>
      <c r="I14" s="13"/>
      <c r="J14" s="13"/>
      <c r="K14" s="13"/>
      <c r="L14" s="15"/>
      <c r="M14" s="16"/>
      <c r="N14" s="17" t="s">
        <v>66</v>
      </c>
    </row>
    <row r="15" spans="1:21" ht="14.5" x14ac:dyDescent="0.25">
      <c r="A15" s="136" t="s">
        <v>14</v>
      </c>
      <c r="B15" s="137"/>
      <c r="C15" s="137"/>
      <c r="D15" s="137"/>
      <c r="E15" s="137"/>
      <c r="F15" s="137"/>
      <c r="G15" s="138"/>
      <c r="H15" s="139" t="s">
        <v>15</v>
      </c>
      <c r="I15" s="137"/>
      <c r="J15" s="137"/>
      <c r="K15" s="137"/>
      <c r="L15" s="137"/>
      <c r="M15" s="137"/>
      <c r="N15" s="140"/>
    </row>
    <row r="16" spans="1:21" ht="14.5" x14ac:dyDescent="0.25">
      <c r="A16" s="18" t="s">
        <v>16</v>
      </c>
      <c r="B16" s="19"/>
      <c r="C16" s="19"/>
      <c r="D16" s="20"/>
      <c r="E16" s="21"/>
      <c r="F16" s="20"/>
      <c r="G16" s="22"/>
      <c r="H16" s="141" t="s">
        <v>17</v>
      </c>
      <c r="I16" s="142"/>
      <c r="J16" s="142"/>
      <c r="K16" s="142"/>
      <c r="L16" s="142"/>
      <c r="M16" s="142"/>
      <c r="N16" s="143"/>
    </row>
    <row r="17" spans="1:21" ht="14.5" x14ac:dyDescent="0.35">
      <c r="A17" s="18" t="s">
        <v>18</v>
      </c>
      <c r="B17" s="19"/>
      <c r="C17" s="19"/>
      <c r="D17" s="23"/>
      <c r="E17" s="21"/>
      <c r="F17" s="20"/>
      <c r="G17" s="24" t="s">
        <v>19</v>
      </c>
      <c r="H17" s="25" t="s">
        <v>20</v>
      </c>
      <c r="I17" s="26"/>
      <c r="J17" s="26"/>
      <c r="K17" s="26"/>
      <c r="L17" s="27"/>
      <c r="M17" s="26"/>
      <c r="N17" s="28"/>
    </row>
    <row r="18" spans="1:21" ht="14.5" x14ac:dyDescent="0.25">
      <c r="A18" s="29" t="s">
        <v>21</v>
      </c>
      <c r="B18" s="19"/>
      <c r="C18" s="19"/>
      <c r="D18" s="23"/>
      <c r="E18" s="21"/>
      <c r="F18" s="20"/>
      <c r="G18" s="30" t="s">
        <v>22</v>
      </c>
      <c r="H18" s="25" t="s">
        <v>23</v>
      </c>
      <c r="I18" s="26"/>
      <c r="J18" s="26"/>
      <c r="K18" s="26"/>
      <c r="L18" s="27"/>
      <c r="M18" s="26"/>
      <c r="N18" s="28"/>
    </row>
    <row r="19" spans="1:21" ht="15" thickBot="1" x14ac:dyDescent="0.4">
      <c r="A19" s="18" t="s">
        <v>24</v>
      </c>
      <c r="B19" s="31"/>
      <c r="C19" s="31"/>
      <c r="D19" s="32"/>
      <c r="E19" s="32"/>
      <c r="F19" s="32"/>
      <c r="G19" s="24" t="s">
        <v>25</v>
      </c>
      <c r="H19" s="33"/>
      <c r="I19" s="34"/>
      <c r="J19" s="34"/>
      <c r="K19" s="34"/>
      <c r="L19" s="35"/>
      <c r="M19" s="36"/>
      <c r="N19" s="37"/>
    </row>
    <row r="20" spans="1:21" ht="7.5" customHeight="1" thickTop="1" thickBot="1" x14ac:dyDescent="0.3">
      <c r="A20" s="40"/>
      <c r="B20" s="39"/>
      <c r="C20" s="39"/>
      <c r="D20" s="40"/>
      <c r="E20" s="40"/>
      <c r="F20" s="40"/>
      <c r="G20" s="40"/>
      <c r="H20" s="41"/>
      <c r="I20" s="40"/>
      <c r="J20" s="40"/>
      <c r="K20" s="40"/>
      <c r="L20" s="41"/>
      <c r="M20" s="40"/>
      <c r="N20" s="40"/>
    </row>
    <row r="21" spans="1:21" s="43" customFormat="1" ht="20.25" customHeight="1" thickTop="1" x14ac:dyDescent="0.25">
      <c r="A21" s="112" t="s">
        <v>26</v>
      </c>
      <c r="B21" s="114" t="s">
        <v>27</v>
      </c>
      <c r="C21" s="114" t="s">
        <v>28</v>
      </c>
      <c r="D21" s="114" t="s">
        <v>29</v>
      </c>
      <c r="E21" s="114" t="s">
        <v>30</v>
      </c>
      <c r="F21" s="114" t="s">
        <v>31</v>
      </c>
      <c r="G21" s="114" t="s">
        <v>32</v>
      </c>
      <c r="H21" s="146" t="s">
        <v>33</v>
      </c>
      <c r="I21" s="147"/>
      <c r="J21" s="150" t="s">
        <v>34</v>
      </c>
      <c r="K21" s="150"/>
      <c r="L21" s="151" t="s">
        <v>35</v>
      </c>
      <c r="M21" s="153" t="s">
        <v>36</v>
      </c>
      <c r="N21" s="144" t="s">
        <v>37</v>
      </c>
      <c r="P21" s="44"/>
      <c r="S21" s="45"/>
      <c r="T21" s="45"/>
      <c r="U21" s="45"/>
    </row>
    <row r="22" spans="1:21" s="43" customFormat="1" ht="17.25" customHeight="1" x14ac:dyDescent="0.25">
      <c r="A22" s="113"/>
      <c r="B22" s="115"/>
      <c r="C22" s="115"/>
      <c r="D22" s="115"/>
      <c r="E22" s="115"/>
      <c r="F22" s="115"/>
      <c r="G22" s="115"/>
      <c r="H22" s="148"/>
      <c r="I22" s="149"/>
      <c r="J22" s="46" t="s">
        <v>38</v>
      </c>
      <c r="K22" s="46" t="s">
        <v>39</v>
      </c>
      <c r="L22" s="152"/>
      <c r="M22" s="154"/>
      <c r="N22" s="145"/>
      <c r="P22" s="44"/>
      <c r="S22" s="45"/>
      <c r="T22" s="45"/>
      <c r="U22" s="45"/>
    </row>
    <row r="23" spans="1:21" ht="16.75" customHeight="1" x14ac:dyDescent="0.25">
      <c r="A23" s="103">
        <v>1</v>
      </c>
      <c r="B23" s="48">
        <v>1</v>
      </c>
      <c r="C23" s="49">
        <f>VLOOKUP(B23,[1]список!_xlnm.Print_Area,3)</f>
        <v>10084695734</v>
      </c>
      <c r="D23" s="50" t="str">
        <f>VLOOKUP(B23,[1]список!_xlnm.Print_Area,2)</f>
        <v xml:space="preserve">ФОМИНОВ Никита </v>
      </c>
      <c r="E23" s="51">
        <f>VLOOKUP(B23,[1]список!_xlnm.Print_Area,4)</f>
        <v>36281</v>
      </c>
      <c r="F23" s="49" t="str">
        <f>VLOOKUP(B23,[1]список!_xlnm.Print_Area,5)</f>
        <v>МС</v>
      </c>
      <c r="G23" s="49" t="str">
        <f>VLOOKUP(B23,[1]список!_xlnm.Print_Area,6)</f>
        <v>Санкт-Петербург</v>
      </c>
      <c r="H23" s="52">
        <v>87</v>
      </c>
      <c r="I23" s="104">
        <v>1</v>
      </c>
      <c r="J23" s="52">
        <v>91</v>
      </c>
      <c r="K23" s="52">
        <v>92</v>
      </c>
      <c r="L23" s="52">
        <f t="shared" ref="L23:L30" si="0">MAX(J23:K23)</f>
        <v>92</v>
      </c>
      <c r="M23" s="105"/>
      <c r="N23" s="55"/>
      <c r="P23" s="44"/>
      <c r="Q23" s="43"/>
      <c r="R23" s="43"/>
      <c r="S23" s="45"/>
      <c r="T23" s="45"/>
      <c r="U23" s="45"/>
    </row>
    <row r="24" spans="1:21" ht="16.75" customHeight="1" x14ac:dyDescent="0.25">
      <c r="A24" s="103">
        <v>2</v>
      </c>
      <c r="B24" s="48">
        <v>5</v>
      </c>
      <c r="C24" s="49">
        <f>VLOOKUP(B24,[1]список!_xlnm.Print_Area,3)</f>
        <v>10061949941</v>
      </c>
      <c r="D24" s="50" t="str">
        <f>VLOOKUP(B24,[1]список!_xlnm.Print_Area,2)</f>
        <v>РИЗАЕВ Ирек</v>
      </c>
      <c r="E24" s="51">
        <f>VLOOKUP(B24,[1]список!_xlnm.Print_Area,4)</f>
        <v>35704</v>
      </c>
      <c r="F24" s="49" t="str">
        <f>VLOOKUP(B24,[1]список!_xlnm.Print_Area,5)</f>
        <v>МСМК</v>
      </c>
      <c r="G24" s="49" t="str">
        <f>VLOOKUP(B24,[1]список!_xlnm.Print_Area,6)</f>
        <v>Республика Татарстан</v>
      </c>
      <c r="H24" s="52">
        <v>84.33</v>
      </c>
      <c r="I24" s="104">
        <v>2</v>
      </c>
      <c r="J24" s="52">
        <v>91.66</v>
      </c>
      <c r="K24" s="52">
        <v>67</v>
      </c>
      <c r="L24" s="52">
        <f t="shared" si="0"/>
        <v>91.66</v>
      </c>
      <c r="M24" s="105"/>
      <c r="N24" s="55"/>
      <c r="P24" s="44"/>
      <c r="Q24" s="43"/>
      <c r="R24" s="43"/>
      <c r="S24" s="45"/>
      <c r="T24" s="45"/>
      <c r="U24" s="45"/>
    </row>
    <row r="25" spans="1:21" ht="16.75" customHeight="1" x14ac:dyDescent="0.25">
      <c r="A25" s="103">
        <v>3</v>
      </c>
      <c r="B25" s="48">
        <v>9</v>
      </c>
      <c r="C25" s="49">
        <f>VLOOKUP(B25,[1]список!_xlnm.Print_Area,3)</f>
        <v>10066301908</v>
      </c>
      <c r="D25" s="50" t="str">
        <f>VLOOKUP(B25,[1]список!_xlnm.Print_Area,2)</f>
        <v>МОЛЛАЕВ Александр</v>
      </c>
      <c r="E25" s="51">
        <f>VLOOKUP(B25,[1]список!_xlnm.Print_Area,4)</f>
        <v>37610</v>
      </c>
      <c r="F25" s="49" t="str">
        <f>VLOOKUP(B25,[1]список!_xlnm.Print_Area,5)</f>
        <v>МС</v>
      </c>
      <c r="G25" s="49" t="str">
        <f>VLOOKUP(B25,[1]список!_xlnm.Print_Area,6)</f>
        <v>Краснодарский край</v>
      </c>
      <c r="H25" s="52">
        <v>74.08</v>
      </c>
      <c r="I25" s="104">
        <v>3</v>
      </c>
      <c r="J25" s="52">
        <v>88</v>
      </c>
      <c r="K25" s="52">
        <v>61</v>
      </c>
      <c r="L25" s="52">
        <f t="shared" si="0"/>
        <v>88</v>
      </c>
      <c r="M25" s="105"/>
      <c r="N25" s="55"/>
      <c r="P25" s="44"/>
      <c r="Q25" s="43"/>
      <c r="R25" s="43"/>
      <c r="S25" s="45"/>
      <c r="T25" s="45"/>
      <c r="U25" s="45"/>
    </row>
    <row r="26" spans="1:21" ht="16.75" customHeight="1" x14ac:dyDescent="0.25">
      <c r="A26" s="103">
        <v>4</v>
      </c>
      <c r="B26" s="48">
        <v>4</v>
      </c>
      <c r="C26" s="49">
        <f>VLOOKUP(B26,[1]список!_xlnm.Print_Area,3)</f>
        <v>10129838019</v>
      </c>
      <c r="D26" s="50" t="str">
        <f>VLOOKUP(B26,[1]список!_xlnm.Print_Area,2)</f>
        <v>СОРОКО Роман</v>
      </c>
      <c r="E26" s="51">
        <f>VLOOKUP(B26,[1]список!_xlnm.Print_Area,4)</f>
        <v>38518</v>
      </c>
      <c r="F26" s="49" t="str">
        <f>VLOOKUP(B26,[1]список!_xlnm.Print_Area,5)</f>
        <v>КМС</v>
      </c>
      <c r="G26" s="49" t="str">
        <f>VLOOKUP(B26,[1]список!_xlnm.Print_Area,6)</f>
        <v>Санкт-Петербург</v>
      </c>
      <c r="H26" s="52">
        <v>59.5</v>
      </c>
      <c r="I26" s="104">
        <v>4</v>
      </c>
      <c r="J26" s="52">
        <v>71</v>
      </c>
      <c r="K26" s="52">
        <v>46</v>
      </c>
      <c r="L26" s="52">
        <f t="shared" si="0"/>
        <v>71</v>
      </c>
      <c r="M26" s="105"/>
      <c r="N26" s="55"/>
      <c r="P26" s="44"/>
      <c r="Q26" s="43"/>
      <c r="R26" s="43"/>
      <c r="S26" s="45"/>
      <c r="T26" s="45"/>
      <c r="U26" s="45"/>
    </row>
    <row r="27" spans="1:21" ht="16.75" customHeight="1" x14ac:dyDescent="0.25">
      <c r="A27" s="103">
        <v>5</v>
      </c>
      <c r="B27" s="48">
        <v>6</v>
      </c>
      <c r="C27" s="49">
        <f>VLOOKUP(B27,[1]список!_xlnm.Print_Area,3)</f>
        <v>10140039284</v>
      </c>
      <c r="D27" s="50" t="str">
        <f>VLOOKUP(B27,[1]список!_xlnm.Print_Area,2)</f>
        <v>ГАЛКИН Дмитрий</v>
      </c>
      <c r="E27" s="51">
        <f>VLOOKUP(B27,[1]список!_xlnm.Print_Area,4)</f>
        <v>37933</v>
      </c>
      <c r="F27" s="49" t="str">
        <f>VLOOKUP(B27,[1]список!_xlnm.Print_Area,5)</f>
        <v>1 СР</v>
      </c>
      <c r="G27" s="49" t="str">
        <f>VLOOKUP(B27,[1]список!_xlnm.Print_Area,6)</f>
        <v>Московская область</v>
      </c>
      <c r="H27" s="52">
        <v>50.83</v>
      </c>
      <c r="I27" s="104">
        <v>6</v>
      </c>
      <c r="J27" s="52">
        <v>68.66</v>
      </c>
      <c r="K27" s="52">
        <v>67</v>
      </c>
      <c r="L27" s="52">
        <f t="shared" si="0"/>
        <v>68.66</v>
      </c>
      <c r="M27" s="105"/>
      <c r="N27" s="55"/>
      <c r="P27" s="44"/>
      <c r="Q27" s="43"/>
      <c r="R27" s="43"/>
      <c r="S27" s="45"/>
      <c r="T27" s="45"/>
      <c r="U27" s="45"/>
    </row>
    <row r="28" spans="1:21" ht="16.75" customHeight="1" x14ac:dyDescent="0.25">
      <c r="A28" s="103">
        <v>6</v>
      </c>
      <c r="B28" s="48">
        <v>2</v>
      </c>
      <c r="C28" s="49">
        <f>VLOOKUP(B28,[1]список!_xlnm.Print_Area,3)</f>
        <v>10139701101</v>
      </c>
      <c r="D28" s="50" t="str">
        <f>VLOOKUP(B28,[1]список!_xlnm.Print_Area,2)</f>
        <v>НЕЧИПОРЮК Данил</v>
      </c>
      <c r="E28" s="51">
        <f>VLOOKUP(B28,[1]список!_xlnm.Print_Area,4)</f>
        <v>38342</v>
      </c>
      <c r="F28" s="49" t="str">
        <f>VLOOKUP(B28,[1]список!_xlnm.Print_Area,5)</f>
        <v>КМС</v>
      </c>
      <c r="G28" s="49" t="str">
        <f>VLOOKUP(B28,[1]список!_xlnm.Print_Area,6)</f>
        <v>Санкт-Петербург</v>
      </c>
      <c r="H28" s="52">
        <v>44.5</v>
      </c>
      <c r="I28" s="104">
        <v>8</v>
      </c>
      <c r="J28" s="52">
        <v>61.67</v>
      </c>
      <c r="K28" s="52">
        <v>50</v>
      </c>
      <c r="L28" s="52">
        <f t="shared" si="0"/>
        <v>61.67</v>
      </c>
      <c r="M28" s="105"/>
      <c r="N28" s="55"/>
      <c r="P28" s="44"/>
      <c r="Q28" s="43"/>
      <c r="R28" s="43"/>
      <c r="S28" s="45"/>
      <c r="T28" s="45"/>
      <c r="U28" s="45"/>
    </row>
    <row r="29" spans="1:21" ht="16.75" customHeight="1" x14ac:dyDescent="0.25">
      <c r="A29" s="103">
        <v>7</v>
      </c>
      <c r="B29" s="48">
        <v>7</v>
      </c>
      <c r="C29" s="49">
        <f>VLOOKUP(B29,[1]список!_xlnm.Print_Area,3)</f>
        <v>10140039385</v>
      </c>
      <c r="D29" s="50" t="str">
        <f>VLOOKUP(B29,[1]список!_xlnm.Print_Area,2)</f>
        <v>СОКОЛОВ Игорь</v>
      </c>
      <c r="E29" s="51">
        <f>VLOOKUP(B29,[1]список!_xlnm.Print_Area,4)</f>
        <v>38016</v>
      </c>
      <c r="F29" s="49" t="str">
        <f>VLOOKUP(B29,[1]список!_xlnm.Print_Area,5)</f>
        <v>1 СР</v>
      </c>
      <c r="G29" s="49" t="str">
        <f>VLOOKUP(B29,[1]список!_xlnm.Print_Area,6)</f>
        <v>Московская область</v>
      </c>
      <c r="H29" s="52">
        <v>52</v>
      </c>
      <c r="I29" s="104">
        <v>5</v>
      </c>
      <c r="J29" s="52">
        <v>61</v>
      </c>
      <c r="K29" s="52">
        <v>39</v>
      </c>
      <c r="L29" s="52">
        <f t="shared" si="0"/>
        <v>61</v>
      </c>
      <c r="M29" s="105"/>
      <c r="N29" s="55"/>
      <c r="P29" s="44"/>
      <c r="Q29" s="43"/>
      <c r="R29" s="43"/>
      <c r="S29" s="45"/>
      <c r="T29" s="45"/>
      <c r="U29" s="45"/>
    </row>
    <row r="30" spans="1:21" ht="16.75" customHeight="1" x14ac:dyDescent="0.25">
      <c r="A30" s="103">
        <v>8</v>
      </c>
      <c r="B30" s="48">
        <v>3</v>
      </c>
      <c r="C30" s="49">
        <f>VLOOKUP(B30,[1]список!_xlnm.Print_Area,3)</f>
        <v>10139700794</v>
      </c>
      <c r="D30" s="50" t="str">
        <f>VLOOKUP(B30,[1]список!_xlnm.Print_Area,2)</f>
        <v>ЧАЩИН Никита</v>
      </c>
      <c r="E30" s="51">
        <f>VLOOKUP(B30,[1]список!_xlnm.Print_Area,4)</f>
        <v>38349</v>
      </c>
      <c r="F30" s="49" t="str">
        <f>VLOOKUP(B30,[1]список!_xlnm.Print_Area,5)</f>
        <v>КМС</v>
      </c>
      <c r="G30" s="49" t="str">
        <f>VLOOKUP(B30,[1]список!_xlnm.Print_Area,6)</f>
        <v>Санкт-Петербург</v>
      </c>
      <c r="H30" s="52">
        <v>45.84</v>
      </c>
      <c r="I30" s="104">
        <v>7</v>
      </c>
      <c r="J30" s="52">
        <v>44.33</v>
      </c>
      <c r="K30" s="52">
        <v>47.67</v>
      </c>
      <c r="L30" s="52">
        <f t="shared" si="0"/>
        <v>47.67</v>
      </c>
      <c r="M30" s="105"/>
      <c r="N30" s="55"/>
      <c r="P30" s="44"/>
      <c r="Q30" s="43"/>
      <c r="R30" s="43"/>
      <c r="S30" s="45"/>
      <c r="T30" s="45"/>
      <c r="U30" s="45"/>
    </row>
    <row r="31" spans="1:21" ht="16.75" customHeight="1" x14ac:dyDescent="0.25">
      <c r="A31" s="103">
        <v>9</v>
      </c>
      <c r="B31" s="48">
        <v>8</v>
      </c>
      <c r="C31" s="49">
        <f>VLOOKUP(B31,[1]список!_xlnm.Print_Area,3)</f>
        <v>10066198642</v>
      </c>
      <c r="D31" s="50" t="str">
        <f>VLOOKUP(B31,[1]список!_xlnm.Print_Area,2)</f>
        <v>НОВОСЕЛОВ Максим</v>
      </c>
      <c r="E31" s="51">
        <f>VLOOKUP(B31,[1]список!_xlnm.Print_Area,4)</f>
        <v>32810</v>
      </c>
      <c r="F31" s="49" t="str">
        <f>VLOOKUP(B31,[1]список!_xlnm.Print_Area,5)</f>
        <v>КМС</v>
      </c>
      <c r="G31" s="49" t="str">
        <f>VLOOKUP(B31,[1]список!_xlnm.Print_Area,6)</f>
        <v>Москва</v>
      </c>
      <c r="H31" s="52">
        <v>27.16</v>
      </c>
      <c r="I31" s="104">
        <v>9</v>
      </c>
      <c r="J31" s="52"/>
      <c r="K31" s="52"/>
      <c r="L31" s="52"/>
      <c r="M31" s="106"/>
      <c r="N31" s="55"/>
      <c r="P31" s="44"/>
      <c r="Q31" s="43"/>
      <c r="R31" s="43"/>
      <c r="S31" s="45"/>
      <c r="T31" s="45"/>
      <c r="U31" s="45"/>
    </row>
    <row r="32" spans="1:21" ht="16.75" customHeight="1" x14ac:dyDescent="0.25">
      <c r="A32" s="103">
        <v>10</v>
      </c>
      <c r="B32" s="48">
        <v>10</v>
      </c>
      <c r="C32" s="49">
        <f>VLOOKUP(B32,[1]список!_xlnm.Print_Area,3)</f>
        <v>10066301807</v>
      </c>
      <c r="D32" s="50" t="str">
        <f>VLOOKUP(B32,[1]список!_xlnm.Print_Area,2)</f>
        <v>ЛЮБИШКИН Арсений</v>
      </c>
      <c r="E32" s="51">
        <f>VLOOKUP(B32,[1]список!_xlnm.Print_Area,4)</f>
        <v>37951</v>
      </c>
      <c r="F32" s="49" t="str">
        <f>VLOOKUP(B32,[1]список!_xlnm.Print_Area,5)</f>
        <v>МС</v>
      </c>
      <c r="G32" s="49" t="str">
        <f>VLOOKUP(B32,[1]список!_xlnm.Print_Area,6)</f>
        <v>Краснодарский край</v>
      </c>
      <c r="H32" s="52">
        <v>12.67</v>
      </c>
      <c r="I32" s="104">
        <v>10</v>
      </c>
      <c r="J32" s="52"/>
      <c r="K32" s="52"/>
      <c r="L32" s="52"/>
      <c r="M32" s="106"/>
      <c r="N32" s="55"/>
      <c r="P32" s="44"/>
      <c r="Q32" s="43"/>
      <c r="R32" s="43"/>
      <c r="S32" s="45"/>
      <c r="T32" s="45"/>
      <c r="U32" s="45"/>
    </row>
    <row r="33" spans="1:21" ht="16.75" customHeight="1" x14ac:dyDescent="0.25">
      <c r="A33" s="103">
        <v>11</v>
      </c>
      <c r="B33" s="48">
        <v>11</v>
      </c>
      <c r="C33" s="49">
        <f>VLOOKUP(B33,[1]список!_xlnm.Print_Area,3)</f>
        <v>10089109335</v>
      </c>
      <c r="D33" s="50" t="str">
        <f>VLOOKUP(B33,[1]список!_xlnm.Print_Area,2)</f>
        <v>АЛИЕВ Анар</v>
      </c>
      <c r="E33" s="51">
        <f>VLOOKUP(B33,[1]список!_xlnm.Print_Area,4)</f>
        <v>37694</v>
      </c>
      <c r="F33" s="49" t="str">
        <f>VLOOKUP(B33,[1]список!_xlnm.Print_Area,5)</f>
        <v>МС</v>
      </c>
      <c r="G33" s="49" t="str">
        <f>VLOOKUP(B33,[1]список!_xlnm.Print_Area,6)</f>
        <v>Калининградская область</v>
      </c>
      <c r="H33" s="52">
        <v>2.5</v>
      </c>
      <c r="I33" s="104">
        <v>11</v>
      </c>
      <c r="J33" s="52"/>
      <c r="K33" s="52"/>
      <c r="L33" s="52"/>
      <c r="M33" s="106"/>
      <c r="N33" s="55"/>
      <c r="P33" s="44"/>
      <c r="Q33" s="43"/>
      <c r="R33" s="43"/>
      <c r="S33" s="45"/>
      <c r="T33" s="45"/>
      <c r="U33" s="45"/>
    </row>
    <row r="34" spans="1:21" ht="7.5" customHeight="1" thickBot="1" x14ac:dyDescent="0.35">
      <c r="A34" s="59"/>
      <c r="B34" s="58"/>
      <c r="C34" s="59"/>
      <c r="D34" s="60"/>
      <c r="E34" s="61"/>
      <c r="F34" s="62"/>
      <c r="G34" s="61"/>
      <c r="H34" s="63"/>
      <c r="I34" s="64"/>
      <c r="J34" s="64"/>
      <c r="K34" s="64"/>
      <c r="L34" s="63"/>
      <c r="M34" s="64"/>
      <c r="N34" s="64"/>
      <c r="P34" s="44"/>
      <c r="Q34" s="43"/>
      <c r="R34" s="43"/>
      <c r="S34" s="45"/>
      <c r="T34" s="45"/>
      <c r="U34" s="45"/>
    </row>
    <row r="35" spans="1:21" ht="15" thickTop="1" x14ac:dyDescent="0.25">
      <c r="A35" s="116" t="s">
        <v>40</v>
      </c>
      <c r="B35" s="117"/>
      <c r="C35" s="117"/>
      <c r="D35" s="117"/>
      <c r="E35" s="66"/>
      <c r="F35" s="66"/>
      <c r="G35" s="117" t="s">
        <v>41</v>
      </c>
      <c r="H35" s="117"/>
      <c r="I35" s="117"/>
      <c r="J35" s="117"/>
      <c r="K35" s="117"/>
      <c r="L35" s="117"/>
      <c r="M35" s="117"/>
      <c r="N35" s="118"/>
      <c r="P35" s="44"/>
      <c r="Q35" s="43"/>
      <c r="R35" s="43"/>
      <c r="S35" s="45"/>
      <c r="T35" s="45"/>
      <c r="U35" s="45"/>
    </row>
    <row r="36" spans="1:21" ht="14.5" x14ac:dyDescent="0.25">
      <c r="A36" s="67" t="s">
        <v>42</v>
      </c>
      <c r="B36" s="68"/>
      <c r="C36" s="69"/>
      <c r="D36" s="70"/>
      <c r="E36" s="71"/>
      <c r="F36" s="71"/>
      <c r="G36" s="72" t="s">
        <v>43</v>
      </c>
      <c r="H36" s="73" cm="1">
        <f t="array" ref="H36">SUM(1/COUNTIF(G23:G33,G23:G33))</f>
        <v>6</v>
      </c>
      <c r="I36" s="74"/>
      <c r="J36" s="75"/>
      <c r="K36" s="75"/>
      <c r="L36" s="76"/>
      <c r="M36" s="72" t="s">
        <v>44</v>
      </c>
      <c r="N36" s="77">
        <f>COUNTIF(F$21:F126,"ЗМС")</f>
        <v>0</v>
      </c>
      <c r="P36" s="44"/>
      <c r="Q36" s="43"/>
      <c r="R36" s="43"/>
      <c r="S36" s="45"/>
      <c r="T36" s="45"/>
      <c r="U36" s="45"/>
    </row>
    <row r="37" spans="1:21" ht="14.5" x14ac:dyDescent="0.25">
      <c r="A37" s="67" t="s">
        <v>45</v>
      </c>
      <c r="B37" s="68"/>
      <c r="C37" s="78"/>
      <c r="D37" s="70"/>
      <c r="E37" s="79"/>
      <c r="F37" s="79"/>
      <c r="G37" s="72" t="s">
        <v>46</v>
      </c>
      <c r="H37" s="80">
        <v>11</v>
      </c>
      <c r="I37" s="81"/>
      <c r="J37" s="82"/>
      <c r="K37" s="82"/>
      <c r="L37" s="83"/>
      <c r="M37" s="72" t="s">
        <v>47</v>
      </c>
      <c r="N37" s="77">
        <f>COUNTIF(F$21:F126,"МСМК")</f>
        <v>1</v>
      </c>
      <c r="P37" s="44"/>
      <c r="Q37" s="43"/>
      <c r="R37" s="43"/>
      <c r="S37" s="45"/>
      <c r="T37" s="45"/>
      <c r="U37" s="45"/>
    </row>
    <row r="38" spans="1:21" ht="14.5" x14ac:dyDescent="0.25">
      <c r="A38" s="67" t="s">
        <v>48</v>
      </c>
      <c r="B38" s="68"/>
      <c r="C38" s="68"/>
      <c r="D38" s="70"/>
      <c r="E38" s="79"/>
      <c r="F38" s="79"/>
      <c r="G38" s="72" t="s">
        <v>49</v>
      </c>
      <c r="H38" s="80">
        <v>11</v>
      </c>
      <c r="I38" s="81"/>
      <c r="J38" s="82"/>
      <c r="K38" s="82"/>
      <c r="L38" s="83"/>
      <c r="M38" s="72" t="s">
        <v>50</v>
      </c>
      <c r="N38" s="77">
        <f>COUNTIF(F$21:F51,"МС")</f>
        <v>4</v>
      </c>
      <c r="P38" s="44"/>
      <c r="Q38" s="43"/>
      <c r="R38" s="43"/>
      <c r="S38" s="45"/>
      <c r="T38" s="45"/>
      <c r="U38" s="45"/>
    </row>
    <row r="39" spans="1:21" ht="14.5" x14ac:dyDescent="0.25">
      <c r="A39" s="67" t="s">
        <v>51</v>
      </c>
      <c r="B39" s="68"/>
      <c r="C39" s="68"/>
      <c r="D39" s="70"/>
      <c r="E39" s="79"/>
      <c r="F39" s="79"/>
      <c r="G39" s="72" t="s">
        <v>52</v>
      </c>
      <c r="H39" s="80">
        <f>COUNT(A23:A33)</f>
        <v>11</v>
      </c>
      <c r="I39" s="81"/>
      <c r="J39" s="82"/>
      <c r="K39" s="82"/>
      <c r="L39" s="83"/>
      <c r="M39" s="72" t="s">
        <v>53</v>
      </c>
      <c r="N39" s="77">
        <f>COUNTIF(F$20:F51,"КМС")</f>
        <v>4</v>
      </c>
      <c r="P39" s="44"/>
      <c r="Q39" s="43"/>
      <c r="R39" s="43"/>
      <c r="S39" s="45"/>
      <c r="T39" s="45"/>
      <c r="U39" s="45"/>
    </row>
    <row r="40" spans="1:21" ht="14.5" x14ac:dyDescent="0.25">
      <c r="A40" s="84"/>
      <c r="B40" s="68"/>
      <c r="C40" s="68"/>
      <c r="D40" s="70"/>
      <c r="G40" s="72" t="s">
        <v>54</v>
      </c>
      <c r="H40" s="80">
        <f>COUNTIF(A23:A33,"НФ")</f>
        <v>0</v>
      </c>
      <c r="I40" s="81"/>
      <c r="J40" s="82"/>
      <c r="K40" s="82"/>
      <c r="L40" s="83"/>
      <c r="M40" s="72" t="s">
        <v>55</v>
      </c>
      <c r="N40" s="77">
        <f>COUNTIF(F$23:F125,"1 СР")</f>
        <v>2</v>
      </c>
      <c r="P40" s="44"/>
      <c r="Q40" s="43"/>
      <c r="R40" s="43"/>
      <c r="S40" s="45"/>
      <c r="T40" s="45"/>
      <c r="U40" s="45"/>
    </row>
    <row r="41" spans="1:21" ht="14.5" x14ac:dyDescent="0.25">
      <c r="A41" s="85"/>
      <c r="B41" s="32"/>
      <c r="C41" s="31"/>
      <c r="D41" s="70"/>
      <c r="G41" s="72" t="s">
        <v>56</v>
      </c>
      <c r="H41" s="80">
        <f>COUNTIF(A23:A33,"ДСКВ")</f>
        <v>0</v>
      </c>
      <c r="I41" s="81"/>
      <c r="J41" s="82"/>
      <c r="K41" s="82"/>
      <c r="L41" s="83"/>
      <c r="M41" s="72" t="s">
        <v>57</v>
      </c>
      <c r="N41" s="77">
        <f>COUNTIF(F$23:F125,"2 СР")</f>
        <v>0</v>
      </c>
    </row>
    <row r="42" spans="1:21" ht="14.5" x14ac:dyDescent="0.25">
      <c r="A42" s="86"/>
      <c r="B42" s="68"/>
      <c r="C42" s="68"/>
      <c r="D42" s="70"/>
      <c r="E42" s="79"/>
      <c r="F42" s="79"/>
      <c r="G42" s="72" t="s">
        <v>58</v>
      </c>
      <c r="H42" s="80">
        <f>COUNTIF(A23:A33,"НС")</f>
        <v>0</v>
      </c>
      <c r="I42" s="87"/>
      <c r="J42" s="88"/>
      <c r="K42" s="88"/>
      <c r="L42" s="89"/>
      <c r="M42" s="72" t="s">
        <v>59</v>
      </c>
      <c r="N42" s="77">
        <f>COUNTIF(F$23:F125,"3 СР")</f>
        <v>0</v>
      </c>
    </row>
    <row r="43" spans="1:21" ht="5.25" customHeight="1" x14ac:dyDescent="0.25">
      <c r="A43" s="86"/>
      <c r="B43" s="68"/>
      <c r="C43" s="68"/>
      <c r="D43" s="68"/>
      <c r="E43" s="68"/>
      <c r="F43" s="68"/>
      <c r="G43" s="32"/>
      <c r="H43" s="90"/>
      <c r="I43" s="90"/>
      <c r="J43" s="90"/>
      <c r="K43" s="90"/>
      <c r="L43" s="90"/>
      <c r="M43" s="91"/>
      <c r="N43" s="92"/>
    </row>
    <row r="44" spans="1:21" ht="15.5" x14ac:dyDescent="0.25">
      <c r="A44" s="93"/>
      <c r="B44" s="94"/>
      <c r="C44" s="94"/>
      <c r="D44" s="119" t="s">
        <v>60</v>
      </c>
      <c r="E44" s="119"/>
      <c r="F44" s="119"/>
      <c r="G44" s="119" t="s">
        <v>61</v>
      </c>
      <c r="H44" s="119"/>
      <c r="I44" s="119"/>
      <c r="J44" s="95"/>
      <c r="K44" s="95"/>
      <c r="L44" s="119" t="str">
        <f>A19</f>
        <v>СУДЬЯ НА ФИНИШЕ:</v>
      </c>
      <c r="M44" s="119"/>
      <c r="N44" s="120"/>
    </row>
    <row r="45" spans="1:21" x14ac:dyDescent="0.25">
      <c r="A45" s="107"/>
      <c r="B45" s="108"/>
      <c r="C45" s="108"/>
      <c r="D45" s="108"/>
      <c r="E45" s="108"/>
      <c r="F45" s="108"/>
      <c r="G45" s="108"/>
      <c r="H45" s="108"/>
      <c r="I45" s="108"/>
      <c r="J45" s="108"/>
      <c r="K45" s="108"/>
      <c r="L45" s="108"/>
      <c r="M45" s="108"/>
      <c r="N45" s="109"/>
    </row>
    <row r="46" spans="1:21" x14ac:dyDescent="0.25">
      <c r="A46" s="96"/>
      <c r="D46" s="97"/>
      <c r="E46" s="97"/>
      <c r="F46" s="97"/>
      <c r="G46" s="97"/>
      <c r="H46" s="35"/>
      <c r="I46" s="97"/>
      <c r="J46" s="97"/>
      <c r="K46" s="97"/>
      <c r="L46" s="35"/>
      <c r="M46" s="97"/>
      <c r="N46" s="98"/>
    </row>
    <row r="47" spans="1:21" x14ac:dyDescent="0.25">
      <c r="A47" s="96"/>
      <c r="D47" s="97"/>
      <c r="E47" s="97"/>
      <c r="F47" s="97"/>
      <c r="G47" s="97"/>
      <c r="H47" s="35"/>
      <c r="I47" s="97"/>
      <c r="J47" s="97"/>
      <c r="K47" s="97"/>
      <c r="L47" s="35"/>
      <c r="M47" s="97"/>
      <c r="N47" s="98"/>
    </row>
    <row r="48" spans="1:21" x14ac:dyDescent="0.25">
      <c r="A48" s="96"/>
      <c r="D48" s="97"/>
      <c r="E48" s="97"/>
      <c r="F48" s="97"/>
      <c r="G48" s="97"/>
      <c r="H48" s="35"/>
      <c r="I48" s="97"/>
      <c r="J48" s="97"/>
      <c r="K48" s="97"/>
      <c r="L48" s="35"/>
      <c r="M48" s="97"/>
      <c r="N48" s="98"/>
    </row>
    <row r="49" spans="1:21" x14ac:dyDescent="0.25">
      <c r="A49" s="96"/>
      <c r="D49" s="97"/>
      <c r="E49" s="97"/>
      <c r="F49" s="97"/>
      <c r="G49" s="97"/>
      <c r="H49" s="35"/>
      <c r="I49" s="97"/>
      <c r="J49" s="97"/>
      <c r="K49" s="97"/>
      <c r="L49" s="35"/>
      <c r="M49" s="97"/>
      <c r="N49" s="98"/>
    </row>
    <row r="50" spans="1:21" s="44" customFormat="1" ht="13.75" customHeight="1" thickBot="1" x14ac:dyDescent="0.3">
      <c r="A50" s="99"/>
      <c r="B50" s="100"/>
      <c r="C50" s="100"/>
      <c r="D50" s="110" t="str">
        <f>G17</f>
        <v xml:space="preserve">БОЯРОВ В.В. (ВК, г. САРАНСК) </v>
      </c>
      <c r="E50" s="110"/>
      <c r="F50" s="110"/>
      <c r="G50" s="110" t="str">
        <f>G18</f>
        <v>СЛАБКОВСКАЯ В.Н. ( ВК, г. ОМСК)</v>
      </c>
      <c r="H50" s="110"/>
      <c r="I50" s="110"/>
      <c r="J50" s="101"/>
      <c r="K50" s="101"/>
      <c r="L50" s="110" t="str">
        <f>G19</f>
        <v xml:space="preserve">МАЛАХОВ Р.А. (1К, г. ИЖЕВСК) </v>
      </c>
      <c r="M50" s="110"/>
      <c r="N50" s="111"/>
      <c r="S50" s="102"/>
      <c r="T50" s="102"/>
      <c r="U50" s="102"/>
    </row>
    <row r="51" spans="1:21" ht="13.5" thickTop="1" x14ac:dyDescent="0.25"/>
  </sheetData>
  <mergeCells count="39">
    <mergeCell ref="A6:N6"/>
    <mergeCell ref="A1:N1"/>
    <mergeCell ref="A2:N2"/>
    <mergeCell ref="A3:N3"/>
    <mergeCell ref="A4:N4"/>
    <mergeCell ref="A5:N5"/>
    <mergeCell ref="H16:N16"/>
    <mergeCell ref="N21:N22"/>
    <mergeCell ref="F21:F22"/>
    <mergeCell ref="G21:G22"/>
    <mergeCell ref="H21:I22"/>
    <mergeCell ref="J21:K21"/>
    <mergeCell ref="L21:L22"/>
    <mergeCell ref="M21:M22"/>
    <mergeCell ref="A12:N12"/>
    <mergeCell ref="A13:D13"/>
    <mergeCell ref="A14:D14"/>
    <mergeCell ref="A15:G15"/>
    <mergeCell ref="H15:N15"/>
    <mergeCell ref="A7:N7"/>
    <mergeCell ref="A8:N8"/>
    <mergeCell ref="A9:N9"/>
    <mergeCell ref="A10:N10"/>
    <mergeCell ref="A11:N11"/>
    <mergeCell ref="A35:D35"/>
    <mergeCell ref="G35:N35"/>
    <mergeCell ref="D44:F44"/>
    <mergeCell ref="G44:I44"/>
    <mergeCell ref="L44:N44"/>
    <mergeCell ref="A21:A22"/>
    <mergeCell ref="B21:B22"/>
    <mergeCell ref="C21:C22"/>
    <mergeCell ref="D21:D22"/>
    <mergeCell ref="E21:E22"/>
    <mergeCell ref="A45:E45"/>
    <mergeCell ref="F45:N45"/>
    <mergeCell ref="D50:F50"/>
    <mergeCell ref="G50:I50"/>
    <mergeCell ref="L50:N50"/>
  </mergeCells>
  <printOptions horizontalCentered="1"/>
  <pageMargins left="0.19685039370078741" right="0.19685039370078741" top="0.59055118110236227" bottom="0.59055118110236227" header="0.15748031496062992" footer="0.11811023622047245"/>
  <pageSetup paperSize="9" scale="56" orientation="portrait" r:id="rId1"/>
  <headerFooter alignWithMargins="0">
    <oddHeader>&amp;L&amp;"Calibri,полужирный курсив"&amp;UРЕЗУЛЬТАТЫ НА САЙТЕ WWW.FVSR|highway|results&amp;C&amp;"Calibri,обычный"&amp;8Протокол - &amp;A&amp;R&amp;"Calibri,полужирный курсив"&amp;UФЕДЕРАЦИЯ ВЕЛОСИПЕДНОГО СПОРТА РОССИИ - WWW.FVSR.RU</oddHeader>
    <oddFooter>&amp;C&amp;"Calibri,обычный"                                                                   Страница &amp;P из &amp;N                                                                              Отчет создан &amp;D в &amp;T</oddFoot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2</vt:i4>
      </vt:variant>
      <vt:variant>
        <vt:lpstr>Именованные диапазоны</vt:lpstr>
      </vt:variant>
      <vt:variant>
        <vt:i4>4</vt:i4>
      </vt:variant>
    </vt:vector>
  </HeadingPairs>
  <TitlesOfParts>
    <vt:vector size="6" baseType="lpstr">
      <vt:lpstr>КР Женщины-оф.протокол</vt:lpstr>
      <vt:lpstr>КР Мужчины-оф.протокол</vt:lpstr>
      <vt:lpstr>'КР Женщины-оф.протокол'!Заголовки_для_печати</vt:lpstr>
      <vt:lpstr>'КР Мужчины-оф.протокол'!Заголовки_для_печати</vt:lpstr>
      <vt:lpstr>'КР Женщины-оф.протокол'!Область_печати</vt:lpstr>
      <vt:lpstr>'КР Мужчины-оф.протокол'!Область_печати</vt:lpstr>
    </vt:vector>
  </TitlesOfParts>
  <Company>SPecialiST RePack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Вера Тарасенко</dc:creator>
  <cp:lastModifiedBy>Вера Тарасенко</cp:lastModifiedBy>
  <dcterms:created xsi:type="dcterms:W3CDTF">2024-07-27T09:43:24Z</dcterms:created>
  <dcterms:modified xsi:type="dcterms:W3CDTF">2024-07-27T10:51:43Z</dcterms:modified>
</cp:coreProperties>
</file>