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лассик 24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</definedNames>
  <calcPr calcId="162913"/>
</workbook>
</file>

<file path=xl/calcChain.xml><?xml version="1.0" encoding="utf-8"?>
<calcChain xmlns="http://schemas.openxmlformats.org/spreadsheetml/2006/main">
  <c r="I48" i="126" l="1"/>
  <c r="E48" i="126"/>
  <c r="A48" i="126"/>
  <c r="K40" i="126"/>
  <c r="H40" i="126"/>
  <c r="K39" i="126"/>
  <c r="H39" i="126"/>
  <c r="K38" i="126"/>
  <c r="H38" i="126"/>
  <c r="K37" i="126"/>
  <c r="H37" i="126"/>
  <c r="K36" i="126"/>
  <c r="K35" i="126"/>
  <c r="K34" i="126"/>
  <c r="H36" i="126" l="1"/>
  <c r="H35" i="126" s="1"/>
</calcChain>
</file>

<file path=xl/sharedStrings.xml><?xml version="1.0" encoding="utf-8"?>
<sst xmlns="http://schemas.openxmlformats.org/spreadsheetml/2006/main" count="103" uniqueCount="88">
  <si>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</si>
  <si>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</si>
  <si>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</si>
  <si>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</si>
  <si>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</si>
  <si>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</si>
  <si>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</si>
  <si>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</si>
  <si>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</si>
  <si>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</si>
  <si>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</si>
  <si>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</si>
  <si>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</si>
  <si>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</si>
  <si>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</si>
  <si>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</si>
  <si>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</si>
  <si>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</si>
  <si>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</si>
  <si>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</si>
  <si>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</si>
  <si>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</si>
  <si>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</si>
  <si>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</si>
  <si>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</si>
  <si>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</si>
  <si>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</si>
  <si>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</si>
  <si>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</si>
  <si>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</si>
  <si>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</si>
  <si>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</si>
  <si>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</si>
  <si>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</si>
  <si>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</si>
  <si>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</si>
  <si>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</si>
  <si>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</si>
  <si>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</si>
  <si>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</si>
  <si>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</si>
  <si>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</si>
  <si>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</si>
  <si>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</si>
  <si>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</si>
  <si>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</si>
  <si>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</si>
  <si>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</si>
  <si>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</si>
  <si>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</si>
  <si>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</si>
  <si>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</si>
  <si>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</si>
  <si>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</si>
  <si>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</si>
  <si>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</si>
  <si>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</si>
  <si>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КУБОК РОССИИ (1 ЭТАП)</t>
  </si>
  <si>
    <t>МЯГКОВА Е.А. 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</si>
  <si>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</si>
  <si>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</si>
  <si>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№ ЕКП 2024: 2008130020019337</t>
  </si>
  <si>
    <t>БОЧАНОВ В.А. (ВК, г.Омск)</t>
  </si>
  <si>
    <t>НС</t>
  </si>
  <si>
    <t>Бондаренко Ярослава</t>
  </si>
  <si>
    <t>27.02.1997</t>
  </si>
  <si>
    <t>Москва</t>
  </si>
  <si>
    <t>Суворова Наталья</t>
  </si>
  <si>
    <t>22.08.1995</t>
  </si>
  <si>
    <t>Мордовия</t>
  </si>
  <si>
    <t>Адмакина Светлана</t>
  </si>
  <si>
    <t>30.03.1998</t>
  </si>
  <si>
    <t>Симашкина Александра</t>
  </si>
  <si>
    <t>02.03.2005</t>
  </si>
  <si>
    <t>Васькова Виктория</t>
  </si>
  <si>
    <t>03.07.2001</t>
  </si>
  <si>
    <t>Санкт-Петербург</t>
  </si>
  <si>
    <t>Хлуднева Дарья</t>
  </si>
  <si>
    <t>26.08.2003</t>
  </si>
  <si>
    <t>Чекунова Анастасия</t>
  </si>
  <si>
    <t>11.10.2001</t>
  </si>
  <si>
    <t>Удмуртская Республика</t>
  </si>
  <si>
    <t>Алексеева Татьяна</t>
  </si>
  <si>
    <t>02.06.2005</t>
  </si>
  <si>
    <t>Овчинникова Варвара</t>
  </si>
  <si>
    <t>ЧЕРНЫШОВ М.Ю. (г.Пенза)</t>
  </si>
  <si>
    <t>№ ВРВС: 0080011611Я</t>
  </si>
  <si>
    <t>ДАТА ПРОВЕДЕНИЯ: 24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</si>
</sst>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 wrapText="1"/>
    </xf>
    <xf numFmtId="165" fontId="9" fillId="0" borderId="43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4" fillId="0" borderId="32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41" xfId="2" applyNumberFormat="1" applyFont="1" applyBorder="1" applyAlignment="1">
      <alignment vertical="center"/>
    </xf>
    <xf numFmtId="0" fontId="17" fillId="2" borderId="44" xfId="8" applyFont="1" applyFill="1" applyBorder="1" applyAlignment="1">
      <alignment horizontal="center" vertical="center" wrapText="1"/>
    </xf>
    <xf numFmtId="14" fontId="17" fillId="2" borderId="44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165" fontId="14" fillId="0" borderId="42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9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A12" zoomScaleNormal="100" zoomScaleSheetLayoutView="100" workbookViewId="0">
      <selection activeCell="B23" sqref="B23:G30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2" style="2" customWidth="1"/>
    <col min="8" max="9" width="15.285156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1" x14ac:dyDescent="0.2">
      <c r="A2" s="131" t="s">
        <v>27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1" x14ac:dyDescent="0.2">
      <c r="A3" s="131" t="s">
        <v>50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1" x14ac:dyDescent="0.2">
      <c r="A4" s="131" t="s">
        <v>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21" x14ac:dyDescent="0.2">
      <c r="A5" s="131" t="s">
        <v>52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8.5" x14ac:dyDescent="0.2">
      <c r="A6" s="132" t="s">
        <v>57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1" ht="21" x14ac:dyDescent="0.2">
      <c r="A7" s="133" t="s">
        <v>11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21.75" thickBot="1" x14ac:dyDescent="0.25">
      <c r="A8" s="134" t="s">
        <v>24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19.5" thickTop="1" x14ac:dyDescent="0.2">
      <c r="A9" s="135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1" ht="18.75" x14ac:dyDescent="0.2">
      <c r="A10" s="138" t="s">
        <v>45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40"/>
    </row>
    <row r="11" spans="1:11" ht="18.75" x14ac:dyDescent="0.2">
      <c r="A11" s="138" t="s">
        <v>56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1:11" ht="21" x14ac:dyDescent="0.2">
      <c r="A12" s="128" t="s">
        <v>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</row>
    <row r="13" spans="1:11" ht="20.100000000000001" customHeight="1" x14ac:dyDescent="0.2">
      <c r="A13" s="121" t="s">
        <v>53</v>
      </c>
      <c r="B13" s="122"/>
      <c r="C13" s="122"/>
      <c r="D13" s="122"/>
      <c r="E13" s="3"/>
      <c r="F13" s="76" t="s">
        <v>59</v>
      </c>
      <c r="G13" s="76"/>
      <c r="H13" s="16"/>
      <c r="I13" s="16"/>
      <c r="J13" s="4"/>
      <c r="K13" s="5" t="s">
        <v>86</v>
      </c>
    </row>
    <row r="14" spans="1:11" ht="20.100000000000001" customHeight="1" x14ac:dyDescent="0.2">
      <c r="A14" s="123" t="s">
        <v>87</v>
      </c>
      <c r="B14" s="124"/>
      <c r="C14" s="124"/>
      <c r="D14" s="124"/>
      <c r="E14" s="6"/>
      <c r="F14" s="41" t="s">
        <v>60</v>
      </c>
      <c r="G14" s="41"/>
      <c r="H14" s="17"/>
      <c r="I14" s="17"/>
      <c r="J14" s="7"/>
      <c r="K14" s="8" t="s">
        <v>61</v>
      </c>
    </row>
    <row r="15" spans="1:11" ht="20.100000000000001" customHeight="1" x14ac:dyDescent="0.2">
      <c r="A15" s="125" t="s">
        <v>6</v>
      </c>
      <c r="B15" s="126"/>
      <c r="C15" s="126"/>
      <c r="D15" s="126"/>
      <c r="E15" s="126"/>
      <c r="F15" s="126"/>
      <c r="G15" s="127"/>
      <c r="H15" s="141" t="s">
        <v>0</v>
      </c>
      <c r="I15" s="142"/>
      <c r="J15" s="142"/>
      <c r="K15" s="143"/>
    </row>
    <row r="16" spans="1:11" ht="20.100000000000001" customHeight="1" x14ac:dyDescent="0.2">
      <c r="A16" s="18" t="s">
        <v>12</v>
      </c>
      <c r="B16" s="9"/>
      <c r="C16" s="9"/>
      <c r="D16" s="19"/>
      <c r="E16" s="20"/>
      <c r="F16" s="19"/>
      <c r="G16" s="94" t="s">
        <v>85</v>
      </c>
      <c r="H16" s="55" t="s">
        <v>29</v>
      </c>
      <c r="I16" s="56"/>
      <c r="J16" s="56"/>
      <c r="K16" s="57"/>
    </row>
    <row r="17" spans="1:11" ht="20.100000000000001" customHeight="1" x14ac:dyDescent="0.2">
      <c r="A17" s="18" t="s">
        <v>13</v>
      </c>
      <c r="B17" s="9"/>
      <c r="C17" s="9"/>
      <c r="D17" s="10"/>
      <c r="E17" s="40"/>
      <c r="F17" s="21"/>
      <c r="G17" s="83" t="s">
        <v>62</v>
      </c>
      <c r="H17" s="55" t="s">
        <v>31</v>
      </c>
      <c r="I17" s="56"/>
      <c r="J17" s="56"/>
      <c r="K17" s="74" t="s">
        <v>54</v>
      </c>
    </row>
    <row r="18" spans="1:11" ht="20.100000000000001" customHeight="1" x14ac:dyDescent="0.2">
      <c r="A18" s="18" t="s">
        <v>14</v>
      </c>
      <c r="B18" s="9"/>
      <c r="C18" s="9"/>
      <c r="D18" s="10"/>
      <c r="E18" s="40"/>
      <c r="F18" s="21"/>
      <c r="G18" s="83" t="s">
        <v>58</v>
      </c>
      <c r="H18" s="55" t="s">
        <v>32</v>
      </c>
      <c r="I18" s="56"/>
      <c r="J18" s="56"/>
      <c r="K18" s="74" t="s">
        <v>55</v>
      </c>
    </row>
    <row r="19" spans="1:11" ht="20.100000000000001" customHeight="1" thickBot="1" x14ac:dyDescent="0.25">
      <c r="A19" s="18" t="s">
        <v>10</v>
      </c>
      <c r="B19" s="42"/>
      <c r="C19" s="42"/>
      <c r="D19" s="21"/>
      <c r="F19" s="44"/>
      <c r="G19" s="84" t="s">
        <v>46</v>
      </c>
      <c r="H19" s="43" t="s">
        <v>30</v>
      </c>
      <c r="I19" s="58"/>
      <c r="J19" s="39"/>
      <c r="K19" s="75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">
      <c r="A21" s="85" t="s">
        <v>4</v>
      </c>
      <c r="B21" s="87" t="s">
        <v>8</v>
      </c>
      <c r="C21" s="87" t="s">
        <v>23</v>
      </c>
      <c r="D21" s="87" t="s">
        <v>1</v>
      </c>
      <c r="E21" s="88" t="s">
        <v>22</v>
      </c>
      <c r="F21" s="87" t="s">
        <v>5</v>
      </c>
      <c r="G21" s="95" t="s">
        <v>26</v>
      </c>
      <c r="H21" s="116" t="s">
        <v>38</v>
      </c>
      <c r="I21" s="117"/>
      <c r="J21" s="112" t="s">
        <v>18</v>
      </c>
      <c r="K21" s="114" t="s">
        <v>9</v>
      </c>
    </row>
    <row r="22" spans="1:11" ht="13.9" customHeight="1" thickBot="1" x14ac:dyDescent="0.25">
      <c r="A22" s="86"/>
      <c r="B22" s="90"/>
      <c r="C22" s="90"/>
      <c r="D22" s="90"/>
      <c r="E22" s="91"/>
      <c r="F22" s="90"/>
      <c r="G22" s="90"/>
      <c r="H22" s="92"/>
      <c r="I22" s="93"/>
      <c r="J22" s="113"/>
      <c r="K22" s="115"/>
    </row>
    <row r="23" spans="1:11" ht="24.95" customHeight="1" x14ac:dyDescent="0.25">
      <c r="A23" s="96">
        <v>1</v>
      </c>
      <c r="B23" s="101">
        <v>89</v>
      </c>
      <c r="C23" s="101">
        <v>10009630969</v>
      </c>
      <c r="D23" s="102" t="s">
        <v>64</v>
      </c>
      <c r="E23" s="102" t="s">
        <v>65</v>
      </c>
      <c r="F23" s="102" t="s">
        <v>15</v>
      </c>
      <c r="G23" s="102" t="s">
        <v>66</v>
      </c>
      <c r="H23" s="100"/>
      <c r="I23" s="89"/>
      <c r="J23" s="77"/>
      <c r="K23" s="78"/>
    </row>
    <row r="24" spans="1:11" ht="24.95" customHeight="1" x14ac:dyDescent="0.25">
      <c r="A24" s="96">
        <v>2</v>
      </c>
      <c r="B24" s="101">
        <v>41</v>
      </c>
      <c r="C24" s="101">
        <v>10008123934</v>
      </c>
      <c r="D24" s="102" t="s">
        <v>67</v>
      </c>
      <c r="E24" s="102" t="s">
        <v>68</v>
      </c>
      <c r="F24" s="102" t="s">
        <v>15</v>
      </c>
      <c r="G24" s="102" t="s">
        <v>69</v>
      </c>
      <c r="H24" s="100"/>
      <c r="I24" s="79"/>
      <c r="J24" s="77"/>
      <c r="K24" s="78"/>
    </row>
    <row r="25" spans="1:11" ht="24.95" customHeight="1" x14ac:dyDescent="0.25">
      <c r="A25" s="96">
        <v>3</v>
      </c>
      <c r="B25" s="101">
        <v>372</v>
      </c>
      <c r="C25" s="101">
        <v>10075130322</v>
      </c>
      <c r="D25" s="102" t="s">
        <v>72</v>
      </c>
      <c r="E25" s="102" t="s">
        <v>73</v>
      </c>
      <c r="F25" s="102" t="s">
        <v>17</v>
      </c>
      <c r="G25" s="102" t="s">
        <v>66</v>
      </c>
      <c r="H25" s="100"/>
      <c r="I25" s="79"/>
      <c r="J25" s="77"/>
      <c r="K25" s="78"/>
    </row>
    <row r="26" spans="1:11" ht="24.95" customHeight="1" x14ac:dyDescent="0.25">
      <c r="A26" s="96">
        <v>4</v>
      </c>
      <c r="B26" s="101">
        <v>74</v>
      </c>
      <c r="C26" s="101">
        <v>10009905195</v>
      </c>
      <c r="D26" s="102" t="s">
        <v>70</v>
      </c>
      <c r="E26" s="102" t="s">
        <v>71</v>
      </c>
      <c r="F26" s="102" t="s">
        <v>17</v>
      </c>
      <c r="G26" s="102" t="s">
        <v>69</v>
      </c>
      <c r="H26" s="100"/>
      <c r="I26" s="79"/>
      <c r="J26" s="77"/>
      <c r="K26" s="78"/>
    </row>
    <row r="27" spans="1:11" ht="24.95" customHeight="1" x14ac:dyDescent="0.25">
      <c r="A27" s="96">
        <v>5</v>
      </c>
      <c r="B27" s="101">
        <v>155</v>
      </c>
      <c r="C27" s="101">
        <v>10036032450</v>
      </c>
      <c r="D27" s="102" t="s">
        <v>74</v>
      </c>
      <c r="E27" s="102" t="s">
        <v>75</v>
      </c>
      <c r="F27" s="102" t="s">
        <v>17</v>
      </c>
      <c r="G27" s="102" t="s">
        <v>76</v>
      </c>
      <c r="H27" s="100"/>
      <c r="I27" s="79"/>
      <c r="J27" s="77"/>
      <c r="K27" s="78"/>
    </row>
    <row r="28" spans="1:11" ht="24.95" customHeight="1" x14ac:dyDescent="0.25">
      <c r="A28" s="96">
        <v>6</v>
      </c>
      <c r="B28" s="101">
        <v>818</v>
      </c>
      <c r="C28" s="101">
        <v>10036099239</v>
      </c>
      <c r="D28" s="102" t="s">
        <v>77</v>
      </c>
      <c r="E28" s="102" t="s">
        <v>78</v>
      </c>
      <c r="F28" s="102" t="s">
        <v>17</v>
      </c>
      <c r="G28" s="102" t="s">
        <v>69</v>
      </c>
      <c r="H28" s="100"/>
      <c r="I28" s="79"/>
      <c r="J28" s="77"/>
      <c r="K28" s="78"/>
    </row>
    <row r="29" spans="1:11" ht="24.95" customHeight="1" x14ac:dyDescent="0.25">
      <c r="A29" s="96">
        <v>7</v>
      </c>
      <c r="B29" s="101">
        <v>42</v>
      </c>
      <c r="C29" s="101">
        <v>10089460252</v>
      </c>
      <c r="D29" s="102" t="s">
        <v>82</v>
      </c>
      <c r="E29" s="102" t="s">
        <v>83</v>
      </c>
      <c r="F29" s="102" t="s">
        <v>20</v>
      </c>
      <c r="G29" s="102" t="s">
        <v>76</v>
      </c>
      <c r="H29" s="100"/>
      <c r="I29" s="79"/>
      <c r="J29" s="77"/>
      <c r="K29" s="78"/>
    </row>
    <row r="30" spans="1:11" ht="24.95" customHeight="1" x14ac:dyDescent="0.25">
      <c r="A30" s="96">
        <v>8</v>
      </c>
      <c r="B30" s="101">
        <v>181</v>
      </c>
      <c r="C30" s="101">
        <v>10036035076</v>
      </c>
      <c r="D30" s="102" t="s">
        <v>79</v>
      </c>
      <c r="E30" s="102" t="s">
        <v>80</v>
      </c>
      <c r="F30" s="102" t="s">
        <v>20</v>
      </c>
      <c r="G30" s="102" t="s">
        <v>81</v>
      </c>
      <c r="H30" s="100"/>
      <c r="I30" s="79"/>
      <c r="J30" s="77"/>
      <c r="K30" s="78"/>
    </row>
    <row r="31" spans="1:11" ht="24.95" customHeight="1" x14ac:dyDescent="0.25">
      <c r="A31" s="82" t="s">
        <v>63</v>
      </c>
      <c r="B31" s="97">
        <v>159</v>
      </c>
      <c r="C31" s="97"/>
      <c r="D31" s="97" t="s">
        <v>84</v>
      </c>
      <c r="E31" s="98">
        <v>36863</v>
      </c>
      <c r="F31" s="97" t="s">
        <v>17</v>
      </c>
      <c r="G31" s="97" t="s">
        <v>69</v>
      </c>
      <c r="H31" s="99"/>
      <c r="I31" s="79"/>
      <c r="J31" s="77"/>
      <c r="K31" s="78"/>
    </row>
    <row r="32" spans="1:11" ht="16.5" thickBot="1" x14ac:dyDescent="0.25">
      <c r="A32" s="23"/>
      <c r="B32" s="24"/>
      <c r="C32" s="24"/>
      <c r="D32" s="1"/>
      <c r="E32" s="25"/>
      <c r="F32" s="15"/>
      <c r="G32" s="15"/>
      <c r="H32" s="26"/>
      <c r="I32" s="26"/>
      <c r="J32" s="27"/>
      <c r="K32" s="27"/>
    </row>
    <row r="33" spans="1:11" ht="15.75" thickTop="1" x14ac:dyDescent="0.2">
      <c r="A33" s="104" t="s">
        <v>3</v>
      </c>
      <c r="B33" s="105"/>
      <c r="C33" s="105"/>
      <c r="D33" s="105"/>
      <c r="E33" s="54"/>
      <c r="F33" s="54"/>
      <c r="G33" s="106" t="s">
        <v>25</v>
      </c>
      <c r="H33" s="106"/>
      <c r="I33" s="105"/>
      <c r="J33" s="106"/>
      <c r="K33" s="107"/>
    </row>
    <row r="34" spans="1:11" ht="15" customHeight="1" x14ac:dyDescent="0.2">
      <c r="A34" s="66" t="s">
        <v>33</v>
      </c>
      <c r="B34" s="21"/>
      <c r="C34" s="21"/>
      <c r="D34" s="67"/>
      <c r="E34" s="29"/>
      <c r="F34" s="64"/>
      <c r="G34" s="28" t="s">
        <v>21</v>
      </c>
      <c r="H34" s="60">
        <v>4</v>
      </c>
      <c r="I34" s="70"/>
      <c r="J34" s="45" t="s">
        <v>19</v>
      </c>
      <c r="K34" s="73">
        <f>COUNTIF(F23:F31,"ЗМС")</f>
        <v>0</v>
      </c>
    </row>
    <row r="35" spans="1:11" ht="15" customHeight="1" x14ac:dyDescent="0.2">
      <c r="A35" s="66" t="s">
        <v>34</v>
      </c>
      <c r="B35" s="21"/>
      <c r="C35" s="21"/>
      <c r="D35" s="67"/>
      <c r="E35" s="2"/>
      <c r="F35" s="65"/>
      <c r="G35" s="30" t="s">
        <v>43</v>
      </c>
      <c r="H35" s="59">
        <f>H36+H39</f>
        <v>9</v>
      </c>
      <c r="I35" s="62"/>
      <c r="J35" s="45" t="s">
        <v>15</v>
      </c>
      <c r="K35" s="73">
        <f>COUNTIF(F23:F31,"МСМК")</f>
        <v>2</v>
      </c>
    </row>
    <row r="36" spans="1:11" ht="15" customHeight="1" x14ac:dyDescent="0.2">
      <c r="A36" s="66" t="s">
        <v>35</v>
      </c>
      <c r="B36" s="21"/>
      <c r="C36" s="21"/>
      <c r="D36" s="67"/>
      <c r="E36" s="2"/>
      <c r="F36" s="65"/>
      <c r="G36" s="30" t="s">
        <v>44</v>
      </c>
      <c r="H36" s="59">
        <f>H37+H38+H40</f>
        <v>8</v>
      </c>
      <c r="I36" s="62"/>
      <c r="J36" s="45" t="s">
        <v>17</v>
      </c>
      <c r="K36" s="73">
        <f>COUNTIF(F23:F31,"МС")</f>
        <v>5</v>
      </c>
    </row>
    <row r="37" spans="1:11" ht="15" customHeight="1" x14ac:dyDescent="0.2">
      <c r="A37" s="66" t="s">
        <v>36</v>
      </c>
      <c r="B37" s="21"/>
      <c r="C37" s="21"/>
      <c r="D37" s="67"/>
      <c r="E37" s="2"/>
      <c r="F37" s="65"/>
      <c r="G37" s="30" t="s">
        <v>39</v>
      </c>
      <c r="H37" s="60">
        <f>COUNT(A23:A31)</f>
        <v>8</v>
      </c>
      <c r="I37" s="61"/>
      <c r="J37" s="45" t="s">
        <v>20</v>
      </c>
      <c r="K37" s="73">
        <f>COUNTIF(F23:F31,"КМС")</f>
        <v>2</v>
      </c>
    </row>
    <row r="38" spans="1:11" ht="15" customHeight="1" x14ac:dyDescent="0.2">
      <c r="A38" s="66"/>
      <c r="B38" s="21"/>
      <c r="C38" s="21"/>
      <c r="D38" s="67"/>
      <c r="E38" s="2"/>
      <c r="F38" s="65"/>
      <c r="G38" s="30" t="s">
        <v>40</v>
      </c>
      <c r="H38" s="60">
        <f>COUNTIF(A23:A31,"НФ")</f>
        <v>0</v>
      </c>
      <c r="I38" s="61"/>
      <c r="J38" s="80" t="s">
        <v>47</v>
      </c>
      <c r="K38" s="73">
        <f>COUNTIF(F23:F31,"1 сп.р.")</f>
        <v>0</v>
      </c>
    </row>
    <row r="39" spans="1:11" ht="15" customHeight="1" x14ac:dyDescent="0.2">
      <c r="A39" s="66"/>
      <c r="B39" s="21"/>
      <c r="C39" s="21"/>
      <c r="D39" s="67"/>
      <c r="E39" s="2"/>
      <c r="F39" s="65"/>
      <c r="G39" s="30" t="s">
        <v>41</v>
      </c>
      <c r="H39" s="47">
        <f>COUNTIF(A23:A31,"НС")</f>
        <v>1</v>
      </c>
      <c r="I39" s="63"/>
      <c r="J39" s="46" t="s">
        <v>49</v>
      </c>
      <c r="K39" s="73">
        <f>COUNTIF(F23:F31,"2 сп.р.")</f>
        <v>0</v>
      </c>
    </row>
    <row r="40" spans="1:11" ht="15" customHeight="1" x14ac:dyDescent="0.2">
      <c r="A40" s="66"/>
      <c r="B40" s="21"/>
      <c r="C40" s="21"/>
      <c r="D40" s="67"/>
      <c r="E40" s="32"/>
      <c r="F40" s="71"/>
      <c r="G40" s="30" t="s">
        <v>42</v>
      </c>
      <c r="H40" s="47">
        <f>COUNTIF(A23:A31,"ДСКВ")</f>
        <v>0</v>
      </c>
      <c r="I40" s="72"/>
      <c r="J40" s="81" t="s">
        <v>48</v>
      </c>
      <c r="K40" s="73">
        <f>COUNTIF(F23:F31,"3 сп.р.")</f>
        <v>0</v>
      </c>
    </row>
    <row r="41" spans="1:11" x14ac:dyDescent="0.2">
      <c r="A41" s="33"/>
      <c r="K41" s="34"/>
    </row>
    <row r="42" spans="1:11" ht="15.75" x14ac:dyDescent="0.2">
      <c r="A42" s="108" t="s">
        <v>2</v>
      </c>
      <c r="B42" s="109"/>
      <c r="C42" s="109"/>
      <c r="D42" s="109"/>
      <c r="E42" s="110" t="s">
        <v>7</v>
      </c>
      <c r="F42" s="110"/>
      <c r="G42" s="110"/>
      <c r="H42" s="110"/>
      <c r="I42" s="110" t="s">
        <v>37</v>
      </c>
      <c r="J42" s="110"/>
      <c r="K42" s="111"/>
    </row>
    <row r="43" spans="1:11" x14ac:dyDescent="0.2">
      <c r="A43" s="33"/>
      <c r="B43" s="2"/>
      <c r="C43" s="2"/>
      <c r="E43" s="2"/>
      <c r="F43" s="29"/>
      <c r="G43" s="29"/>
      <c r="H43" s="29"/>
      <c r="I43" s="29"/>
      <c r="J43" s="29"/>
      <c r="K43" s="38"/>
    </row>
    <row r="44" spans="1:11" x14ac:dyDescent="0.2">
      <c r="A44" s="35"/>
      <c r="D44" s="36"/>
      <c r="E44" s="68"/>
      <c r="F44" s="36"/>
      <c r="G44" s="36"/>
      <c r="H44" s="69"/>
      <c r="I44" s="69"/>
      <c r="J44" s="36"/>
      <c r="K44" s="37"/>
    </row>
    <row r="45" spans="1:11" x14ac:dyDescent="0.2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">
      <c r="A46" s="35"/>
      <c r="D46" s="36"/>
      <c r="E46" s="68"/>
      <c r="F46" s="36"/>
      <c r="G46" s="36"/>
      <c r="H46" s="69"/>
      <c r="I46" s="69"/>
      <c r="J46" s="36"/>
      <c r="K46" s="37"/>
    </row>
    <row r="47" spans="1:11" x14ac:dyDescent="0.2">
      <c r="A47" s="35"/>
      <c r="D47" s="36"/>
      <c r="E47" s="68"/>
      <c r="F47" s="36"/>
      <c r="G47" s="36"/>
      <c r="H47" s="69"/>
      <c r="I47" s="69"/>
      <c r="J47" s="36"/>
      <c r="K47" s="37"/>
    </row>
    <row r="48" spans="1:11" ht="16.5" thickBot="1" x14ac:dyDescent="0.25">
      <c r="A48" s="118" t="str">
        <f>G18</f>
        <v>МЯГКОВА Е.А.  (IК, г. Саранск)</v>
      </c>
      <c r="B48" s="119"/>
      <c r="C48" s="119"/>
      <c r="D48" s="119"/>
      <c r="E48" s="119" t="str">
        <f>G17</f>
        <v>БОЧАНОВ В.А. (ВК, г.Омск)</v>
      </c>
      <c r="F48" s="119"/>
      <c r="G48" s="119"/>
      <c r="H48" s="119"/>
      <c r="I48" s="119" t="str">
        <f>G19</f>
        <v>КОЧЕТКОВ Д.А. (ВК, г. Саранск)</v>
      </c>
      <c r="J48" s="119"/>
      <c r="K48" s="120"/>
    </row>
    <row r="49" spans="1:11" ht="13.5" thickTop="1" x14ac:dyDescent="0.2"/>
    <row r="50" spans="1:11" ht="18.75" x14ac:dyDescent="0.2">
      <c r="A50" s="50"/>
      <c r="B50" s="51"/>
      <c r="C50" s="51"/>
      <c r="D50" s="50"/>
      <c r="E50" s="52"/>
      <c r="F50" s="50"/>
      <c r="G50" s="50"/>
      <c r="H50" s="53"/>
      <c r="I50" s="53"/>
      <c r="J50" s="50"/>
      <c r="K50" s="50"/>
    </row>
    <row r="51" spans="1:11" ht="21" x14ac:dyDescent="0.2">
      <c r="A51" s="48"/>
      <c r="B51" s="48"/>
      <c r="C51" s="49"/>
      <c r="D51" s="103"/>
      <c r="E51" s="103"/>
      <c r="F51" s="103"/>
      <c r="G51" s="103"/>
    </row>
    <row r="52" spans="1:11" ht="18.75" x14ac:dyDescent="0.2">
      <c r="D52" s="50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8:D48"/>
    <mergeCell ref="E48:H48"/>
    <mergeCell ref="I48:K48"/>
    <mergeCell ref="D51:G51"/>
    <mergeCell ref="A33:D33"/>
    <mergeCell ref="G33:K33"/>
    <mergeCell ref="A42:D42"/>
    <mergeCell ref="E42:H42"/>
    <mergeCell ref="I42:K42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2024-01-22T14:18:59Z</cp:lastPrinted>
  <dcterms:created xsi:type="dcterms:W3CDTF">1996-10-08T23:32:33Z</dcterms:created>
  <dcterms:modified xsi:type="dcterms:W3CDTF">2024-04-02T07:33:23Z</dcterms:modified>
</cp:coreProperties>
</file>