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showInkAnnotation="0"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Арсен\Desktop\2022 МТБ Протоколы\"/>
    </mc:Choice>
  </mc:AlternateContent>
  <bookViews>
    <workbookView xWindow="0" yWindow="0" windowWidth="20490" windowHeight="7755" tabRatio="789"/>
  </bookViews>
  <sheets>
    <sheet name="ME" sheetId="94" r:id="rId1"/>
  </sheets>
  <definedNames>
    <definedName name="_xlnm.Print_Titles" localSheetId="0">ME!$21:$22</definedName>
    <definedName name="_xlnm.Print_Area" localSheetId="0">ME!$A$1:$M$102</definedName>
  </definedNames>
  <calcPr calcId="152511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86" i="94" l="1"/>
  <c r="I91" i="94" l="1"/>
  <c r="I90" i="94"/>
  <c r="I89" i="94"/>
  <c r="I88" i="94"/>
  <c r="I87" i="94"/>
  <c r="I85" i="94"/>
  <c r="M90" i="94"/>
  <c r="M89" i="94"/>
  <c r="M88" i="94"/>
  <c r="M87" i="94"/>
  <c r="M86" i="94"/>
  <c r="M85" i="94"/>
  <c r="M84" i="94"/>
</calcChain>
</file>

<file path=xl/sharedStrings.xml><?xml version="1.0" encoding="utf-8"?>
<sst xmlns="http://schemas.openxmlformats.org/spreadsheetml/2006/main" count="275" uniqueCount="149">
  <si>
    <t>Министерство спорта Российской Федерации</t>
  </si>
  <si>
    <t>ТЕХНИЧЕСКИЕ ДАННЫЕ ТРАССЫ:</t>
  </si>
  <si>
    <t>ФАМИЛИЯ ИМЯ</t>
  </si>
  <si>
    <t>ГЛАВНЫЙ СЕКРЕТАРЬ</t>
  </si>
  <si>
    <t>СТАТИСТИКА ГОНКИ</t>
  </si>
  <si>
    <t>МЕСТО</t>
  </si>
  <si>
    <t>РЕЗУЛЬТАТ</t>
  </si>
  <si>
    <t>РАЗРЯД,
ЗВАНИЕ</t>
  </si>
  <si>
    <t>Федерация велосипедного спорта России</t>
  </si>
  <si>
    <t>КОД ФВСР</t>
  </si>
  <si>
    <t>ГЛАВНЫЙ СУДЬЯ</t>
  </si>
  <si>
    <t>НОМЕР</t>
  </si>
  <si>
    <t>ТЕРРИТОРИАЛЬНАЯ ПРИНАДЛЕЖНОСТЬ</t>
  </si>
  <si>
    <t>ПРИМЕЧАНИЕ</t>
  </si>
  <si>
    <t>СУДЬЯ НА ФИНИШЕ:</t>
  </si>
  <si>
    <t>по велосипедному спорту</t>
  </si>
  <si>
    <t>ГЛАВНЫЙ СУДЬЯ:</t>
  </si>
  <si>
    <t>ГЛАВНЫЙ СЕКРЕТАРЬ:</t>
  </si>
  <si>
    <t>МСМК</t>
  </si>
  <si>
    <t>ИТОГОВЫЙ ПРОТОКОЛ</t>
  </si>
  <si>
    <t>СКОРОСТЬ км/ч</t>
  </si>
  <si>
    <t>МС</t>
  </si>
  <si>
    <t>ОТСТАВАНИЕ</t>
  </si>
  <si>
    <t>МУЖЧИНЫ</t>
  </si>
  <si>
    <t>Заявлено</t>
  </si>
  <si>
    <t>Стартовало</t>
  </si>
  <si>
    <t>Финишировало</t>
  </si>
  <si>
    <t>Н. финишировало</t>
  </si>
  <si>
    <t>Н. стартовало</t>
  </si>
  <si>
    <t>ЗМС</t>
  </si>
  <si>
    <t>КМС</t>
  </si>
  <si>
    <t>Субъектов РФ</t>
  </si>
  <si>
    <t>Дисквалифицировано</t>
  </si>
  <si>
    <t>ДАТА РОЖД.</t>
  </si>
  <si>
    <t>UCI ID</t>
  </si>
  <si>
    <t>Самарская область</t>
  </si>
  <si>
    <t>Свердловская область</t>
  </si>
  <si>
    <t>Челябинская область</t>
  </si>
  <si>
    <t>Краснодарский край</t>
  </si>
  <si>
    <t>САПЕГИН Егор</t>
  </si>
  <si>
    <t>ДИСТАНЦИЯ: ДЛИНА КРУГА/КРУГОВ</t>
  </si>
  <si>
    <t>МАКСИМАЛЬНЫЙ ПЕРЕПАД (HD):</t>
  </si>
  <si>
    <t>СУММА ПОЛОЖИТЕЛЬНЫХ ПЕРЕПАДОВ ВЫСОТЫ НА ДИСТАНЦИИ (ТС):</t>
  </si>
  <si>
    <r>
      <rPr>
        <b/>
        <sz val="11"/>
        <rFont val="Calibri"/>
        <family val="2"/>
        <charset val="204"/>
        <scheme val="minor"/>
      </rPr>
      <t>ОКОНЧАНИЕ ГОНКИ:</t>
    </r>
    <r>
      <rPr>
        <sz val="11"/>
        <rFont val="Calibri"/>
        <family val="2"/>
        <charset val="204"/>
        <scheme val="minor"/>
      </rPr>
      <t xml:space="preserve">  </t>
    </r>
  </si>
  <si>
    <t>1 СР</t>
  </si>
  <si>
    <t>Лимит времени</t>
  </si>
  <si>
    <t>Удмуртская Республика</t>
  </si>
  <si>
    <t xml:space="preserve">Министерство физической культуры и спорта Краснодарского края </t>
  </si>
  <si>
    <t>Управление по физической культуре и спорту г. Геленджик</t>
  </si>
  <si>
    <t>Федерация велосипедного спорта Кубани</t>
  </si>
  <si>
    <t xml:space="preserve">БЕСЧАСТНОВ А.А. (ВК, г. Москва) </t>
  </si>
  <si>
    <t>АЛЕКСЕЕВНИН Алексей</t>
  </si>
  <si>
    <t>КАРПЕЕВ Денис</t>
  </si>
  <si>
    <t>Чувашская Республика</t>
  </si>
  <si>
    <t>КАЛАШНИКОВ Григорий</t>
  </si>
  <si>
    <t>БАЛОБАНОВ Павел</t>
  </si>
  <si>
    <t>ЛУЖБИН Илья</t>
  </si>
  <si>
    <t>ГОГОЛЕВ Максим</t>
  </si>
  <si>
    <t>УСМАНОВ Елисей</t>
  </si>
  <si>
    <t>ШАКИРОВ Роман</t>
  </si>
  <si>
    <t>КАРПОВ Даниил</t>
  </si>
  <si>
    <t>Ростовская область</t>
  </si>
  <si>
    <t>ГЕРЦИК Георгий</t>
  </si>
  <si>
    <t>КОСТЕРИН Марк</t>
  </si>
  <si>
    <t>ЛЕБЕДЕВ Владислав</t>
  </si>
  <si>
    <t>ЗАГУМЕННИКОВ Роман</t>
  </si>
  <si>
    <t>СУДЬЯ НА ФИНИШЕ</t>
  </si>
  <si>
    <t>2 круга</t>
  </si>
  <si>
    <t xml:space="preserve">ГЕОРГИЕВ В.М. (ВК, Чувашская Республика) </t>
  </si>
  <si>
    <t>Московская область</t>
  </si>
  <si>
    <t>ОЧКИ ЭТАПА КР</t>
  </si>
  <si>
    <t>4 круга</t>
  </si>
  <si>
    <t>НФ</t>
  </si>
  <si>
    <t>ОРЛОВ Ярослав</t>
  </si>
  <si>
    <t>МЕРЕЖУК Владислав</t>
  </si>
  <si>
    <t>ШУРПАЧ Ярослав</t>
  </si>
  <si>
    <t>2 СР</t>
  </si>
  <si>
    <t>БЕЛОКРЫЛОВ Михаил</t>
  </si>
  <si>
    <t>УСТЬЯНЦЕВ Кирилл</t>
  </si>
  <si>
    <t>ЗАВЬЯЛОВ Денис</t>
  </si>
  <si>
    <t>ПЛОСКОНЕНКО Кирилл</t>
  </si>
  <si>
    <t>АНИСИМОВ Алексей</t>
  </si>
  <si>
    <t>РОМАНОВ Роман</t>
  </si>
  <si>
    <t>ПАВЛОВ Леонид</t>
  </si>
  <si>
    <t>МАТВЕЕВ Матвей</t>
  </si>
  <si>
    <t>БОЛЬШОВ Илья</t>
  </si>
  <si>
    <t>Волгоградская область</t>
  </si>
  <si>
    <t>АБРАМОВ Кирилл</t>
  </si>
  <si>
    <t>ЖИДКОВ Леон</t>
  </si>
  <si>
    <t>МОЛОГИН Аким</t>
  </si>
  <si>
    <t>СЕМЕНОВ Александр</t>
  </si>
  <si>
    <t>НЕВСТРУЕВ Данил</t>
  </si>
  <si>
    <t>ЧЕРНЫШЕВ Михаил</t>
  </si>
  <si>
    <t>Калининградская область</t>
  </si>
  <si>
    <t>КУЗНЕЦОВ Кирилл</t>
  </si>
  <si>
    <t>ПРИВАЛОВ Егор</t>
  </si>
  <si>
    <t>СЕВЕРОВ Роман</t>
  </si>
  <si>
    <t>ИЛЬИН Глеб</t>
  </si>
  <si>
    <t>КОРМАКОВ Павел</t>
  </si>
  <si>
    <t>БРЫЗГАЛОВ Даниил</t>
  </si>
  <si>
    <t>РОМАНОВ Иван</t>
  </si>
  <si>
    <t>ВАХРУШЕВ Павел</t>
  </si>
  <si>
    <t>ГОЛЬМАКОВ Александр</t>
  </si>
  <si>
    <t>ДМИТРУСЕНКО Егор</t>
  </si>
  <si>
    <t xml:space="preserve">ЮДИНА Л.Н. (1 кат., Забайкальский край) </t>
  </si>
  <si>
    <t>СЫЧЕВ Артем</t>
  </si>
  <si>
    <t>КУЗНЕЦОВ Алексей</t>
  </si>
  <si>
    <t>АРКАДЬЕВ Михаил</t>
  </si>
  <si>
    <t>АЛЕКСАНИН Данила</t>
  </si>
  <si>
    <t>КАРИМОВ Артур</t>
  </si>
  <si>
    <t>Республика Татарстан</t>
  </si>
  <si>
    <t>ЗАКИРОВ Шамиль</t>
  </si>
  <si>
    <t>ЗИНОВЬЕВ Константин</t>
  </si>
  <si>
    <t>БРУСНИЦЫН Павел</t>
  </si>
  <si>
    <t>ДЕМИН Денис</t>
  </si>
  <si>
    <t>ОВЧИННИКОВ Сергей</t>
  </si>
  <si>
    <t>ЧАЩИН Данил</t>
  </si>
  <si>
    <t>СОЛОННИКОВ Никита</t>
  </si>
  <si>
    <t>Смоленская область</t>
  </si>
  <si>
    <t>МАЦНЕВ Алексей</t>
  </si>
  <si>
    <t>Курская область</t>
  </si>
  <si>
    <t>ЧИКИТА Родион</t>
  </si>
  <si>
    <t>Мурманская область</t>
  </si>
  <si>
    <t>БУШМАКИН Егор</t>
  </si>
  <si>
    <t>САЛТАНОВ Данил</t>
  </si>
  <si>
    <t>ПОПОВ Владислав</t>
  </si>
  <si>
    <t>3 круга</t>
  </si>
  <si>
    <t>1500 м / 6</t>
  </si>
  <si>
    <t/>
  </si>
  <si>
    <t>МЕСТО ПРОВЕДЕНИЯ: г. Геленджик</t>
  </si>
  <si>
    <t xml:space="preserve">НАЗВАНИЕ ТРАССЫ / РЕГ. НОМЕР: с. Архипо-Осиповка </t>
  </si>
  <si>
    <t>№ ВРВС: 0080771811Я</t>
  </si>
  <si>
    <t>ДАТА ПРОВЕДЕНИЯ: 20 марта 2022 года</t>
  </si>
  <si>
    <t>1 этап</t>
  </si>
  <si>
    <t>КУБОК РОССИИ</t>
  </si>
  <si>
    <t>маунтинбайк - кросс - кантри - короткий круг</t>
  </si>
  <si>
    <t>№ ЕКП 2022: 4773</t>
  </si>
  <si>
    <t>ЮДИНА Л.Н. (1 кат., Забайкальский край)</t>
  </si>
  <si>
    <t>БЕСЧАСТНОВ А.А. (ВК, г. Москва)</t>
  </si>
  <si>
    <t>ГЕОРГИЕВ В.М. (ВК, Чувашская Республика)</t>
  </si>
  <si>
    <t>НАЧАЛО ГОНКИ: 13ч 20м</t>
  </si>
  <si>
    <t>Санкт-Петербург</t>
  </si>
  <si>
    <t>Москва</t>
  </si>
  <si>
    <t>ПОГОДНЫЕ УСЛОВИЯ</t>
  </si>
  <si>
    <t>3 СР</t>
  </si>
  <si>
    <t>Температура:</t>
  </si>
  <si>
    <t>Влажность:</t>
  </si>
  <si>
    <t>Осадки:</t>
  </si>
  <si>
    <t>Ветер: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</si>
</sst>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yyyy"/>
    <numFmt numFmtId="165" formatCode="0.0"/>
    <numFmt numFmtId="166" formatCode="dd/mm/yyyy"/>
  </numFmts>
  <fonts count="23" x14ac:knownFonts="1">
    <font>
      <sz val="10"/>
      <name val="Arial"/>
    </font>
    <font>
      <sz val="11"/>
      <color theme="1"/>
      <name val="Calibri"/>
      <family val="2"/>
      <charset val="204"/>
      <scheme val="minor"/>
    </font>
    <font>
      <sz val="10"/>
      <color indexed="8"/>
      <name val="Arial"/>
      <family val="2"/>
      <charset val="204"/>
    </font>
    <font>
      <sz val="10"/>
      <name val="Arial"/>
      <family val="2"/>
      <charset val="204"/>
    </font>
    <font>
      <sz val="10"/>
      <color theme="1"/>
      <name val="Arial"/>
      <family val="2"/>
      <charset val="204"/>
    </font>
    <font>
      <sz val="10"/>
      <name val="Calibri"/>
      <family val="2"/>
      <charset val="204"/>
      <scheme val="minor"/>
    </font>
    <font>
      <b/>
      <sz val="10"/>
      <name val="Calibri"/>
      <family val="2"/>
      <charset val="204"/>
      <scheme val="minor"/>
    </font>
    <font>
      <sz val="16"/>
      <name val="Calibri"/>
      <family val="2"/>
      <charset val="204"/>
      <scheme val="minor"/>
    </font>
    <font>
      <b/>
      <sz val="16"/>
      <name val="Calibri"/>
      <family val="2"/>
      <charset val="204"/>
      <scheme val="minor"/>
    </font>
    <font>
      <b/>
      <sz val="9"/>
      <name val="Calibri"/>
      <family val="2"/>
      <charset val="204"/>
      <scheme val="minor"/>
    </font>
    <font>
      <b/>
      <sz val="14"/>
      <name val="Calibri"/>
      <family val="2"/>
      <charset val="204"/>
      <scheme val="minor"/>
    </font>
    <font>
      <b/>
      <sz val="11"/>
      <name val="Calibri"/>
      <family val="2"/>
      <charset val="204"/>
      <scheme val="minor"/>
    </font>
    <font>
      <sz val="11"/>
      <name val="Calibri"/>
      <family val="2"/>
      <charset val="204"/>
      <scheme val="minor"/>
    </font>
    <font>
      <b/>
      <sz val="22"/>
      <name val="Calibri"/>
      <family val="2"/>
      <charset val="204"/>
      <scheme val="minor"/>
    </font>
    <font>
      <b/>
      <sz val="12"/>
      <name val="Calibri"/>
      <family val="2"/>
      <charset val="204"/>
      <scheme val="minor"/>
    </font>
    <font>
      <sz val="12"/>
      <name val="Calibri"/>
      <family val="2"/>
      <charset val="204"/>
      <scheme val="minor"/>
    </font>
    <font>
      <sz val="10"/>
      <name val="Arial Cyr"/>
      <charset val="204"/>
    </font>
    <font>
      <sz val="10"/>
      <color indexed="8"/>
      <name val="Arial"/>
      <family val="2"/>
      <charset val="204"/>
    </font>
    <font>
      <sz val="12"/>
      <color indexed="8"/>
      <name val="Calibri"/>
      <family val="2"/>
      <charset val="204"/>
      <scheme val="minor"/>
    </font>
    <font>
      <b/>
      <sz val="12"/>
      <color indexed="8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0"/>
      <color indexed="8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double">
        <color indexed="64"/>
      </left>
      <right/>
      <top style="thin">
        <color indexed="64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</borders>
  <cellStyleXfs count="12">
    <xf numFmtId="0" fontId="0" fillId="0" borderId="0"/>
    <xf numFmtId="0" fontId="4" fillId="0" borderId="0"/>
    <xf numFmtId="0" fontId="3" fillId="0" borderId="0"/>
    <xf numFmtId="0" fontId="2" fillId="0" borderId="0"/>
    <xf numFmtId="0" fontId="16" fillId="0" borderId="0"/>
    <xf numFmtId="0" fontId="2" fillId="0" borderId="0"/>
    <xf numFmtId="0" fontId="2" fillId="0" borderId="0"/>
    <xf numFmtId="0" fontId="1" fillId="0" borderId="0"/>
    <xf numFmtId="0" fontId="17" fillId="0" borderId="0"/>
    <xf numFmtId="0" fontId="2" fillId="0" borderId="0"/>
    <xf numFmtId="0" fontId="20" fillId="0" borderId="0"/>
    <xf numFmtId="0" fontId="16" fillId="0" borderId="0"/>
  </cellStyleXfs>
  <cellXfs count="174">
    <xf numFmtId="0" fontId="0" fillId="0" borderId="0" xfId="0"/>
    <xf numFmtId="0" fontId="5" fillId="0" borderId="0" xfId="0" applyFont="1" applyBorder="1" applyAlignment="1">
      <alignment vertical="center"/>
    </xf>
    <xf numFmtId="0" fontId="7" fillId="0" borderId="0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12" fillId="0" borderId="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3" xfId="0" applyFont="1" applyBorder="1" applyAlignment="1">
      <alignment horizontal="right" vertical="center"/>
    </xf>
    <xf numFmtId="0" fontId="12" fillId="0" borderId="5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12" fillId="0" borderId="5" xfId="0" applyFont="1" applyBorder="1" applyAlignment="1">
      <alignment horizontal="right" vertical="center"/>
    </xf>
    <xf numFmtId="0" fontId="11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vertical="center"/>
    </xf>
    <xf numFmtId="0" fontId="12" fillId="0" borderId="5" xfId="0" applyFont="1" applyFill="1" applyBorder="1" applyAlignment="1">
      <alignment horizontal="right" vertical="center"/>
    </xf>
    <xf numFmtId="1" fontId="12" fillId="0" borderId="2" xfId="0" applyNumberFormat="1" applyFont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11" fillId="0" borderId="5" xfId="0" applyNumberFormat="1" applyFont="1" applyFill="1" applyBorder="1" applyAlignment="1">
      <alignment horizontal="center" vertical="center"/>
    </xf>
    <xf numFmtId="0" fontId="12" fillId="0" borderId="3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11" fillId="0" borderId="5" xfId="0" applyFont="1" applyFill="1" applyBorder="1" applyAlignment="1">
      <alignment horizontal="center" vertical="center"/>
    </xf>
    <xf numFmtId="0" fontId="5" fillId="0" borderId="5" xfId="0" applyFont="1" applyBorder="1" applyAlignment="1">
      <alignment horizontal="center"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11" fillId="0" borderId="14" xfId="0" applyFont="1" applyFill="1" applyBorder="1" applyAlignment="1">
      <alignment horizontal="left" vertical="center"/>
    </xf>
    <xf numFmtId="0" fontId="11" fillId="0" borderId="16" xfId="0" applyFont="1" applyFill="1" applyBorder="1" applyAlignment="1">
      <alignment vertical="center"/>
    </xf>
    <xf numFmtId="49" fontId="12" fillId="0" borderId="17" xfId="0" applyNumberFormat="1" applyFont="1" applyFill="1" applyBorder="1" applyAlignment="1">
      <alignment horizontal="right" vertical="center"/>
    </xf>
    <xf numFmtId="1" fontId="5" fillId="0" borderId="5" xfId="0" applyNumberFormat="1" applyFont="1" applyBorder="1" applyAlignment="1">
      <alignment horizontal="center" vertical="center"/>
    </xf>
    <xf numFmtId="0" fontId="15" fillId="0" borderId="8" xfId="0" applyNumberFormat="1" applyFont="1" applyFill="1" applyBorder="1" applyAlignment="1">
      <alignment horizontal="center" vertical="center" wrapText="1"/>
    </xf>
    <xf numFmtId="164" fontId="15" fillId="0" borderId="8" xfId="0" applyNumberFormat="1" applyFont="1" applyFill="1" applyBorder="1" applyAlignment="1">
      <alignment horizontal="center" vertical="center" wrapText="1"/>
    </xf>
    <xf numFmtId="0" fontId="15" fillId="0" borderId="8" xfId="0" applyFont="1" applyFill="1" applyBorder="1" applyAlignment="1">
      <alignment horizontal="center" vertical="center" wrapText="1"/>
    </xf>
    <xf numFmtId="0" fontId="12" fillId="0" borderId="2" xfId="0" applyFont="1" applyBorder="1" applyAlignment="1">
      <alignment horizontal="center" vertical="center"/>
    </xf>
    <xf numFmtId="0" fontId="5" fillId="0" borderId="31" xfId="0" applyFont="1" applyBorder="1" applyAlignment="1">
      <alignment vertical="center"/>
    </xf>
    <xf numFmtId="0" fontId="5" fillId="0" borderId="31" xfId="0" applyFont="1" applyBorder="1" applyAlignment="1">
      <alignment horizontal="center" vertical="center"/>
    </xf>
    <xf numFmtId="1" fontId="5" fillId="0" borderId="31" xfId="0" applyNumberFormat="1" applyFont="1" applyBorder="1" applyAlignment="1">
      <alignment horizontal="center" vertical="center"/>
    </xf>
    <xf numFmtId="0" fontId="15" fillId="0" borderId="8" xfId="0" applyFont="1" applyFill="1" applyBorder="1" applyAlignment="1">
      <alignment vertical="center" wrapText="1"/>
    </xf>
    <xf numFmtId="0" fontId="5" fillId="0" borderId="8" xfId="0" applyFont="1" applyBorder="1" applyAlignment="1">
      <alignment horizontal="justify"/>
    </xf>
    <xf numFmtId="1" fontId="18" fillId="0" borderId="8" xfId="9" applyNumberFormat="1" applyFont="1" applyFill="1" applyBorder="1" applyAlignment="1">
      <alignment horizontal="center" vertical="center" wrapText="1"/>
    </xf>
    <xf numFmtId="0" fontId="19" fillId="0" borderId="8" xfId="9" applyFont="1" applyFill="1" applyBorder="1" applyAlignment="1">
      <alignment vertical="center" wrapText="1"/>
    </xf>
    <xf numFmtId="0" fontId="5" fillId="0" borderId="6" xfId="0" applyFont="1" applyBorder="1" applyAlignment="1">
      <alignment vertical="center"/>
    </xf>
    <xf numFmtId="0" fontId="5" fillId="0" borderId="32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14" fillId="0" borderId="2" xfId="0" applyFont="1" applyBorder="1" applyAlignment="1">
      <alignment horizontal="right" vertical="center"/>
    </xf>
    <xf numFmtId="0" fontId="14" fillId="0" borderId="13" xfId="0" applyFont="1" applyBorder="1" applyAlignment="1">
      <alignment horizontal="right" vertical="center"/>
    </xf>
    <xf numFmtId="0" fontId="14" fillId="0" borderId="3" xfId="0" applyFont="1" applyBorder="1" applyAlignment="1">
      <alignment horizontal="right" vertical="center"/>
    </xf>
    <xf numFmtId="0" fontId="11" fillId="0" borderId="2" xfId="0" applyFont="1" applyBorder="1" applyAlignment="1">
      <alignment horizontal="right" vertical="center"/>
    </xf>
    <xf numFmtId="0" fontId="5" fillId="0" borderId="16" xfId="0" applyFont="1" applyBorder="1" applyAlignment="1">
      <alignment vertical="center"/>
    </xf>
    <xf numFmtId="0" fontId="5" fillId="0" borderId="5" xfId="0" applyFont="1" applyFill="1" applyBorder="1" applyAlignment="1">
      <alignment vertical="center"/>
    </xf>
    <xf numFmtId="0" fontId="5" fillId="0" borderId="6" xfId="0" applyFont="1" applyFill="1" applyBorder="1" applyAlignment="1">
      <alignment vertical="center"/>
    </xf>
    <xf numFmtId="0" fontId="12" fillId="0" borderId="17" xfId="0" applyNumberFormat="1" applyFont="1" applyFill="1" applyBorder="1" applyAlignment="1">
      <alignment horizontal="right" vertical="center"/>
    </xf>
    <xf numFmtId="0" fontId="9" fillId="0" borderId="4" xfId="0" applyFont="1" applyBorder="1" applyAlignment="1">
      <alignment horizontal="left" vertical="center"/>
    </xf>
    <xf numFmtId="49" fontId="5" fillId="0" borderId="5" xfId="0" applyNumberFormat="1" applyFont="1" applyFill="1" applyBorder="1" applyAlignment="1">
      <alignment horizontal="left" vertical="center"/>
    </xf>
    <xf numFmtId="0" fontId="5" fillId="0" borderId="4" xfId="0" applyFont="1" applyFill="1" applyBorder="1" applyAlignment="1">
      <alignment horizontal="left" vertical="center"/>
    </xf>
    <xf numFmtId="9" fontId="5" fillId="0" borderId="5" xfId="0" applyNumberFormat="1" applyFont="1" applyBorder="1" applyAlignment="1">
      <alignment horizontal="left" vertical="center"/>
    </xf>
    <xf numFmtId="49" fontId="5" fillId="0" borderId="4" xfId="0" applyNumberFormat="1" applyFont="1" applyBorder="1" applyAlignment="1">
      <alignment horizontal="left" vertical="center"/>
    </xf>
    <xf numFmtId="49" fontId="5" fillId="0" borderId="17" xfId="0" applyNumberFormat="1" applyFont="1" applyBorder="1" applyAlignment="1">
      <alignment vertical="center"/>
    </xf>
    <xf numFmtId="0" fontId="5" fillId="0" borderId="5" xfId="0" applyFont="1" applyBorder="1" applyAlignment="1">
      <alignment horizontal="left" vertical="center"/>
    </xf>
    <xf numFmtId="0" fontId="11" fillId="0" borderId="12" xfId="0" applyFont="1" applyBorder="1" applyAlignment="1">
      <alignment horizontal="left" vertical="center"/>
    </xf>
    <xf numFmtId="2" fontId="12" fillId="0" borderId="2" xfId="0" applyNumberFormat="1" applyFont="1" applyBorder="1" applyAlignment="1">
      <alignment vertical="center"/>
    </xf>
    <xf numFmtId="2" fontId="12" fillId="0" borderId="3" xfId="0" applyNumberFormat="1" applyFont="1" applyBorder="1" applyAlignment="1">
      <alignment vertical="center"/>
    </xf>
    <xf numFmtId="2" fontId="12" fillId="0" borderId="5" xfId="0" applyNumberFormat="1" applyFont="1" applyBorder="1" applyAlignment="1">
      <alignment vertical="center"/>
    </xf>
    <xf numFmtId="2" fontId="5" fillId="0" borderId="31" xfId="0" applyNumberFormat="1" applyFont="1" applyBorder="1" applyAlignment="1">
      <alignment vertical="center"/>
    </xf>
    <xf numFmtId="2" fontId="15" fillId="0" borderId="0" xfId="0" applyNumberFormat="1" applyFont="1" applyFill="1" applyBorder="1" applyAlignment="1">
      <alignment vertical="center" wrapText="1"/>
    </xf>
    <xf numFmtId="2" fontId="5" fillId="0" borderId="4" xfId="0" applyNumberFormat="1" applyFont="1" applyFill="1" applyBorder="1" applyAlignment="1">
      <alignment vertical="center"/>
    </xf>
    <xf numFmtId="2" fontId="5" fillId="0" borderId="4" xfId="0" applyNumberFormat="1" applyFont="1" applyBorder="1" applyAlignment="1">
      <alignment vertical="center"/>
    </xf>
    <xf numFmtId="2" fontId="5" fillId="0" borderId="0" xfId="0" applyNumberFormat="1" applyFont="1" applyBorder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5" xfId="0" applyNumberFormat="1" applyFont="1" applyBorder="1" applyAlignment="1">
      <alignment vertical="center"/>
    </xf>
    <xf numFmtId="49" fontId="5" fillId="0" borderId="36" xfId="0" applyNumberFormat="1" applyFont="1" applyBorder="1" applyAlignment="1">
      <alignment vertical="center"/>
    </xf>
    <xf numFmtId="2" fontId="5" fillId="0" borderId="37" xfId="0" applyNumberFormat="1" applyFont="1" applyBorder="1" applyAlignment="1">
      <alignment vertical="center"/>
    </xf>
    <xf numFmtId="49" fontId="5" fillId="0" borderId="38" xfId="0" applyNumberFormat="1" applyFont="1" applyBorder="1" applyAlignment="1">
      <alignment vertical="center"/>
    </xf>
    <xf numFmtId="2" fontId="5" fillId="0" borderId="39" xfId="0" applyNumberFormat="1" applyFont="1" applyBorder="1" applyAlignment="1">
      <alignment vertical="center"/>
    </xf>
    <xf numFmtId="0" fontId="5" fillId="0" borderId="35" xfId="0" applyFont="1" applyFill="1" applyBorder="1" applyAlignment="1">
      <alignment vertical="center"/>
    </xf>
    <xf numFmtId="0" fontId="5" fillId="0" borderId="36" xfId="0" applyFont="1" applyBorder="1" applyAlignment="1">
      <alignment vertical="center"/>
    </xf>
    <xf numFmtId="0" fontId="5" fillId="0" borderId="37" xfId="0" applyFont="1" applyBorder="1" applyAlignment="1">
      <alignment vertical="center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14" fontId="5" fillId="0" borderId="2" xfId="0" applyNumberFormat="1" applyFont="1" applyBorder="1"/>
    <xf numFmtId="0" fontId="14" fillId="0" borderId="11" xfId="0" applyFont="1" applyBorder="1" applyAlignment="1">
      <alignment horizontal="right" vertical="center"/>
    </xf>
    <xf numFmtId="14" fontId="5" fillId="0" borderId="0" xfId="0" applyNumberFormat="1" applyFont="1" applyBorder="1"/>
    <xf numFmtId="0" fontId="12" fillId="0" borderId="3" xfId="0" applyFont="1" applyFill="1" applyBorder="1" applyAlignment="1">
      <alignment vertical="center"/>
    </xf>
    <xf numFmtId="0" fontId="12" fillId="0" borderId="2" xfId="0" applyFont="1" applyFill="1" applyBorder="1" applyAlignment="1">
      <alignment vertical="center"/>
    </xf>
    <xf numFmtId="0" fontId="5" fillId="0" borderId="7" xfId="0" applyFont="1" applyBorder="1" applyAlignment="1">
      <alignment horizontal="center"/>
    </xf>
    <xf numFmtId="0" fontId="15" fillId="0" borderId="9" xfId="0" applyFont="1" applyFill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165" fontId="15" fillId="0" borderId="5" xfId="0" applyNumberFormat="1" applyFont="1" applyFill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 wrapText="1"/>
    </xf>
    <xf numFmtId="1" fontId="22" fillId="0" borderId="1" xfId="8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6" fontId="5" fillId="0" borderId="1" xfId="0" applyNumberFormat="1" applyFont="1" applyBorder="1" applyAlignment="1">
      <alignment horizontal="center" vertical="center"/>
    </xf>
    <xf numFmtId="164" fontId="5" fillId="0" borderId="1" xfId="0" applyNumberFormat="1" applyFont="1" applyFill="1" applyBorder="1" applyAlignment="1">
      <alignment horizontal="center" vertical="center" wrapText="1"/>
    </xf>
    <xf numFmtId="21" fontId="5" fillId="0" borderId="1" xfId="0" applyNumberFormat="1" applyFont="1" applyBorder="1" applyAlignment="1">
      <alignment horizontal="center" vertical="center"/>
    </xf>
    <xf numFmtId="2" fontId="5" fillId="0" borderId="1" xfId="0" applyNumberFormat="1" applyFont="1" applyBorder="1" applyAlignment="1">
      <alignment horizontal="center"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5" fillId="0" borderId="19" xfId="0" applyNumberFormat="1" applyFont="1" applyFill="1" applyBorder="1" applyAlignment="1" applyProtection="1">
      <alignment horizontal="center" vertical="center" wrapText="1"/>
    </xf>
    <xf numFmtId="0" fontId="5" fillId="0" borderId="18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2" fontId="5" fillId="0" borderId="26" xfId="0" applyNumberFormat="1" applyFont="1" applyBorder="1" applyAlignment="1">
      <alignment horizontal="center" vertical="center"/>
    </xf>
    <xf numFmtId="0" fontId="22" fillId="0" borderId="1" xfId="9" applyFont="1" applyFill="1" applyBorder="1" applyAlignment="1">
      <alignment horizontal="center" vertical="center" wrapText="1"/>
    </xf>
    <xf numFmtId="0" fontId="11" fillId="2" borderId="27" xfId="0" applyFont="1" applyFill="1" applyBorder="1" applyAlignment="1">
      <alignment vertical="center"/>
    </xf>
    <xf numFmtId="0" fontId="15" fillId="0" borderId="21" xfId="0" applyFont="1" applyFill="1" applyBorder="1" applyAlignment="1">
      <alignment vertical="center"/>
    </xf>
    <xf numFmtId="0" fontId="15" fillId="0" borderId="20" xfId="0" applyFont="1" applyFill="1" applyBorder="1" applyAlignment="1">
      <alignment vertical="center"/>
    </xf>
    <xf numFmtId="0" fontId="5" fillId="0" borderId="21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1" fontId="5" fillId="0" borderId="19" xfId="0" applyNumberFormat="1" applyFont="1" applyBorder="1" applyAlignment="1">
      <alignment horizontal="center" vertical="center"/>
    </xf>
    <xf numFmtId="0" fontId="5" fillId="0" borderId="42" xfId="0" applyFont="1" applyBorder="1" applyAlignment="1">
      <alignment horizontal="center" vertical="center" wrapText="1"/>
    </xf>
    <xf numFmtId="0" fontId="5" fillId="0" borderId="26" xfId="0" applyFont="1" applyBorder="1" applyAlignment="1">
      <alignment horizontal="center" vertical="center"/>
    </xf>
    <xf numFmtId="0" fontId="5" fillId="0" borderId="26" xfId="0" applyFont="1" applyBorder="1" applyAlignment="1">
      <alignment horizontal="center" vertical="center" wrapText="1"/>
    </xf>
    <xf numFmtId="1" fontId="22" fillId="0" borderId="26" xfId="8" applyNumberFormat="1" applyFont="1" applyFill="1" applyBorder="1" applyAlignment="1">
      <alignment horizontal="center" vertical="center" wrapText="1"/>
    </xf>
    <xf numFmtId="0" fontId="5" fillId="0" borderId="26" xfId="0" applyFont="1" applyBorder="1" applyAlignment="1">
      <alignment horizontal="left" vertical="center" wrapText="1"/>
    </xf>
    <xf numFmtId="166" fontId="5" fillId="0" borderId="26" xfId="0" applyNumberFormat="1" applyFont="1" applyBorder="1" applyAlignment="1">
      <alignment horizontal="center" vertical="center"/>
    </xf>
    <xf numFmtId="164" fontId="5" fillId="0" borderId="26" xfId="0" applyNumberFormat="1" applyFont="1" applyFill="1" applyBorder="1" applyAlignment="1">
      <alignment horizontal="center" vertical="center" wrapText="1"/>
    </xf>
    <xf numFmtId="0" fontId="22" fillId="0" borderId="26" xfId="9" applyFont="1" applyFill="1" applyBorder="1" applyAlignment="1">
      <alignment horizontal="center" vertical="center" wrapText="1"/>
    </xf>
    <xf numFmtId="21" fontId="5" fillId="0" borderId="26" xfId="0" applyNumberFormat="1" applyFont="1" applyBorder="1" applyAlignment="1">
      <alignment horizontal="center" vertical="center"/>
    </xf>
    <xf numFmtId="0" fontId="5" fillId="0" borderId="26" xfId="0" applyNumberFormat="1" applyFont="1" applyFill="1" applyBorder="1" applyAlignment="1" applyProtection="1">
      <alignment horizontal="center" vertical="center"/>
    </xf>
    <xf numFmtId="0" fontId="5" fillId="0" borderId="43" xfId="0" applyFont="1" applyBorder="1" applyAlignment="1">
      <alignment vertical="center"/>
    </xf>
    <xf numFmtId="0" fontId="5" fillId="0" borderId="17" xfId="0" applyFont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4" xfId="3" applyFont="1" applyFill="1" applyBorder="1" applyAlignment="1">
      <alignment horizontal="center" vertical="center" wrapText="1"/>
    </xf>
    <xf numFmtId="0" fontId="6" fillId="2" borderId="1" xfId="3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center" vertical="center"/>
    </xf>
    <xf numFmtId="0" fontId="13" fillId="0" borderId="10" xfId="0" applyNumberFormat="1" applyFont="1" applyBorder="1" applyAlignment="1">
      <alignment horizontal="center" vertical="center"/>
    </xf>
    <xf numFmtId="0" fontId="13" fillId="0" borderId="0" xfId="0" applyNumberFormat="1" applyFont="1" applyBorder="1" applyAlignment="1">
      <alignment horizontal="center" vertical="center"/>
    </xf>
    <xf numFmtId="0" fontId="13" fillId="0" borderId="11" xfId="0" applyNumberFormat="1" applyFont="1" applyBorder="1" applyAlignment="1">
      <alignment horizontal="center"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center" vertical="center"/>
    </xf>
    <xf numFmtId="0" fontId="10" fillId="0" borderId="7" xfId="0" applyFont="1" applyBorder="1" applyAlignment="1">
      <alignment horizontal="center" vertical="center"/>
    </xf>
    <xf numFmtId="0" fontId="10" fillId="0" borderId="8" xfId="0" applyFont="1" applyBorder="1" applyAlignment="1">
      <alignment horizontal="center" vertical="center"/>
    </xf>
    <xf numFmtId="0" fontId="10" fillId="0" borderId="9" xfId="0" applyFont="1" applyBorder="1" applyAlignment="1">
      <alignment horizontal="center" vertical="center"/>
    </xf>
    <xf numFmtId="0" fontId="8" fillId="0" borderId="40" xfId="0" applyNumberFormat="1" applyFont="1" applyBorder="1" applyAlignment="1">
      <alignment horizontal="center" vertical="center"/>
    </xf>
    <xf numFmtId="0" fontId="8" fillId="0" borderId="28" xfId="0" applyNumberFormat="1" applyFont="1" applyBorder="1" applyAlignment="1">
      <alignment horizontal="center" vertical="center"/>
    </xf>
    <xf numFmtId="0" fontId="8" fillId="0" borderId="41" xfId="0" applyNumberFormat="1" applyFont="1" applyBorder="1" applyAlignment="1">
      <alignment horizontal="center" vertical="center"/>
    </xf>
    <xf numFmtId="0" fontId="8" fillId="0" borderId="1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1" xfId="0" applyFont="1" applyBorder="1" applyAlignment="1">
      <alignment horizontal="center" vertical="center"/>
    </xf>
    <xf numFmtId="0" fontId="11" fillId="2" borderId="4" xfId="0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center" vertical="center"/>
    </xf>
    <xf numFmtId="0" fontId="11" fillId="2" borderId="17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27" xfId="0" applyFont="1" applyFill="1" applyBorder="1" applyAlignment="1">
      <alignment horizontal="center" vertical="center"/>
    </xf>
    <xf numFmtId="0" fontId="14" fillId="2" borderId="16" xfId="0" applyFont="1" applyFill="1" applyBorder="1" applyAlignment="1">
      <alignment horizontal="center" vertical="center"/>
    </xf>
    <xf numFmtId="0" fontId="15" fillId="0" borderId="21" xfId="0" applyFont="1" applyFill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14" fillId="2" borderId="17" xfId="0" applyFont="1" applyFill="1" applyBorder="1" applyAlignment="1">
      <alignment horizontal="center" vertical="center"/>
    </xf>
    <xf numFmtId="0" fontId="11" fillId="2" borderId="16" xfId="0" applyFont="1" applyFill="1" applyBorder="1" applyAlignment="1">
      <alignment horizontal="left" vertical="center"/>
    </xf>
    <xf numFmtId="0" fontId="11" fillId="2" borderId="5" xfId="0" applyFont="1" applyFill="1" applyBorder="1" applyAlignment="1">
      <alignment horizontal="left" vertical="center"/>
    </xf>
    <xf numFmtId="0" fontId="11" fillId="2" borderId="6" xfId="0" applyFont="1" applyFill="1" applyBorder="1" applyAlignment="1">
      <alignment horizontal="left" vertical="center"/>
    </xf>
    <xf numFmtId="0" fontId="6" fillId="2" borderId="24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2" fontId="6" fillId="2" borderId="24" xfId="3" applyNumberFormat="1" applyFont="1" applyFill="1" applyBorder="1" applyAlignment="1">
      <alignment horizontal="center" vertical="center" wrapText="1"/>
    </xf>
    <xf numFmtId="2" fontId="6" fillId="2" borderId="1" xfId="3" applyNumberFormat="1" applyFont="1" applyFill="1" applyBorder="1" applyAlignment="1">
      <alignment horizontal="center" vertical="center" wrapText="1"/>
    </xf>
    <xf numFmtId="1" fontId="6" fillId="2" borderId="24" xfId="3" applyNumberFormat="1" applyFont="1" applyFill="1" applyBorder="1" applyAlignment="1">
      <alignment horizontal="center" vertical="center" wrapText="1"/>
    </xf>
    <xf numFmtId="1" fontId="6" fillId="2" borderId="1" xfId="3" applyNumberFormat="1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/>
    </xf>
    <xf numFmtId="0" fontId="6" fillId="2" borderId="18" xfId="0" applyFont="1" applyFill="1" applyBorder="1" applyAlignment="1">
      <alignment horizontal="center" vertical="center"/>
    </xf>
    <xf numFmtId="0" fontId="11" fillId="2" borderId="30" xfId="0" applyFont="1" applyFill="1" applyBorder="1" applyAlignment="1">
      <alignment horizontal="center" vertical="center"/>
    </xf>
  </cellXfs>
  <cellStyles count="12">
    <cellStyle name="Обычный" xfId="0" builtinId="0"/>
    <cellStyle name="Обычный 12" xfId="1"/>
    <cellStyle name="Обычный 2" xfId="2"/>
    <cellStyle name="Обычный 2 2" xfId="6"/>
    <cellStyle name="Обычный 2 2 2" xfId="11"/>
    <cellStyle name="Обычный 2 3" xfId="5"/>
    <cellStyle name="Обычный 3" xfId="7"/>
    <cellStyle name="Обычный 4" xfId="4"/>
    <cellStyle name="Обычный 5" xfId="10"/>
    <cellStyle name="Обычный_ID4938_RS" xfId="8"/>
    <cellStyle name="Обычный_ID4938_RS_1" xfId="9"/>
    <cellStyle name="Обычный_Стартовый протокол Смирнов_20101106_Results" xfId="3"/>
  </cellStyles>
  <dxfs count="4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jpeg"/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104406</xdr:colOff>
      <xdr:row>0</xdr:row>
      <xdr:rowOff>49176</xdr:rowOff>
    </xdr:from>
    <xdr:to>
      <xdr:col>2</xdr:col>
      <xdr:colOff>110756</xdr:colOff>
      <xdr:row>5</xdr:row>
      <xdr:rowOff>1</xdr:rowOff>
    </xdr:to>
    <xdr:pic>
      <xdr:nvPicPr>
        <xdr:cNvPr id="6" name="Рисунок 5">
          <a:extLst>
            <a:ext uri="{FF2B5EF4-FFF2-40B4-BE49-F238E27FC236}">
              <a16:creationId xmlns:a16="http://schemas.microsoft.com/office/drawing/2014/main" xmlns="" id="{663D9C08-9E95-4B8C-A300-D4DE69AB0652}"/>
            </a:ext>
          </a:extLst>
        </xdr:cNvPr>
        <xdr:cNvPicPr/>
      </xdr:nvPicPr>
      <xdr:blipFill>
        <a:blip xmlns:r="http://schemas.openxmlformats.org/officeDocument/2006/relationships" r:embed="rId1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4406" y="49176"/>
          <a:ext cx="936699" cy="1080534"/>
        </a:xfrm>
        <a:prstGeom prst="rect">
          <a:avLst/>
        </a:prstGeom>
      </xdr:spPr>
    </xdr:pic>
    <xdr:clientData/>
  </xdr:twoCellAnchor>
  <xdr:twoCellAnchor editAs="oneCell">
    <xdr:from>
      <xdr:col>11</xdr:col>
      <xdr:colOff>564855</xdr:colOff>
      <xdr:row>0</xdr:row>
      <xdr:rowOff>126706</xdr:rowOff>
    </xdr:from>
    <xdr:to>
      <xdr:col>12</xdr:col>
      <xdr:colOff>1180215</xdr:colOff>
      <xdr:row>4</xdr:row>
      <xdr:rowOff>210436</xdr:rowOff>
    </xdr:to>
    <xdr:pic>
      <xdr:nvPicPr>
        <xdr:cNvPr id="7" name="Рисунок 6">
          <a:extLst>
            <a:ext uri="{FF2B5EF4-FFF2-40B4-BE49-F238E27FC236}">
              <a16:creationId xmlns:a16="http://schemas.microsoft.com/office/drawing/2014/main" xmlns="" id="{7628CF98-FFBE-4CF2-8DAF-929EA40EED9F}"/>
            </a:ext>
          </a:extLst>
        </xdr:cNvPr>
        <xdr:cNvPicPr/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9325640" y="126706"/>
          <a:ext cx="1501406" cy="947625"/>
        </a:xfrm>
        <a:prstGeom prst="rect">
          <a:avLst/>
        </a:prstGeom>
      </xdr:spPr>
    </xdr:pic>
    <xdr:clientData/>
  </xdr:twoCellAnchor>
  <xdr:twoCellAnchor editAs="oneCell">
    <xdr:from>
      <xdr:col>7</xdr:col>
      <xdr:colOff>191281</xdr:colOff>
      <xdr:row>302</xdr:row>
      <xdr:rowOff>92364</xdr:rowOff>
    </xdr:from>
    <xdr:to>
      <xdr:col>7</xdr:col>
      <xdr:colOff>1173006</xdr:colOff>
      <xdr:row>306</xdr:row>
      <xdr:rowOff>31683</xdr:rowOff>
    </xdr:to>
    <xdr:pic>
      <xdr:nvPicPr>
        <xdr:cNvPr id="8" name="Рисунок 7">
          <a:extLst>
            <a:ext uri="{FF2B5EF4-FFF2-40B4-BE49-F238E27FC236}">
              <a16:creationId xmlns:a16="http://schemas.microsoft.com/office/drawing/2014/main" xmlns="" id="{86B69D7B-C948-E44C-9D2C-A26210AAF86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6056372" y="54229000"/>
          <a:ext cx="981725" cy="63204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3" tint="-0.249977111117893"/>
    <pageSetUpPr fitToPage="1"/>
  </sheetPr>
  <dimension ref="A1:M102"/>
  <sheetViews>
    <sheetView tabSelected="1" view="pageBreakPreview" topLeftCell="A81" zoomScaleNormal="100" zoomScaleSheetLayoutView="100" workbookViewId="0">
      <selection activeCell="I87" sqref="I87"/>
    </sheetView>
  </sheetViews>
  <sheetFormatPr defaultColWidth="9.140625" defaultRowHeight="12.75" x14ac:dyDescent="0.2"/>
  <cols>
    <col min="1" max="1" width="7" style="1" customWidth="1"/>
    <col min="2" max="2" width="7" style="18" customWidth="1"/>
    <col min="3" max="3" width="16.85546875" style="18" customWidth="1"/>
    <col min="4" max="4" width="13.85546875" style="15" hidden="1" customWidth="1"/>
    <col min="5" max="5" width="20.28515625" style="1" customWidth="1"/>
    <col min="6" max="6" width="13.140625" style="1" customWidth="1"/>
    <col min="7" max="7" width="9.140625" style="1" customWidth="1"/>
    <col min="8" max="8" width="24.28515625" style="1" customWidth="1"/>
    <col min="9" max="9" width="11.85546875" style="1" customWidth="1"/>
    <col min="10" max="10" width="11.42578125" style="1" customWidth="1"/>
    <col min="11" max="11" width="10.5703125" style="64" customWidth="1"/>
    <col min="12" max="12" width="13.28515625" style="1" customWidth="1"/>
    <col min="13" max="13" width="18.7109375" style="1" customWidth="1"/>
    <col min="14" max="16384" width="9.140625" style="1"/>
  </cols>
  <sheetData>
    <row r="1" spans="1:13" ht="15.75" customHeight="1" thickTop="1" x14ac:dyDescent="0.2">
      <c r="A1" s="146" t="s">
        <v>0</v>
      </c>
      <c r="B1" s="147"/>
      <c r="C1" s="147"/>
      <c r="D1" s="147"/>
      <c r="E1" s="147"/>
      <c r="F1" s="147"/>
      <c r="G1" s="147"/>
      <c r="H1" s="147"/>
      <c r="I1" s="147"/>
      <c r="J1" s="147"/>
      <c r="K1" s="147"/>
      <c r="L1" s="147"/>
      <c r="M1" s="148"/>
    </row>
    <row r="2" spans="1:13" ht="15.75" customHeight="1" x14ac:dyDescent="0.2">
      <c r="A2" s="149" t="s">
        <v>8</v>
      </c>
      <c r="B2" s="150"/>
      <c r="C2" s="150"/>
      <c r="D2" s="150"/>
      <c r="E2" s="150"/>
      <c r="F2" s="150"/>
      <c r="G2" s="150"/>
      <c r="H2" s="150"/>
      <c r="I2" s="150"/>
      <c r="J2" s="150"/>
      <c r="K2" s="150"/>
      <c r="L2" s="150"/>
      <c r="M2" s="151"/>
    </row>
    <row r="3" spans="1:13" ht="15.75" customHeight="1" x14ac:dyDescent="0.2">
      <c r="A3" s="149" t="s">
        <v>47</v>
      </c>
      <c r="B3" s="150"/>
      <c r="C3" s="150"/>
      <c r="D3" s="150"/>
      <c r="E3" s="150"/>
      <c r="F3" s="150"/>
      <c r="G3" s="150"/>
      <c r="H3" s="150"/>
      <c r="I3" s="150"/>
      <c r="J3" s="150"/>
      <c r="K3" s="150"/>
      <c r="L3" s="150"/>
      <c r="M3" s="151"/>
    </row>
    <row r="4" spans="1:13" ht="21" x14ac:dyDescent="0.2">
      <c r="A4" s="149" t="s">
        <v>48</v>
      </c>
      <c r="B4" s="150"/>
      <c r="C4" s="150"/>
      <c r="D4" s="150"/>
      <c r="E4" s="150"/>
      <c r="F4" s="150"/>
      <c r="G4" s="150"/>
      <c r="H4" s="150"/>
      <c r="I4" s="150"/>
      <c r="J4" s="150"/>
      <c r="K4" s="150"/>
      <c r="L4" s="150"/>
      <c r="M4" s="151"/>
    </row>
    <row r="5" spans="1:13" ht="21" x14ac:dyDescent="0.2">
      <c r="A5" s="149" t="s">
        <v>49</v>
      </c>
      <c r="B5" s="150"/>
      <c r="C5" s="150"/>
      <c r="D5" s="150"/>
      <c r="E5" s="150"/>
      <c r="F5" s="150"/>
      <c r="G5" s="150"/>
      <c r="H5" s="150"/>
      <c r="I5" s="150"/>
      <c r="J5" s="150"/>
      <c r="K5" s="150"/>
      <c r="L5" s="150"/>
      <c r="M5" s="151"/>
    </row>
    <row r="6" spans="1:13" s="2" customFormat="1" ht="28.5" x14ac:dyDescent="0.2">
      <c r="A6" s="128" t="s">
        <v>134</v>
      </c>
      <c r="B6" s="129"/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30"/>
    </row>
    <row r="7" spans="1:13" s="2" customFormat="1" ht="18" customHeight="1" x14ac:dyDescent="0.2">
      <c r="A7" s="131" t="s">
        <v>15</v>
      </c>
      <c r="B7" s="132"/>
      <c r="C7" s="132"/>
      <c r="D7" s="132"/>
      <c r="E7" s="132"/>
      <c r="F7" s="132"/>
      <c r="G7" s="132"/>
      <c r="H7" s="132"/>
      <c r="I7" s="132"/>
      <c r="J7" s="132"/>
      <c r="K7" s="132"/>
      <c r="L7" s="132"/>
      <c r="M7" s="133"/>
    </row>
    <row r="8" spans="1:13" s="2" customFormat="1" ht="21.75" customHeight="1" thickBot="1" x14ac:dyDescent="0.25">
      <c r="A8" s="137" t="s">
        <v>133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9"/>
    </row>
    <row r="9" spans="1:13" ht="19.5" customHeight="1" thickTop="1" x14ac:dyDescent="0.2">
      <c r="A9" s="134" t="s">
        <v>19</v>
      </c>
      <c r="B9" s="135"/>
      <c r="C9" s="135"/>
      <c r="D9" s="135"/>
      <c r="E9" s="135"/>
      <c r="F9" s="135"/>
      <c r="G9" s="135"/>
      <c r="H9" s="135"/>
      <c r="I9" s="135"/>
      <c r="J9" s="135"/>
      <c r="K9" s="135"/>
      <c r="L9" s="135"/>
      <c r="M9" s="136"/>
    </row>
    <row r="10" spans="1:13" ht="18" customHeight="1" x14ac:dyDescent="0.2">
      <c r="A10" s="143" t="s">
        <v>135</v>
      </c>
      <c r="B10" s="144"/>
      <c r="C10" s="144"/>
      <c r="D10" s="144"/>
      <c r="E10" s="144"/>
      <c r="F10" s="144"/>
      <c r="G10" s="144"/>
      <c r="H10" s="144"/>
      <c r="I10" s="144"/>
      <c r="J10" s="144"/>
      <c r="K10" s="144"/>
      <c r="L10" s="144"/>
      <c r="M10" s="145"/>
    </row>
    <row r="11" spans="1:13" ht="19.5" customHeight="1" x14ac:dyDescent="0.2">
      <c r="A11" s="143" t="s">
        <v>23</v>
      </c>
      <c r="B11" s="144"/>
      <c r="C11" s="144"/>
      <c r="D11" s="144"/>
      <c r="E11" s="144"/>
      <c r="F11" s="144"/>
      <c r="G11" s="144"/>
      <c r="H11" s="144"/>
      <c r="I11" s="144"/>
      <c r="J11" s="144"/>
      <c r="K11" s="144"/>
      <c r="L11" s="144"/>
      <c r="M11" s="145"/>
    </row>
    <row r="12" spans="1:13" ht="5.25" customHeight="1" x14ac:dyDescent="0.2">
      <c r="A12" s="140" t="s">
        <v>128</v>
      </c>
      <c r="B12" s="141"/>
      <c r="C12" s="141"/>
      <c r="D12" s="141"/>
      <c r="E12" s="141"/>
      <c r="F12" s="141"/>
      <c r="G12" s="141"/>
      <c r="H12" s="141"/>
      <c r="I12" s="141"/>
      <c r="J12" s="141"/>
      <c r="K12" s="141"/>
      <c r="L12" s="141"/>
      <c r="M12" s="142"/>
    </row>
    <row r="13" spans="1:13" ht="15.75" x14ac:dyDescent="0.2">
      <c r="A13" s="56" t="s">
        <v>129</v>
      </c>
      <c r="B13" s="30"/>
      <c r="C13" s="30"/>
      <c r="D13" s="13"/>
      <c r="E13" s="76"/>
      <c r="F13" s="4"/>
      <c r="G13" s="4"/>
      <c r="H13" s="44" t="s">
        <v>140</v>
      </c>
      <c r="I13" s="80"/>
      <c r="J13" s="4"/>
      <c r="K13" s="57"/>
      <c r="L13" s="41"/>
      <c r="M13" s="42" t="s">
        <v>131</v>
      </c>
    </row>
    <row r="14" spans="1:13" ht="15.75" x14ac:dyDescent="0.2">
      <c r="A14" s="23" t="s">
        <v>132</v>
      </c>
      <c r="B14" s="17"/>
      <c r="C14" s="17"/>
      <c r="D14" s="14"/>
      <c r="E14" s="78"/>
      <c r="F14" s="5"/>
      <c r="G14" s="5"/>
      <c r="H14" s="6" t="s">
        <v>43</v>
      </c>
      <c r="I14" s="79"/>
      <c r="J14" s="5"/>
      <c r="K14" s="58"/>
      <c r="L14" s="43"/>
      <c r="M14" s="77" t="s">
        <v>136</v>
      </c>
    </row>
    <row r="15" spans="1:13" ht="15" x14ac:dyDescent="0.2">
      <c r="A15" s="162"/>
      <c r="B15" s="163"/>
      <c r="C15" s="163"/>
      <c r="D15" s="163"/>
      <c r="E15" s="163"/>
      <c r="F15" s="163"/>
      <c r="G15" s="163"/>
      <c r="H15" s="164"/>
      <c r="I15" s="152" t="s">
        <v>1</v>
      </c>
      <c r="J15" s="153"/>
      <c r="K15" s="153"/>
      <c r="L15" s="153"/>
      <c r="M15" s="154"/>
    </row>
    <row r="16" spans="1:13" ht="15" x14ac:dyDescent="0.2">
      <c r="A16" s="24"/>
      <c r="B16" s="19"/>
      <c r="C16" s="19"/>
      <c r="D16" s="16"/>
      <c r="E16" s="10"/>
      <c r="F16" s="11"/>
      <c r="G16" s="10"/>
      <c r="H16" s="12" t="s">
        <v>128</v>
      </c>
      <c r="I16" s="49" t="s">
        <v>130</v>
      </c>
      <c r="J16" s="7"/>
      <c r="K16" s="59"/>
      <c r="L16" s="7"/>
      <c r="M16" s="25"/>
    </row>
    <row r="17" spans="1:13" ht="15" x14ac:dyDescent="0.2">
      <c r="A17" s="24" t="s">
        <v>16</v>
      </c>
      <c r="B17" s="19"/>
      <c r="C17" s="19"/>
      <c r="D17" s="16"/>
      <c r="E17" s="9"/>
      <c r="F17" s="11"/>
      <c r="G17" s="10"/>
      <c r="H17" s="12" t="s">
        <v>137</v>
      </c>
      <c r="I17" s="49" t="s">
        <v>41</v>
      </c>
      <c r="J17" s="7"/>
      <c r="K17" s="59"/>
      <c r="L17" s="7"/>
      <c r="M17" s="48"/>
    </row>
    <row r="18" spans="1:13" ht="15" x14ac:dyDescent="0.2">
      <c r="A18" s="24" t="s">
        <v>17</v>
      </c>
      <c r="B18" s="19"/>
      <c r="C18" s="19"/>
      <c r="D18" s="16"/>
      <c r="E18" s="9"/>
      <c r="F18" s="11"/>
      <c r="G18" s="10"/>
      <c r="H18" s="12" t="s">
        <v>138</v>
      </c>
      <c r="I18" s="49" t="s">
        <v>42</v>
      </c>
      <c r="J18" s="7"/>
      <c r="K18" s="59"/>
      <c r="L18" s="7"/>
      <c r="M18" s="48"/>
    </row>
    <row r="19" spans="1:13" ht="16.5" thickBot="1" x14ac:dyDescent="0.25">
      <c r="A19" s="24" t="s">
        <v>14</v>
      </c>
      <c r="B19" s="20"/>
      <c r="C19" s="20"/>
      <c r="D19" s="26"/>
      <c r="E19" s="8"/>
      <c r="F19" s="8"/>
      <c r="G19" s="8"/>
      <c r="H19" s="12" t="s">
        <v>139</v>
      </c>
      <c r="I19" s="49" t="s">
        <v>40</v>
      </c>
      <c r="J19" s="7"/>
      <c r="K19" s="59"/>
      <c r="L19" s="87">
        <v>9</v>
      </c>
      <c r="M19" s="25" t="s">
        <v>127</v>
      </c>
    </row>
    <row r="20" spans="1:13" ht="9.75" customHeight="1" thickTop="1" thickBot="1" x14ac:dyDescent="0.25">
      <c r="A20" s="39"/>
      <c r="B20" s="32"/>
      <c r="C20" s="32"/>
      <c r="D20" s="33"/>
      <c r="E20" s="31"/>
      <c r="F20" s="31"/>
      <c r="G20" s="31"/>
      <c r="H20" s="31"/>
      <c r="I20" s="31"/>
      <c r="J20" s="31"/>
      <c r="K20" s="60"/>
      <c r="L20" s="31"/>
      <c r="M20" s="40"/>
    </row>
    <row r="21" spans="1:13" s="3" customFormat="1" ht="21" customHeight="1" thickTop="1" x14ac:dyDescent="0.2">
      <c r="A21" s="171" t="s">
        <v>5</v>
      </c>
      <c r="B21" s="125" t="s">
        <v>11</v>
      </c>
      <c r="C21" s="125" t="s">
        <v>34</v>
      </c>
      <c r="D21" s="169" t="s">
        <v>9</v>
      </c>
      <c r="E21" s="125" t="s">
        <v>2</v>
      </c>
      <c r="F21" s="125" t="s">
        <v>33</v>
      </c>
      <c r="G21" s="125" t="s">
        <v>7</v>
      </c>
      <c r="H21" s="125" t="s">
        <v>12</v>
      </c>
      <c r="I21" s="125" t="s">
        <v>6</v>
      </c>
      <c r="J21" s="125" t="s">
        <v>22</v>
      </c>
      <c r="K21" s="167" t="s">
        <v>20</v>
      </c>
      <c r="L21" s="165" t="s">
        <v>70</v>
      </c>
      <c r="M21" s="123" t="s">
        <v>13</v>
      </c>
    </row>
    <row r="22" spans="1:13" s="3" customFormat="1" ht="13.5" customHeight="1" x14ac:dyDescent="0.2">
      <c r="A22" s="172"/>
      <c r="B22" s="126"/>
      <c r="C22" s="126"/>
      <c r="D22" s="170"/>
      <c r="E22" s="126"/>
      <c r="F22" s="126"/>
      <c r="G22" s="126"/>
      <c r="H22" s="126"/>
      <c r="I22" s="126"/>
      <c r="J22" s="126"/>
      <c r="K22" s="168"/>
      <c r="L22" s="166"/>
      <c r="M22" s="124"/>
    </row>
    <row r="23" spans="1:13" ht="26.25" customHeight="1" x14ac:dyDescent="0.2">
      <c r="A23" s="98">
        <v>1</v>
      </c>
      <c r="B23" s="89">
        <v>52</v>
      </c>
      <c r="C23" s="89">
        <v>10002126304</v>
      </c>
      <c r="D23" s="90"/>
      <c r="E23" s="91" t="s">
        <v>57</v>
      </c>
      <c r="F23" s="92">
        <v>29885</v>
      </c>
      <c r="G23" s="93" t="s">
        <v>21</v>
      </c>
      <c r="H23" s="101" t="s">
        <v>35</v>
      </c>
      <c r="I23" s="94">
        <v>1.6759259259259258E-2</v>
      </c>
      <c r="J23" s="94" t="s">
        <v>128</v>
      </c>
      <c r="K23" s="95">
        <v>22.375690607734803</v>
      </c>
      <c r="L23" s="96">
        <v>100</v>
      </c>
      <c r="M23" s="97"/>
    </row>
    <row r="24" spans="1:13" ht="26.25" customHeight="1" x14ac:dyDescent="0.2">
      <c r="A24" s="88">
        <v>2</v>
      </c>
      <c r="B24" s="89">
        <v>2</v>
      </c>
      <c r="C24" s="89">
        <v>10036076001</v>
      </c>
      <c r="D24" s="90"/>
      <c r="E24" s="91" t="s">
        <v>100</v>
      </c>
      <c r="F24" s="92">
        <v>37692</v>
      </c>
      <c r="G24" s="93" t="s">
        <v>21</v>
      </c>
      <c r="H24" s="101" t="s">
        <v>141</v>
      </c>
      <c r="I24" s="94">
        <v>1.6759259259259258E-2</v>
      </c>
      <c r="J24" s="94" t="s">
        <v>128</v>
      </c>
      <c r="K24" s="95">
        <v>22.375690607734803</v>
      </c>
      <c r="L24" s="96">
        <v>90</v>
      </c>
      <c r="M24" s="97"/>
    </row>
    <row r="25" spans="1:13" ht="26.25" customHeight="1" x14ac:dyDescent="0.2">
      <c r="A25" s="98">
        <v>3</v>
      </c>
      <c r="B25" s="89">
        <v>9</v>
      </c>
      <c r="C25" s="89">
        <v>10079980019</v>
      </c>
      <c r="D25" s="90"/>
      <c r="E25" s="91" t="s">
        <v>105</v>
      </c>
      <c r="F25" s="92">
        <v>37802</v>
      </c>
      <c r="G25" s="93" t="s">
        <v>30</v>
      </c>
      <c r="H25" s="101" t="s">
        <v>142</v>
      </c>
      <c r="I25" s="94">
        <v>1.6886574074074075E-2</v>
      </c>
      <c r="J25" s="94">
        <v>1.2731481481481621E-4</v>
      </c>
      <c r="K25" s="95">
        <v>22.206991089787525</v>
      </c>
      <c r="L25" s="96">
        <v>80</v>
      </c>
      <c r="M25" s="97"/>
    </row>
    <row r="26" spans="1:13" ht="26.25" customHeight="1" x14ac:dyDescent="0.2">
      <c r="A26" s="88">
        <v>4</v>
      </c>
      <c r="B26" s="89">
        <v>3</v>
      </c>
      <c r="C26" s="89">
        <v>10095011682</v>
      </c>
      <c r="D26" s="90"/>
      <c r="E26" s="91" t="s">
        <v>81</v>
      </c>
      <c r="F26" s="92">
        <v>38343</v>
      </c>
      <c r="G26" s="93" t="s">
        <v>30</v>
      </c>
      <c r="H26" s="101" t="s">
        <v>53</v>
      </c>
      <c r="I26" s="94">
        <v>1.6909722222222225E-2</v>
      </c>
      <c r="J26" s="94">
        <v>1.5046296296296682E-4</v>
      </c>
      <c r="K26" s="95">
        <v>22.17659137577002</v>
      </c>
      <c r="L26" s="96">
        <v>75</v>
      </c>
      <c r="M26" s="97"/>
    </row>
    <row r="27" spans="1:13" ht="26.25" customHeight="1" x14ac:dyDescent="0.2">
      <c r="A27" s="98">
        <v>5</v>
      </c>
      <c r="B27" s="89">
        <v>5</v>
      </c>
      <c r="C27" s="89">
        <v>10036033864</v>
      </c>
      <c r="D27" s="90"/>
      <c r="E27" s="91" t="s">
        <v>58</v>
      </c>
      <c r="F27" s="92">
        <v>37404</v>
      </c>
      <c r="G27" s="93" t="s">
        <v>30</v>
      </c>
      <c r="H27" s="101" t="s">
        <v>38</v>
      </c>
      <c r="I27" s="94">
        <v>1.6979166666666667E-2</v>
      </c>
      <c r="J27" s="94">
        <v>2.1990740740740825E-4</v>
      </c>
      <c r="K27" s="95">
        <v>22.085889570552144</v>
      </c>
      <c r="L27" s="96">
        <v>70</v>
      </c>
      <c r="M27" s="97"/>
    </row>
    <row r="28" spans="1:13" ht="26.25" customHeight="1" x14ac:dyDescent="0.2">
      <c r="A28" s="88">
        <v>6</v>
      </c>
      <c r="B28" s="89">
        <v>17</v>
      </c>
      <c r="C28" s="89">
        <v>10036030026</v>
      </c>
      <c r="D28" s="90"/>
      <c r="E28" s="91" t="s">
        <v>55</v>
      </c>
      <c r="F28" s="92">
        <v>37297</v>
      </c>
      <c r="G28" s="93" t="s">
        <v>21</v>
      </c>
      <c r="H28" s="101" t="s">
        <v>46</v>
      </c>
      <c r="I28" s="94">
        <v>1.699074074074074E-2</v>
      </c>
      <c r="J28" s="94">
        <v>2.3148148148148182E-4</v>
      </c>
      <c r="K28" s="95">
        <v>22.070844686648499</v>
      </c>
      <c r="L28" s="96">
        <v>65</v>
      </c>
      <c r="M28" s="97"/>
    </row>
    <row r="29" spans="1:13" ht="26.25" customHeight="1" x14ac:dyDescent="0.2">
      <c r="A29" s="98">
        <v>7</v>
      </c>
      <c r="B29" s="89">
        <v>15</v>
      </c>
      <c r="C29" s="89">
        <v>10092005187</v>
      </c>
      <c r="D29" s="90"/>
      <c r="E29" s="91" t="s">
        <v>95</v>
      </c>
      <c r="F29" s="92">
        <v>37320</v>
      </c>
      <c r="G29" s="93" t="s">
        <v>30</v>
      </c>
      <c r="H29" s="101" t="s">
        <v>69</v>
      </c>
      <c r="I29" s="94">
        <v>1.7152777777777777E-2</v>
      </c>
      <c r="J29" s="94">
        <v>3.9351851851851874E-4</v>
      </c>
      <c r="K29" s="95">
        <v>21.862348178137651</v>
      </c>
      <c r="L29" s="96">
        <v>60</v>
      </c>
      <c r="M29" s="97"/>
    </row>
    <row r="30" spans="1:13" ht="26.25" customHeight="1" x14ac:dyDescent="0.2">
      <c r="A30" s="88">
        <v>8</v>
      </c>
      <c r="B30" s="89">
        <v>10</v>
      </c>
      <c r="C30" s="89">
        <v>10034946858</v>
      </c>
      <c r="D30" s="90"/>
      <c r="E30" s="91" t="s">
        <v>94</v>
      </c>
      <c r="F30" s="92">
        <v>36820</v>
      </c>
      <c r="G30" s="93" t="s">
        <v>30</v>
      </c>
      <c r="H30" s="101" t="s">
        <v>69</v>
      </c>
      <c r="I30" s="94">
        <v>1.7152777777777777E-2</v>
      </c>
      <c r="J30" s="94">
        <v>3.9351851851851874E-4</v>
      </c>
      <c r="K30" s="95">
        <v>21.862348178137651</v>
      </c>
      <c r="L30" s="96">
        <v>55</v>
      </c>
      <c r="M30" s="97"/>
    </row>
    <row r="31" spans="1:13" ht="26.25" customHeight="1" x14ac:dyDescent="0.2">
      <c r="A31" s="98">
        <v>9</v>
      </c>
      <c r="B31" s="89">
        <v>6</v>
      </c>
      <c r="C31" s="89">
        <v>10094922059</v>
      </c>
      <c r="D31" s="90"/>
      <c r="E31" s="91" t="s">
        <v>60</v>
      </c>
      <c r="F31" s="92">
        <v>37659</v>
      </c>
      <c r="G31" s="93" t="s">
        <v>30</v>
      </c>
      <c r="H31" s="101" t="s">
        <v>53</v>
      </c>
      <c r="I31" s="94">
        <v>1.7187499999999998E-2</v>
      </c>
      <c r="J31" s="94">
        <v>4.2824074074073945E-4</v>
      </c>
      <c r="K31" s="95">
        <v>21.818181818181817</v>
      </c>
      <c r="L31" s="96">
        <v>50</v>
      </c>
      <c r="M31" s="97"/>
    </row>
    <row r="32" spans="1:13" ht="26.25" customHeight="1" x14ac:dyDescent="0.2">
      <c r="A32" s="88">
        <v>10</v>
      </c>
      <c r="B32" s="89">
        <v>14</v>
      </c>
      <c r="C32" s="89">
        <v>10036034268</v>
      </c>
      <c r="D32" s="90"/>
      <c r="E32" s="91" t="s">
        <v>39</v>
      </c>
      <c r="F32" s="92">
        <v>37245</v>
      </c>
      <c r="G32" s="93" t="s">
        <v>21</v>
      </c>
      <c r="H32" s="101" t="s">
        <v>37</v>
      </c>
      <c r="I32" s="94">
        <v>1.7210648148148149E-2</v>
      </c>
      <c r="J32" s="94">
        <v>4.5138888888889006E-4</v>
      </c>
      <c r="K32" s="95">
        <v>21.788836583725622</v>
      </c>
      <c r="L32" s="96">
        <v>45</v>
      </c>
      <c r="M32" s="97"/>
    </row>
    <row r="33" spans="1:13" ht="26.25" customHeight="1" x14ac:dyDescent="0.2">
      <c r="A33" s="98">
        <v>11</v>
      </c>
      <c r="B33" s="89">
        <v>29</v>
      </c>
      <c r="C33" s="89">
        <v>10096273086</v>
      </c>
      <c r="D33" s="90"/>
      <c r="E33" s="91" t="s">
        <v>89</v>
      </c>
      <c r="F33" s="92">
        <v>38547</v>
      </c>
      <c r="G33" s="93" t="s">
        <v>30</v>
      </c>
      <c r="H33" s="101" t="s">
        <v>141</v>
      </c>
      <c r="I33" s="94">
        <v>1.7384259259259262E-2</v>
      </c>
      <c r="J33" s="94">
        <v>6.2500000000000402E-4</v>
      </c>
      <c r="K33" s="95">
        <v>21.571238348868174</v>
      </c>
      <c r="L33" s="96">
        <v>40</v>
      </c>
      <c r="M33" s="97"/>
    </row>
    <row r="34" spans="1:13" ht="26.25" customHeight="1" x14ac:dyDescent="0.2">
      <c r="A34" s="88">
        <v>12</v>
      </c>
      <c r="B34" s="89">
        <v>8</v>
      </c>
      <c r="C34" s="89">
        <v>10092632758</v>
      </c>
      <c r="D34" s="90"/>
      <c r="E34" s="91" t="s">
        <v>114</v>
      </c>
      <c r="F34" s="92">
        <v>37859</v>
      </c>
      <c r="G34" s="93" t="s">
        <v>30</v>
      </c>
      <c r="H34" s="101" t="s">
        <v>36</v>
      </c>
      <c r="I34" s="94">
        <v>1.7395833333333336E-2</v>
      </c>
      <c r="J34" s="94">
        <v>6.3657407407407759E-4</v>
      </c>
      <c r="K34" s="95">
        <v>21.556886227544908</v>
      </c>
      <c r="L34" s="96">
        <v>38</v>
      </c>
      <c r="M34" s="97"/>
    </row>
    <row r="35" spans="1:13" ht="26.25" customHeight="1" x14ac:dyDescent="0.2">
      <c r="A35" s="98">
        <v>13</v>
      </c>
      <c r="B35" s="89">
        <v>24</v>
      </c>
      <c r="C35" s="89">
        <v>10095959858</v>
      </c>
      <c r="D35" s="90"/>
      <c r="E35" s="91" t="s">
        <v>119</v>
      </c>
      <c r="F35" s="92">
        <v>31117</v>
      </c>
      <c r="G35" s="93" t="s">
        <v>30</v>
      </c>
      <c r="H35" s="101" t="s">
        <v>120</v>
      </c>
      <c r="I35" s="94">
        <v>1.7395833333333336E-2</v>
      </c>
      <c r="J35" s="94">
        <v>6.3657407407407759E-4</v>
      </c>
      <c r="K35" s="95">
        <v>21.556886227544908</v>
      </c>
      <c r="L35" s="96">
        <v>36</v>
      </c>
      <c r="M35" s="97"/>
    </row>
    <row r="36" spans="1:13" ht="26.25" customHeight="1" x14ac:dyDescent="0.2">
      <c r="A36" s="88">
        <v>14</v>
      </c>
      <c r="B36" s="89">
        <v>1</v>
      </c>
      <c r="C36" s="89">
        <v>10015566561</v>
      </c>
      <c r="D36" s="90"/>
      <c r="E36" s="91" t="s">
        <v>124</v>
      </c>
      <c r="F36" s="92">
        <v>36255</v>
      </c>
      <c r="G36" s="93" t="s">
        <v>21</v>
      </c>
      <c r="H36" s="101" t="s">
        <v>37</v>
      </c>
      <c r="I36" s="94">
        <v>1.7546296296296296E-2</v>
      </c>
      <c r="J36" s="94">
        <v>7.8703703703703748E-4</v>
      </c>
      <c r="K36" s="95">
        <v>21.37203166226913</v>
      </c>
      <c r="L36" s="99">
        <v>34</v>
      </c>
      <c r="M36" s="97"/>
    </row>
    <row r="37" spans="1:13" ht="26.25" customHeight="1" x14ac:dyDescent="0.2">
      <c r="A37" s="98">
        <v>15</v>
      </c>
      <c r="B37" s="89">
        <v>11</v>
      </c>
      <c r="C37" s="89">
        <v>10015876557</v>
      </c>
      <c r="D37" s="90"/>
      <c r="E37" s="91" t="s">
        <v>54</v>
      </c>
      <c r="F37" s="92">
        <v>36452</v>
      </c>
      <c r="G37" s="93" t="s">
        <v>21</v>
      </c>
      <c r="H37" s="101" t="s">
        <v>46</v>
      </c>
      <c r="I37" s="94">
        <v>1.7662037037037035E-2</v>
      </c>
      <c r="J37" s="94">
        <v>9.0277777777777665E-4</v>
      </c>
      <c r="K37" s="95">
        <v>21.231979030144167</v>
      </c>
      <c r="L37" s="99">
        <v>32</v>
      </c>
      <c r="M37" s="97"/>
    </row>
    <row r="38" spans="1:13" ht="26.25" customHeight="1" x14ac:dyDescent="0.2">
      <c r="A38" s="88">
        <v>16</v>
      </c>
      <c r="B38" s="89">
        <v>32</v>
      </c>
      <c r="C38" s="89">
        <v>10061528696</v>
      </c>
      <c r="D38" s="90"/>
      <c r="E38" s="91" t="s">
        <v>73</v>
      </c>
      <c r="F38" s="92">
        <v>37987</v>
      </c>
      <c r="G38" s="93" t="s">
        <v>30</v>
      </c>
      <c r="H38" s="101" t="s">
        <v>69</v>
      </c>
      <c r="I38" s="94">
        <v>1.7766203703703704E-2</v>
      </c>
      <c r="J38" s="94">
        <v>1.0069444444444457E-3</v>
      </c>
      <c r="K38" s="95">
        <v>21.107491856677523</v>
      </c>
      <c r="L38" s="99">
        <v>30</v>
      </c>
      <c r="M38" s="97"/>
    </row>
    <row r="39" spans="1:13" ht="26.25" customHeight="1" x14ac:dyDescent="0.2">
      <c r="A39" s="98">
        <v>17</v>
      </c>
      <c r="B39" s="89">
        <v>13</v>
      </c>
      <c r="C39" s="89">
        <v>10036083980</v>
      </c>
      <c r="D39" s="90"/>
      <c r="E39" s="91" t="s">
        <v>62</v>
      </c>
      <c r="F39" s="92">
        <v>37519</v>
      </c>
      <c r="G39" s="93" t="s">
        <v>30</v>
      </c>
      <c r="H39" s="101" t="s">
        <v>36</v>
      </c>
      <c r="I39" s="94">
        <v>1.7800925925925925E-2</v>
      </c>
      <c r="J39" s="94">
        <v>1.0416666666666664E-3</v>
      </c>
      <c r="K39" s="95">
        <v>21.066319895968789</v>
      </c>
      <c r="L39" s="99">
        <v>28</v>
      </c>
      <c r="M39" s="97"/>
    </row>
    <row r="40" spans="1:13" ht="26.25" customHeight="1" x14ac:dyDescent="0.2">
      <c r="A40" s="88">
        <v>18</v>
      </c>
      <c r="B40" s="89">
        <v>18</v>
      </c>
      <c r="C40" s="89">
        <v>10076926337</v>
      </c>
      <c r="D40" s="90"/>
      <c r="E40" s="91" t="s">
        <v>64</v>
      </c>
      <c r="F40" s="92">
        <v>37720</v>
      </c>
      <c r="G40" s="93" t="s">
        <v>30</v>
      </c>
      <c r="H40" s="101" t="s">
        <v>141</v>
      </c>
      <c r="I40" s="94">
        <v>1.7835648148148149E-2</v>
      </c>
      <c r="J40" s="94">
        <v>1.0763888888888906E-3</v>
      </c>
      <c r="K40" s="95">
        <v>21.025308241401685</v>
      </c>
      <c r="L40" s="99">
        <v>26</v>
      </c>
      <c r="M40" s="97"/>
    </row>
    <row r="41" spans="1:13" ht="26.25" customHeight="1" x14ac:dyDescent="0.2">
      <c r="A41" s="98">
        <v>19</v>
      </c>
      <c r="B41" s="89">
        <v>16</v>
      </c>
      <c r="C41" s="89">
        <v>10080038724</v>
      </c>
      <c r="D41" s="90"/>
      <c r="E41" s="91" t="s">
        <v>107</v>
      </c>
      <c r="F41" s="92">
        <v>38635</v>
      </c>
      <c r="G41" s="93" t="s">
        <v>30</v>
      </c>
      <c r="H41" s="101" t="s">
        <v>142</v>
      </c>
      <c r="I41" s="94">
        <v>1.7870370370370373E-2</v>
      </c>
      <c r="J41" s="94">
        <v>1.1111111111111148E-3</v>
      </c>
      <c r="K41" s="95">
        <v>20.984455958549219</v>
      </c>
      <c r="L41" s="99">
        <v>24</v>
      </c>
      <c r="M41" s="97"/>
    </row>
    <row r="42" spans="1:13" ht="26.25" customHeight="1" x14ac:dyDescent="0.2">
      <c r="A42" s="88">
        <v>20</v>
      </c>
      <c r="B42" s="89">
        <v>26</v>
      </c>
      <c r="C42" s="89">
        <v>10036062863</v>
      </c>
      <c r="D42" s="90"/>
      <c r="E42" s="91" t="s">
        <v>63</v>
      </c>
      <c r="F42" s="92">
        <v>37593</v>
      </c>
      <c r="G42" s="93" t="s">
        <v>30</v>
      </c>
      <c r="H42" s="101" t="s">
        <v>141</v>
      </c>
      <c r="I42" s="94">
        <v>1.7905092592592594E-2</v>
      </c>
      <c r="J42" s="94">
        <v>1.1458333333333355E-3</v>
      </c>
      <c r="K42" s="95">
        <v>20.943762120232709</v>
      </c>
      <c r="L42" s="99">
        <v>22</v>
      </c>
      <c r="M42" s="97"/>
    </row>
    <row r="43" spans="1:13" ht="26.25" customHeight="1" x14ac:dyDescent="0.2">
      <c r="A43" s="98">
        <v>21</v>
      </c>
      <c r="B43" s="89">
        <v>4</v>
      </c>
      <c r="C43" s="89">
        <v>10015877971</v>
      </c>
      <c r="D43" s="90"/>
      <c r="E43" s="91" t="s">
        <v>52</v>
      </c>
      <c r="F43" s="92">
        <v>36332</v>
      </c>
      <c r="G43" s="93" t="s">
        <v>30</v>
      </c>
      <c r="H43" s="101" t="s">
        <v>53</v>
      </c>
      <c r="I43" s="94">
        <v>1.7928240740740741E-2</v>
      </c>
      <c r="J43" s="94">
        <v>1.1689814814814826E-3</v>
      </c>
      <c r="K43" s="95">
        <v>20.916720464816009</v>
      </c>
      <c r="L43" s="99">
        <v>21</v>
      </c>
      <c r="M43" s="97"/>
    </row>
    <row r="44" spans="1:13" ht="26.25" customHeight="1" x14ac:dyDescent="0.2">
      <c r="A44" s="88">
        <v>22</v>
      </c>
      <c r="B44" s="89">
        <v>39</v>
      </c>
      <c r="C44" s="89">
        <v>10015287180</v>
      </c>
      <c r="D44" s="90"/>
      <c r="E44" s="91" t="s">
        <v>112</v>
      </c>
      <c r="F44" s="92">
        <v>32165</v>
      </c>
      <c r="G44" s="93" t="s">
        <v>44</v>
      </c>
      <c r="H44" s="101" t="s">
        <v>110</v>
      </c>
      <c r="I44" s="94">
        <v>1.7939814814814815E-2</v>
      </c>
      <c r="J44" s="94">
        <v>1.1805555555555562E-3</v>
      </c>
      <c r="K44" s="95">
        <v>20.903225806451612</v>
      </c>
      <c r="L44" s="99">
        <v>20</v>
      </c>
      <c r="M44" s="97"/>
    </row>
    <row r="45" spans="1:13" ht="26.25" customHeight="1" x14ac:dyDescent="0.2">
      <c r="A45" s="98">
        <v>23</v>
      </c>
      <c r="B45" s="89">
        <v>31</v>
      </c>
      <c r="C45" s="89">
        <v>10078168947</v>
      </c>
      <c r="D45" s="90"/>
      <c r="E45" s="91" t="s">
        <v>88</v>
      </c>
      <c r="F45" s="92">
        <v>38184</v>
      </c>
      <c r="G45" s="93" t="s">
        <v>30</v>
      </c>
      <c r="H45" s="101" t="s">
        <v>141</v>
      </c>
      <c r="I45" s="94">
        <v>1.7997685185185186E-2</v>
      </c>
      <c r="J45" s="94">
        <v>1.2384259259259275E-3</v>
      </c>
      <c r="K45" s="95">
        <v>20.836012861736332</v>
      </c>
      <c r="L45" s="99">
        <v>19</v>
      </c>
      <c r="M45" s="97"/>
    </row>
    <row r="46" spans="1:13" ht="26.25" customHeight="1" x14ac:dyDescent="0.2">
      <c r="A46" s="88">
        <v>24</v>
      </c>
      <c r="B46" s="89">
        <v>28</v>
      </c>
      <c r="C46" s="89">
        <v>10085016642</v>
      </c>
      <c r="D46" s="90"/>
      <c r="E46" s="91" t="s">
        <v>59</v>
      </c>
      <c r="F46" s="92">
        <v>37649</v>
      </c>
      <c r="G46" s="93" t="s">
        <v>30</v>
      </c>
      <c r="H46" s="101" t="s">
        <v>46</v>
      </c>
      <c r="I46" s="94">
        <v>1.8020833333333333E-2</v>
      </c>
      <c r="J46" s="94">
        <v>1.2615740740740747E-3</v>
      </c>
      <c r="K46" s="95">
        <v>20.809248554913296</v>
      </c>
      <c r="L46" s="99">
        <v>18</v>
      </c>
      <c r="M46" s="97"/>
    </row>
    <row r="47" spans="1:13" ht="26.25" customHeight="1" x14ac:dyDescent="0.2">
      <c r="A47" s="98">
        <v>25</v>
      </c>
      <c r="B47" s="89">
        <v>22</v>
      </c>
      <c r="C47" s="89">
        <v>10091624160</v>
      </c>
      <c r="D47" s="90"/>
      <c r="E47" s="91" t="s">
        <v>109</v>
      </c>
      <c r="F47" s="92">
        <v>38399</v>
      </c>
      <c r="G47" s="93" t="s">
        <v>30</v>
      </c>
      <c r="H47" s="101" t="s">
        <v>110</v>
      </c>
      <c r="I47" s="94">
        <v>1.8055555555555557E-2</v>
      </c>
      <c r="J47" s="94">
        <v>1.2962962962962989E-3</v>
      </c>
      <c r="K47" s="95">
        <v>20.76923076923077</v>
      </c>
      <c r="L47" s="99">
        <v>17</v>
      </c>
      <c r="M47" s="97"/>
    </row>
    <row r="48" spans="1:13" ht="26.25" customHeight="1" x14ac:dyDescent="0.2">
      <c r="A48" s="88">
        <v>26</v>
      </c>
      <c r="B48" s="89">
        <v>53</v>
      </c>
      <c r="C48" s="89">
        <v>10053778093</v>
      </c>
      <c r="D48" s="90"/>
      <c r="E48" s="91" t="s">
        <v>56</v>
      </c>
      <c r="F48" s="92">
        <v>37392</v>
      </c>
      <c r="G48" s="93" t="s">
        <v>30</v>
      </c>
      <c r="H48" s="101" t="s">
        <v>46</v>
      </c>
      <c r="I48" s="94">
        <v>1.8067129629629631E-2</v>
      </c>
      <c r="J48" s="94">
        <v>1.3078703703703724E-3</v>
      </c>
      <c r="K48" s="95">
        <v>20.755925688661115</v>
      </c>
      <c r="L48" s="99">
        <v>16</v>
      </c>
      <c r="M48" s="97"/>
    </row>
    <row r="49" spans="1:13" ht="26.25" customHeight="1" x14ac:dyDescent="0.2">
      <c r="A49" s="98">
        <v>27</v>
      </c>
      <c r="B49" s="89">
        <v>21</v>
      </c>
      <c r="C49" s="89">
        <v>10092258296</v>
      </c>
      <c r="D49" s="90"/>
      <c r="E49" s="91" t="s">
        <v>78</v>
      </c>
      <c r="F49" s="92">
        <v>38190</v>
      </c>
      <c r="G49" s="93" t="s">
        <v>30</v>
      </c>
      <c r="H49" s="101" t="s">
        <v>37</v>
      </c>
      <c r="I49" s="94">
        <v>1.8067129629629631E-2</v>
      </c>
      <c r="J49" s="94">
        <v>1.3078703703703724E-3</v>
      </c>
      <c r="K49" s="95">
        <v>20.755925688661115</v>
      </c>
      <c r="L49" s="99">
        <v>15</v>
      </c>
      <c r="M49" s="97"/>
    </row>
    <row r="50" spans="1:13" ht="26.25" customHeight="1" x14ac:dyDescent="0.2">
      <c r="A50" s="88">
        <v>28</v>
      </c>
      <c r="B50" s="89">
        <v>34</v>
      </c>
      <c r="C50" s="89">
        <v>10095596716</v>
      </c>
      <c r="D50" s="90"/>
      <c r="E50" s="91" t="s">
        <v>87</v>
      </c>
      <c r="F50" s="92">
        <v>38590</v>
      </c>
      <c r="G50" s="93" t="s">
        <v>30</v>
      </c>
      <c r="H50" s="101" t="s">
        <v>141</v>
      </c>
      <c r="I50" s="94">
        <v>1.8113425925925925E-2</v>
      </c>
      <c r="J50" s="94">
        <v>1.3541666666666667E-3</v>
      </c>
      <c r="K50" s="95">
        <v>20.702875399361023</v>
      </c>
      <c r="L50" s="99">
        <v>14</v>
      </c>
      <c r="M50" s="97"/>
    </row>
    <row r="51" spans="1:13" ht="26.25" customHeight="1" x14ac:dyDescent="0.2">
      <c r="A51" s="98">
        <v>29</v>
      </c>
      <c r="B51" s="89">
        <v>23</v>
      </c>
      <c r="C51" s="89">
        <v>10091732072</v>
      </c>
      <c r="D51" s="90"/>
      <c r="E51" s="91" t="s">
        <v>84</v>
      </c>
      <c r="F51" s="92">
        <v>38509</v>
      </c>
      <c r="G51" s="93" t="s">
        <v>30</v>
      </c>
      <c r="H51" s="101" t="s">
        <v>53</v>
      </c>
      <c r="I51" s="94">
        <v>1.8148148148148146E-2</v>
      </c>
      <c r="J51" s="94">
        <v>1.3888888888888874E-3</v>
      </c>
      <c r="K51" s="95">
        <v>20.663265306122447</v>
      </c>
      <c r="L51" s="99">
        <v>13</v>
      </c>
      <c r="M51" s="97"/>
    </row>
    <row r="52" spans="1:13" ht="26.25" customHeight="1" x14ac:dyDescent="0.2">
      <c r="A52" s="88">
        <v>30</v>
      </c>
      <c r="B52" s="99">
        <v>25</v>
      </c>
      <c r="C52" s="89">
        <v>10119181860</v>
      </c>
      <c r="D52" s="90"/>
      <c r="E52" s="91" t="s">
        <v>96</v>
      </c>
      <c r="F52" s="92">
        <v>38449</v>
      </c>
      <c r="G52" s="93" t="s">
        <v>44</v>
      </c>
      <c r="H52" s="101" t="s">
        <v>69</v>
      </c>
      <c r="I52" s="94">
        <v>1.8194444444444444E-2</v>
      </c>
      <c r="J52" s="94">
        <v>1.4351851851851852E-3</v>
      </c>
      <c r="K52" s="95">
        <v>20.610687022900763</v>
      </c>
      <c r="L52" s="99">
        <v>12</v>
      </c>
      <c r="M52" s="97"/>
    </row>
    <row r="53" spans="1:13" ht="26.25" customHeight="1" x14ac:dyDescent="0.2">
      <c r="A53" s="98">
        <v>31</v>
      </c>
      <c r="B53" s="99">
        <v>40</v>
      </c>
      <c r="C53" s="89">
        <v>10104083408</v>
      </c>
      <c r="D53" s="90"/>
      <c r="E53" s="91" t="s">
        <v>82</v>
      </c>
      <c r="F53" s="92">
        <v>38687</v>
      </c>
      <c r="G53" s="93" t="s">
        <v>30</v>
      </c>
      <c r="H53" s="101" t="s">
        <v>53</v>
      </c>
      <c r="I53" s="94">
        <v>1.8275462962962962E-2</v>
      </c>
      <c r="J53" s="94">
        <v>1.5162037037037036E-3</v>
      </c>
      <c r="K53" s="95">
        <v>20.519316022799238</v>
      </c>
      <c r="L53" s="99">
        <v>11</v>
      </c>
      <c r="M53" s="97"/>
    </row>
    <row r="54" spans="1:13" ht="26.25" customHeight="1" x14ac:dyDescent="0.2">
      <c r="A54" s="88">
        <v>32</v>
      </c>
      <c r="B54" s="99">
        <v>12</v>
      </c>
      <c r="C54" s="89">
        <v>10092633667</v>
      </c>
      <c r="D54" s="90"/>
      <c r="E54" s="91" t="s">
        <v>79</v>
      </c>
      <c r="F54" s="92">
        <v>38432</v>
      </c>
      <c r="G54" s="93" t="s">
        <v>30</v>
      </c>
      <c r="H54" s="101" t="s">
        <v>37</v>
      </c>
      <c r="I54" s="94">
        <v>1.8437499999999999E-2</v>
      </c>
      <c r="J54" s="94">
        <v>1.6782407407407406E-3</v>
      </c>
      <c r="K54" s="95">
        <v>20.338983050847457</v>
      </c>
      <c r="L54" s="99">
        <v>10</v>
      </c>
      <c r="M54" s="97"/>
    </row>
    <row r="55" spans="1:13" ht="26.25" customHeight="1" x14ac:dyDescent="0.2">
      <c r="A55" s="98">
        <v>33</v>
      </c>
      <c r="B55" s="99">
        <v>36</v>
      </c>
      <c r="C55" s="89">
        <v>10119569153</v>
      </c>
      <c r="D55" s="90"/>
      <c r="E55" s="91" t="s">
        <v>75</v>
      </c>
      <c r="F55" s="92">
        <v>38470</v>
      </c>
      <c r="G55" s="93" t="s">
        <v>76</v>
      </c>
      <c r="H55" s="101" t="s">
        <v>61</v>
      </c>
      <c r="I55" s="94">
        <v>1.8541666666666668E-2</v>
      </c>
      <c r="J55" s="94">
        <v>1.7824074074074096E-3</v>
      </c>
      <c r="K55" s="95">
        <v>20.224719101123597</v>
      </c>
      <c r="L55" s="99">
        <v>9</v>
      </c>
      <c r="M55" s="97"/>
    </row>
    <row r="56" spans="1:13" ht="26.25" customHeight="1" x14ac:dyDescent="0.2">
      <c r="A56" s="88">
        <v>34</v>
      </c>
      <c r="B56" s="99">
        <v>7</v>
      </c>
      <c r="C56" s="89">
        <v>10015878173</v>
      </c>
      <c r="D56" s="90"/>
      <c r="E56" s="91" t="s">
        <v>51</v>
      </c>
      <c r="F56" s="92">
        <v>36008</v>
      </c>
      <c r="G56" s="93" t="s">
        <v>44</v>
      </c>
      <c r="H56" s="101" t="s">
        <v>53</v>
      </c>
      <c r="I56" s="94">
        <v>1.8668981481481481E-2</v>
      </c>
      <c r="J56" s="94">
        <v>1.9097222222222224E-3</v>
      </c>
      <c r="K56" s="95">
        <v>20.08679479231246</v>
      </c>
      <c r="L56" s="99">
        <v>8</v>
      </c>
      <c r="M56" s="97"/>
    </row>
    <row r="57" spans="1:13" ht="26.25" customHeight="1" x14ac:dyDescent="0.2">
      <c r="A57" s="98">
        <v>35</v>
      </c>
      <c r="B57" s="99">
        <v>44</v>
      </c>
      <c r="C57" s="89">
        <v>10084228013</v>
      </c>
      <c r="D57" s="90"/>
      <c r="E57" s="91" t="s">
        <v>90</v>
      </c>
      <c r="F57" s="92">
        <v>38380</v>
      </c>
      <c r="G57" s="93" t="s">
        <v>30</v>
      </c>
      <c r="H57" s="101" t="s">
        <v>141</v>
      </c>
      <c r="I57" s="94"/>
      <c r="J57" s="106"/>
      <c r="K57" s="95"/>
      <c r="L57" s="99">
        <v>7</v>
      </c>
      <c r="M57" s="107" t="s">
        <v>67</v>
      </c>
    </row>
    <row r="58" spans="1:13" ht="26.25" customHeight="1" x14ac:dyDescent="0.2">
      <c r="A58" s="88">
        <v>36</v>
      </c>
      <c r="B58" s="99">
        <v>46</v>
      </c>
      <c r="C58" s="89">
        <v>10091416925</v>
      </c>
      <c r="D58" s="90"/>
      <c r="E58" s="91" t="s">
        <v>91</v>
      </c>
      <c r="F58" s="92">
        <v>38351</v>
      </c>
      <c r="G58" s="93" t="s">
        <v>30</v>
      </c>
      <c r="H58" s="101" t="s">
        <v>46</v>
      </c>
      <c r="I58" s="94"/>
      <c r="J58" s="106"/>
      <c r="K58" s="95"/>
      <c r="L58" s="99">
        <v>6</v>
      </c>
      <c r="M58" s="107" t="s">
        <v>67</v>
      </c>
    </row>
    <row r="59" spans="1:13" ht="26.25" customHeight="1" x14ac:dyDescent="0.2">
      <c r="A59" s="98">
        <v>37</v>
      </c>
      <c r="B59" s="99">
        <v>49</v>
      </c>
      <c r="C59" s="89">
        <v>10114989945</v>
      </c>
      <c r="D59" s="90"/>
      <c r="E59" s="91" t="s">
        <v>99</v>
      </c>
      <c r="F59" s="92">
        <v>38436</v>
      </c>
      <c r="G59" s="93" t="s">
        <v>44</v>
      </c>
      <c r="H59" s="101" t="s">
        <v>69</v>
      </c>
      <c r="I59" s="94"/>
      <c r="J59" s="106"/>
      <c r="K59" s="95"/>
      <c r="L59" s="99">
        <v>5</v>
      </c>
      <c r="M59" s="107" t="s">
        <v>67</v>
      </c>
    </row>
    <row r="60" spans="1:13" ht="26.25" customHeight="1" x14ac:dyDescent="0.2">
      <c r="A60" s="88">
        <v>38</v>
      </c>
      <c r="B60" s="99">
        <v>35</v>
      </c>
      <c r="C60" s="89">
        <v>10083324394</v>
      </c>
      <c r="D60" s="90"/>
      <c r="E60" s="91" t="s">
        <v>77</v>
      </c>
      <c r="F60" s="92">
        <v>38366</v>
      </c>
      <c r="G60" s="93" t="s">
        <v>30</v>
      </c>
      <c r="H60" s="101" t="s">
        <v>46</v>
      </c>
      <c r="I60" s="94"/>
      <c r="J60" s="106"/>
      <c r="K60" s="95"/>
      <c r="L60" s="99">
        <v>4</v>
      </c>
      <c r="M60" s="107" t="s">
        <v>67</v>
      </c>
    </row>
    <row r="61" spans="1:13" ht="26.25" customHeight="1" x14ac:dyDescent="0.2">
      <c r="A61" s="98">
        <v>39</v>
      </c>
      <c r="B61" s="99">
        <v>27</v>
      </c>
      <c r="C61" s="89">
        <v>10112946679</v>
      </c>
      <c r="D61" s="90"/>
      <c r="E61" s="91" t="s">
        <v>97</v>
      </c>
      <c r="F61" s="92">
        <v>37666</v>
      </c>
      <c r="G61" s="93" t="s">
        <v>30</v>
      </c>
      <c r="H61" s="101" t="s">
        <v>69</v>
      </c>
      <c r="I61" s="94"/>
      <c r="J61" s="106"/>
      <c r="K61" s="95"/>
      <c r="L61" s="99">
        <v>3</v>
      </c>
      <c r="M61" s="107" t="s">
        <v>67</v>
      </c>
    </row>
    <row r="62" spans="1:13" ht="26.25" customHeight="1" x14ac:dyDescent="0.2">
      <c r="A62" s="88">
        <v>40</v>
      </c>
      <c r="B62" s="99">
        <v>55</v>
      </c>
      <c r="C62" s="89">
        <v>10096409290</v>
      </c>
      <c r="D62" s="90"/>
      <c r="E62" s="91" t="s">
        <v>125</v>
      </c>
      <c r="F62" s="92">
        <v>37922</v>
      </c>
      <c r="G62" s="93" t="s">
        <v>30</v>
      </c>
      <c r="H62" s="101" t="s">
        <v>86</v>
      </c>
      <c r="I62" s="94"/>
      <c r="J62" s="106"/>
      <c r="K62" s="95"/>
      <c r="L62" s="99">
        <v>2</v>
      </c>
      <c r="M62" s="107" t="s">
        <v>67</v>
      </c>
    </row>
    <row r="63" spans="1:13" ht="26.25" customHeight="1" x14ac:dyDescent="0.2">
      <c r="A63" s="98">
        <v>41</v>
      </c>
      <c r="B63" s="99">
        <v>56</v>
      </c>
      <c r="C63" s="89">
        <v>10075126682</v>
      </c>
      <c r="D63" s="90"/>
      <c r="E63" s="91" t="s">
        <v>121</v>
      </c>
      <c r="F63" s="92">
        <v>38641</v>
      </c>
      <c r="G63" s="93" t="s">
        <v>44</v>
      </c>
      <c r="H63" s="101" t="s">
        <v>93</v>
      </c>
      <c r="I63" s="94"/>
      <c r="J63" s="106"/>
      <c r="K63" s="95"/>
      <c r="L63" s="96">
        <v>1</v>
      </c>
      <c r="M63" s="107" t="s">
        <v>67</v>
      </c>
    </row>
    <row r="64" spans="1:13" ht="26.25" customHeight="1" x14ac:dyDescent="0.2">
      <c r="A64" s="88">
        <v>42</v>
      </c>
      <c r="B64" s="99">
        <v>48</v>
      </c>
      <c r="C64" s="89">
        <v>10091418137</v>
      </c>
      <c r="D64" s="90"/>
      <c r="E64" s="91" t="s">
        <v>92</v>
      </c>
      <c r="F64" s="92">
        <v>38079</v>
      </c>
      <c r="G64" s="93" t="s">
        <v>30</v>
      </c>
      <c r="H64" s="101" t="s">
        <v>46</v>
      </c>
      <c r="I64" s="94"/>
      <c r="J64" s="106"/>
      <c r="K64" s="95"/>
      <c r="L64" s="96">
        <v>1</v>
      </c>
      <c r="M64" s="107" t="s">
        <v>67</v>
      </c>
    </row>
    <row r="65" spans="1:13" ht="26.25" customHeight="1" x14ac:dyDescent="0.2">
      <c r="A65" s="98">
        <v>43</v>
      </c>
      <c r="B65" s="99">
        <v>37</v>
      </c>
      <c r="C65" s="89">
        <v>10082557084</v>
      </c>
      <c r="D65" s="90"/>
      <c r="E65" s="91" t="s">
        <v>102</v>
      </c>
      <c r="F65" s="92">
        <v>37672</v>
      </c>
      <c r="G65" s="93" t="s">
        <v>30</v>
      </c>
      <c r="H65" s="101" t="s">
        <v>61</v>
      </c>
      <c r="I65" s="94"/>
      <c r="J65" s="106"/>
      <c r="K65" s="95"/>
      <c r="L65" s="96">
        <v>1</v>
      </c>
      <c r="M65" s="107" t="s">
        <v>67</v>
      </c>
    </row>
    <row r="66" spans="1:13" ht="26.25" customHeight="1" x14ac:dyDescent="0.2">
      <c r="A66" s="88">
        <v>44</v>
      </c>
      <c r="B66" s="99">
        <v>45</v>
      </c>
      <c r="C66" s="89">
        <v>10059477047</v>
      </c>
      <c r="D66" s="90"/>
      <c r="E66" s="91" t="s">
        <v>106</v>
      </c>
      <c r="F66" s="92">
        <v>38048</v>
      </c>
      <c r="G66" s="93" t="s">
        <v>44</v>
      </c>
      <c r="H66" s="101" t="s">
        <v>142</v>
      </c>
      <c r="I66" s="94"/>
      <c r="J66" s="106"/>
      <c r="K66" s="95"/>
      <c r="L66" s="96">
        <v>1</v>
      </c>
      <c r="M66" s="107" t="s">
        <v>67</v>
      </c>
    </row>
    <row r="67" spans="1:13" ht="26.25" customHeight="1" x14ac:dyDescent="0.2">
      <c r="A67" s="98">
        <v>45</v>
      </c>
      <c r="B67" s="99">
        <v>20</v>
      </c>
      <c r="C67" s="89">
        <v>10093597809</v>
      </c>
      <c r="D67" s="90"/>
      <c r="E67" s="91" t="s">
        <v>80</v>
      </c>
      <c r="F67" s="92">
        <v>38524</v>
      </c>
      <c r="G67" s="93" t="s">
        <v>30</v>
      </c>
      <c r="H67" s="101" t="s">
        <v>37</v>
      </c>
      <c r="I67" s="94"/>
      <c r="J67" s="106"/>
      <c r="K67" s="95"/>
      <c r="L67" s="96">
        <v>1</v>
      </c>
      <c r="M67" s="107" t="s">
        <v>67</v>
      </c>
    </row>
    <row r="68" spans="1:13" ht="26.25" customHeight="1" x14ac:dyDescent="0.2">
      <c r="A68" s="88">
        <v>46</v>
      </c>
      <c r="B68" s="99">
        <v>38</v>
      </c>
      <c r="C68" s="89">
        <v>10127393215</v>
      </c>
      <c r="D68" s="90"/>
      <c r="E68" s="91" t="s">
        <v>98</v>
      </c>
      <c r="F68" s="92">
        <v>37791</v>
      </c>
      <c r="G68" s="93" t="s">
        <v>30</v>
      </c>
      <c r="H68" s="101" t="s">
        <v>69</v>
      </c>
      <c r="I68" s="94"/>
      <c r="J68" s="106"/>
      <c r="K68" s="95"/>
      <c r="L68" s="96">
        <v>1</v>
      </c>
      <c r="M68" s="107" t="s">
        <v>67</v>
      </c>
    </row>
    <row r="69" spans="1:13" ht="26.25" customHeight="1" x14ac:dyDescent="0.2">
      <c r="A69" s="98">
        <v>47</v>
      </c>
      <c r="B69" s="99">
        <v>47</v>
      </c>
      <c r="C69" s="89">
        <v>10095105551</v>
      </c>
      <c r="D69" s="90"/>
      <c r="E69" s="91" t="s">
        <v>85</v>
      </c>
      <c r="F69" s="92">
        <v>38391</v>
      </c>
      <c r="G69" s="93" t="s">
        <v>44</v>
      </c>
      <c r="H69" s="101" t="s">
        <v>53</v>
      </c>
      <c r="I69" s="94"/>
      <c r="J69" s="106"/>
      <c r="K69" s="95"/>
      <c r="L69" s="96">
        <v>1</v>
      </c>
      <c r="M69" s="107" t="s">
        <v>67</v>
      </c>
    </row>
    <row r="70" spans="1:13" ht="26.25" customHeight="1" x14ac:dyDescent="0.2">
      <c r="A70" s="88">
        <v>48</v>
      </c>
      <c r="B70" s="99">
        <v>50</v>
      </c>
      <c r="C70" s="89">
        <v>10034968682</v>
      </c>
      <c r="D70" s="90"/>
      <c r="E70" s="91" t="s">
        <v>113</v>
      </c>
      <c r="F70" s="92">
        <v>34201</v>
      </c>
      <c r="G70" s="93" t="s">
        <v>30</v>
      </c>
      <c r="H70" s="101" t="s">
        <v>36</v>
      </c>
      <c r="I70" s="94"/>
      <c r="J70" s="106"/>
      <c r="K70" s="95"/>
      <c r="L70" s="96">
        <v>1</v>
      </c>
      <c r="M70" s="107" t="s">
        <v>67</v>
      </c>
    </row>
    <row r="71" spans="1:13" ht="26.25" customHeight="1" x14ac:dyDescent="0.2">
      <c r="A71" s="98">
        <v>49</v>
      </c>
      <c r="B71" s="99">
        <v>42</v>
      </c>
      <c r="C71" s="89">
        <v>10113805535</v>
      </c>
      <c r="D71" s="90"/>
      <c r="E71" s="91" t="s">
        <v>111</v>
      </c>
      <c r="F71" s="92">
        <v>38580</v>
      </c>
      <c r="G71" s="93" t="s">
        <v>44</v>
      </c>
      <c r="H71" s="101" t="s">
        <v>110</v>
      </c>
      <c r="I71" s="94"/>
      <c r="J71" s="106"/>
      <c r="K71" s="95"/>
      <c r="L71" s="96">
        <v>1</v>
      </c>
      <c r="M71" s="107" t="s">
        <v>126</v>
      </c>
    </row>
    <row r="72" spans="1:13" ht="26.25" customHeight="1" x14ac:dyDescent="0.2">
      <c r="A72" s="88">
        <v>50</v>
      </c>
      <c r="B72" s="99">
        <v>54</v>
      </c>
      <c r="C72" s="89">
        <v>10084634605</v>
      </c>
      <c r="D72" s="90"/>
      <c r="E72" s="91" t="s">
        <v>65</v>
      </c>
      <c r="F72" s="92">
        <v>37501</v>
      </c>
      <c r="G72" s="93" t="s">
        <v>30</v>
      </c>
      <c r="H72" s="101" t="s">
        <v>38</v>
      </c>
      <c r="I72" s="94"/>
      <c r="J72" s="106"/>
      <c r="K72" s="95"/>
      <c r="L72" s="96">
        <v>1</v>
      </c>
      <c r="M72" s="107" t="s">
        <v>126</v>
      </c>
    </row>
    <row r="73" spans="1:13" ht="26.25" customHeight="1" x14ac:dyDescent="0.2">
      <c r="A73" s="98">
        <v>51</v>
      </c>
      <c r="B73" s="99">
        <v>43</v>
      </c>
      <c r="C73" s="89">
        <v>10092400059</v>
      </c>
      <c r="D73" s="90"/>
      <c r="E73" s="91" t="s">
        <v>116</v>
      </c>
      <c r="F73" s="92">
        <v>38637</v>
      </c>
      <c r="G73" s="93" t="s">
        <v>30</v>
      </c>
      <c r="H73" s="101" t="s">
        <v>36</v>
      </c>
      <c r="I73" s="94"/>
      <c r="J73" s="106"/>
      <c r="K73" s="95"/>
      <c r="L73" s="96">
        <v>1</v>
      </c>
      <c r="M73" s="107" t="s">
        <v>126</v>
      </c>
    </row>
    <row r="74" spans="1:13" ht="26.25" customHeight="1" x14ac:dyDescent="0.2">
      <c r="A74" s="88">
        <v>52</v>
      </c>
      <c r="B74" s="99">
        <v>19</v>
      </c>
      <c r="C74" s="89">
        <v>10091731365</v>
      </c>
      <c r="D74" s="90"/>
      <c r="E74" s="91" t="s">
        <v>83</v>
      </c>
      <c r="F74" s="92">
        <v>38427</v>
      </c>
      <c r="G74" s="93" t="s">
        <v>30</v>
      </c>
      <c r="H74" s="101" t="s">
        <v>53</v>
      </c>
      <c r="I74" s="94"/>
      <c r="J74" s="106"/>
      <c r="K74" s="95"/>
      <c r="L74" s="96">
        <v>1</v>
      </c>
      <c r="M74" s="107" t="s">
        <v>126</v>
      </c>
    </row>
    <row r="75" spans="1:13" ht="26.25" customHeight="1" x14ac:dyDescent="0.2">
      <c r="A75" s="98">
        <v>53</v>
      </c>
      <c r="B75" s="99">
        <v>41</v>
      </c>
      <c r="C75" s="89">
        <v>10105987638</v>
      </c>
      <c r="D75" s="90"/>
      <c r="E75" s="91" t="s">
        <v>74</v>
      </c>
      <c r="F75" s="92">
        <v>38394</v>
      </c>
      <c r="G75" s="93" t="s">
        <v>30</v>
      </c>
      <c r="H75" s="101" t="s">
        <v>61</v>
      </c>
      <c r="I75" s="94"/>
      <c r="J75" s="106"/>
      <c r="K75" s="95"/>
      <c r="L75" s="96">
        <v>1</v>
      </c>
      <c r="M75" s="107" t="s">
        <v>126</v>
      </c>
    </row>
    <row r="76" spans="1:13" ht="26.25" customHeight="1" x14ac:dyDescent="0.2">
      <c r="A76" s="88">
        <v>54</v>
      </c>
      <c r="B76" s="99">
        <v>59</v>
      </c>
      <c r="C76" s="89">
        <v>10108800436</v>
      </c>
      <c r="D76" s="90"/>
      <c r="E76" s="91" t="s">
        <v>101</v>
      </c>
      <c r="F76" s="92">
        <v>38416</v>
      </c>
      <c r="G76" s="93" t="s">
        <v>44</v>
      </c>
      <c r="H76" s="101" t="s">
        <v>46</v>
      </c>
      <c r="I76" s="94"/>
      <c r="J76" s="106"/>
      <c r="K76" s="95"/>
      <c r="L76" s="96">
        <v>1</v>
      </c>
      <c r="M76" s="107" t="s">
        <v>126</v>
      </c>
    </row>
    <row r="77" spans="1:13" ht="26.25" customHeight="1" x14ac:dyDescent="0.2">
      <c r="A77" s="98">
        <v>55</v>
      </c>
      <c r="B77" s="99">
        <v>51</v>
      </c>
      <c r="C77" s="89">
        <v>10113020845</v>
      </c>
      <c r="D77" s="90"/>
      <c r="E77" s="91" t="s">
        <v>103</v>
      </c>
      <c r="F77" s="92">
        <v>38599</v>
      </c>
      <c r="G77" s="93" t="s">
        <v>44</v>
      </c>
      <c r="H77" s="101" t="s">
        <v>61</v>
      </c>
      <c r="I77" s="94"/>
      <c r="J77" s="106"/>
      <c r="K77" s="95"/>
      <c r="L77" s="96">
        <v>1</v>
      </c>
      <c r="M77" s="107" t="s">
        <v>126</v>
      </c>
    </row>
    <row r="78" spans="1:13" ht="26.25" customHeight="1" x14ac:dyDescent="0.2">
      <c r="A78" s="88">
        <v>56</v>
      </c>
      <c r="B78" s="99">
        <v>58</v>
      </c>
      <c r="C78" s="89">
        <v>10092733701</v>
      </c>
      <c r="D78" s="90"/>
      <c r="E78" s="91" t="s">
        <v>117</v>
      </c>
      <c r="F78" s="92">
        <v>37782</v>
      </c>
      <c r="G78" s="93" t="s">
        <v>30</v>
      </c>
      <c r="H78" s="101" t="s">
        <v>118</v>
      </c>
      <c r="I78" s="94"/>
      <c r="J78" s="106"/>
      <c r="K78" s="95"/>
      <c r="L78" s="96">
        <v>1</v>
      </c>
      <c r="M78" s="107" t="s">
        <v>126</v>
      </c>
    </row>
    <row r="79" spans="1:13" ht="26.25" customHeight="1" x14ac:dyDescent="0.2">
      <c r="A79" s="98">
        <v>57</v>
      </c>
      <c r="B79" s="99">
        <v>30</v>
      </c>
      <c r="C79" s="89">
        <v>10096193769</v>
      </c>
      <c r="D79" s="90"/>
      <c r="E79" s="91" t="s">
        <v>115</v>
      </c>
      <c r="F79" s="92">
        <v>38063</v>
      </c>
      <c r="G79" s="93" t="s">
        <v>30</v>
      </c>
      <c r="H79" s="101" t="s">
        <v>36</v>
      </c>
      <c r="I79" s="94"/>
      <c r="J79" s="106"/>
      <c r="K79" s="95"/>
      <c r="L79" s="96">
        <v>1</v>
      </c>
      <c r="M79" s="107" t="s">
        <v>126</v>
      </c>
    </row>
    <row r="80" spans="1:13" ht="26.25" customHeight="1" x14ac:dyDescent="0.2">
      <c r="A80" s="88">
        <v>58</v>
      </c>
      <c r="B80" s="99">
        <v>57</v>
      </c>
      <c r="C80" s="89">
        <v>10127891955</v>
      </c>
      <c r="D80" s="90"/>
      <c r="E80" s="91" t="s">
        <v>123</v>
      </c>
      <c r="F80" s="92">
        <v>38643</v>
      </c>
      <c r="G80" s="93" t="s">
        <v>44</v>
      </c>
      <c r="H80" s="101" t="s">
        <v>122</v>
      </c>
      <c r="I80" s="94"/>
      <c r="J80" s="106"/>
      <c r="K80" s="95"/>
      <c r="L80" s="96">
        <v>1</v>
      </c>
      <c r="M80" s="107" t="s">
        <v>71</v>
      </c>
    </row>
    <row r="81" spans="1:13" ht="26.25" customHeight="1" thickBot="1" x14ac:dyDescent="0.25">
      <c r="A81" s="108" t="s">
        <v>72</v>
      </c>
      <c r="B81" s="109">
        <v>33</v>
      </c>
      <c r="C81" s="110">
        <v>10080035892</v>
      </c>
      <c r="D81" s="111"/>
      <c r="E81" s="112" t="s">
        <v>108</v>
      </c>
      <c r="F81" s="113">
        <v>38382</v>
      </c>
      <c r="G81" s="114" t="s">
        <v>30</v>
      </c>
      <c r="H81" s="115" t="s">
        <v>142</v>
      </c>
      <c r="I81" s="116"/>
      <c r="J81" s="116"/>
      <c r="K81" s="100"/>
      <c r="L81" s="117"/>
      <c r="M81" s="118"/>
    </row>
    <row r="82" spans="1:13" ht="9" customHeight="1" thickTop="1" thickBot="1" x14ac:dyDescent="0.25">
      <c r="A82" s="81"/>
      <c r="B82" s="35"/>
      <c r="C82" s="35"/>
      <c r="D82" s="36"/>
      <c r="E82" s="37"/>
      <c r="F82" s="27"/>
      <c r="G82" s="28"/>
      <c r="H82" s="29"/>
      <c r="I82" s="34"/>
      <c r="J82" s="34"/>
      <c r="K82" s="61"/>
      <c r="L82" s="34"/>
      <c r="M82" s="82"/>
    </row>
    <row r="83" spans="1:13" ht="15.75" thickTop="1" x14ac:dyDescent="0.2">
      <c r="A83" s="155" t="s">
        <v>143</v>
      </c>
      <c r="B83" s="156"/>
      <c r="C83" s="156"/>
      <c r="D83" s="156"/>
      <c r="E83" s="156"/>
      <c r="F83" s="102"/>
      <c r="G83" s="102"/>
      <c r="H83" s="156" t="s">
        <v>4</v>
      </c>
      <c r="I83" s="156"/>
      <c r="J83" s="156"/>
      <c r="K83" s="156"/>
      <c r="L83" s="156"/>
      <c r="M83" s="173"/>
    </row>
    <row r="84" spans="1:13" x14ac:dyDescent="0.2">
      <c r="A84" s="45" t="s">
        <v>145</v>
      </c>
      <c r="B84" s="46"/>
      <c r="C84" s="50"/>
      <c r="D84" s="46"/>
      <c r="E84" s="47"/>
      <c r="F84" s="65"/>
      <c r="G84" s="71"/>
      <c r="H84" s="51" t="s">
        <v>31</v>
      </c>
      <c r="I84" s="47">
        <v>15</v>
      </c>
      <c r="J84" s="65"/>
      <c r="K84" s="66"/>
      <c r="L84" s="62" t="s">
        <v>29</v>
      </c>
      <c r="M84" s="119">
        <f>COUNTIF(G23:G81,"ЗМС")</f>
        <v>0</v>
      </c>
    </row>
    <row r="85" spans="1:13" x14ac:dyDescent="0.2">
      <c r="A85" s="45" t="s">
        <v>146</v>
      </c>
      <c r="B85" s="8"/>
      <c r="C85" s="52"/>
      <c r="D85" s="8"/>
      <c r="E85" s="38"/>
      <c r="F85" s="72"/>
      <c r="G85" s="73"/>
      <c r="H85" s="53" t="s">
        <v>24</v>
      </c>
      <c r="I85" s="38">
        <f>I86+I91</f>
        <v>59</v>
      </c>
      <c r="J85" s="67"/>
      <c r="K85" s="68"/>
      <c r="L85" s="63" t="s">
        <v>18</v>
      </c>
      <c r="M85" s="119">
        <f>COUNTIF(G23:G81,"МСМК")</f>
        <v>0</v>
      </c>
    </row>
    <row r="86" spans="1:13" x14ac:dyDescent="0.2">
      <c r="A86" s="45" t="s">
        <v>147</v>
      </c>
      <c r="B86" s="8"/>
      <c r="C86" s="55"/>
      <c r="D86" s="8"/>
      <c r="E86" s="38"/>
      <c r="F86" s="72"/>
      <c r="G86" s="73"/>
      <c r="H86" s="53" t="s">
        <v>25</v>
      </c>
      <c r="I86" s="38">
        <f>I87+I89+I90+I88</f>
        <v>59</v>
      </c>
      <c r="J86" s="67"/>
      <c r="K86" s="68"/>
      <c r="L86" s="63" t="s">
        <v>21</v>
      </c>
      <c r="M86" s="119">
        <f>COUNTIF(G23:G81,"МС")</f>
        <v>6</v>
      </c>
    </row>
    <row r="87" spans="1:13" x14ac:dyDescent="0.2">
      <c r="A87" s="45" t="s">
        <v>148</v>
      </c>
      <c r="B87" s="8"/>
      <c r="C87" s="55"/>
      <c r="D87" s="8"/>
      <c r="E87" s="38"/>
      <c r="F87" s="72"/>
      <c r="G87" s="73"/>
      <c r="H87" s="53" t="s">
        <v>26</v>
      </c>
      <c r="I87" s="38">
        <f>COUNT(A23:A81)</f>
        <v>58</v>
      </c>
      <c r="J87" s="67"/>
      <c r="K87" s="68"/>
      <c r="L87" s="63" t="s">
        <v>30</v>
      </c>
      <c r="M87" s="119">
        <f>COUNTIF(G23:G81,"КМС")</f>
        <v>41</v>
      </c>
    </row>
    <row r="88" spans="1:13" x14ac:dyDescent="0.2">
      <c r="A88" s="45"/>
      <c r="B88" s="8"/>
      <c r="C88" s="55"/>
      <c r="D88" s="8"/>
      <c r="E88" s="38"/>
      <c r="F88" s="72"/>
      <c r="G88" s="73"/>
      <c r="H88" s="53" t="s">
        <v>45</v>
      </c>
      <c r="I88" s="38">
        <f>COUNTIF(A23:A81,"ЛИМ")</f>
        <v>0</v>
      </c>
      <c r="J88" s="67"/>
      <c r="K88" s="68"/>
      <c r="L88" s="63" t="s">
        <v>44</v>
      </c>
      <c r="M88" s="119">
        <f>COUNTIF(G23:G82,"1 СР")</f>
        <v>11</v>
      </c>
    </row>
    <row r="89" spans="1:13" x14ac:dyDescent="0.2">
      <c r="A89" s="45"/>
      <c r="B89" s="8"/>
      <c r="C89" s="8"/>
      <c r="D89" s="8"/>
      <c r="E89" s="38"/>
      <c r="F89" s="72"/>
      <c r="G89" s="73"/>
      <c r="H89" s="53" t="s">
        <v>27</v>
      </c>
      <c r="I89" s="38">
        <f>COUNTIF(A23:A81,"НФ")</f>
        <v>1</v>
      </c>
      <c r="J89" s="67"/>
      <c r="K89" s="68"/>
      <c r="L89" s="63" t="s">
        <v>76</v>
      </c>
      <c r="M89" s="119">
        <f>COUNTIF(G23:G81,"2 СР")</f>
        <v>1</v>
      </c>
    </row>
    <row r="90" spans="1:13" x14ac:dyDescent="0.2">
      <c r="A90" s="45"/>
      <c r="B90" s="8"/>
      <c r="C90" s="8"/>
      <c r="D90" s="8"/>
      <c r="E90" s="38"/>
      <c r="F90" s="72"/>
      <c r="G90" s="73"/>
      <c r="H90" s="53" t="s">
        <v>32</v>
      </c>
      <c r="I90" s="38">
        <f>COUNTIF(A23:A81,"ДСКВ")</f>
        <v>0</v>
      </c>
      <c r="J90" s="67"/>
      <c r="K90" s="68"/>
      <c r="L90" s="63" t="s">
        <v>144</v>
      </c>
      <c r="M90" s="119">
        <f>COUNTIF(G23:G81,"3 СР")</f>
        <v>0</v>
      </c>
    </row>
    <row r="91" spans="1:13" x14ac:dyDescent="0.2">
      <c r="A91" s="45"/>
      <c r="B91" s="8"/>
      <c r="C91" s="8"/>
      <c r="D91" s="8"/>
      <c r="E91" s="38"/>
      <c r="F91" s="74"/>
      <c r="G91" s="75"/>
      <c r="H91" s="53" t="s">
        <v>28</v>
      </c>
      <c r="I91" s="38">
        <f>COUNTIF(A23:A81,"НС")</f>
        <v>0</v>
      </c>
      <c r="J91" s="69"/>
      <c r="K91" s="70"/>
      <c r="L91" s="63"/>
      <c r="M91" s="54"/>
    </row>
    <row r="92" spans="1:13" ht="9.75" customHeight="1" x14ac:dyDescent="0.2">
      <c r="A92" s="21"/>
      <c r="B92" s="83"/>
      <c r="C92" s="83"/>
      <c r="M92" s="22"/>
    </row>
    <row r="93" spans="1:13" ht="15.75" x14ac:dyDescent="0.2">
      <c r="A93" s="157" t="s">
        <v>10</v>
      </c>
      <c r="B93" s="127"/>
      <c r="C93" s="127"/>
      <c r="D93" s="127"/>
      <c r="E93" s="127"/>
      <c r="F93" s="127" t="s">
        <v>3</v>
      </c>
      <c r="G93" s="127"/>
      <c r="H93" s="127"/>
      <c r="I93" s="127"/>
      <c r="J93" s="127" t="s">
        <v>66</v>
      </c>
      <c r="K93" s="127"/>
      <c r="L93" s="127"/>
      <c r="M93" s="161"/>
    </row>
    <row r="94" spans="1:13" x14ac:dyDescent="0.2">
      <c r="A94" s="120"/>
      <c r="B94" s="121"/>
      <c r="C94" s="121"/>
      <c r="D94" s="121"/>
      <c r="E94" s="121"/>
      <c r="F94" s="121"/>
      <c r="G94" s="121"/>
      <c r="H94" s="121"/>
      <c r="I94" s="121"/>
      <c r="J94" s="121"/>
      <c r="K94" s="121"/>
      <c r="L94" s="121"/>
      <c r="M94" s="122"/>
    </row>
    <row r="95" spans="1:13" x14ac:dyDescent="0.2">
      <c r="A95" s="84"/>
      <c r="B95" s="85"/>
      <c r="C95" s="85"/>
      <c r="D95" s="85"/>
      <c r="E95" s="85"/>
      <c r="F95" s="85"/>
      <c r="G95" s="85"/>
      <c r="H95" s="85"/>
      <c r="I95" s="85"/>
      <c r="J95" s="85"/>
      <c r="K95" s="85"/>
      <c r="L95" s="85"/>
      <c r="M95" s="86"/>
    </row>
    <row r="96" spans="1:13" x14ac:dyDescent="0.2">
      <c r="A96" s="84"/>
      <c r="B96" s="85"/>
      <c r="C96" s="85"/>
      <c r="D96" s="85"/>
      <c r="E96" s="85"/>
      <c r="F96" s="85"/>
      <c r="G96" s="85"/>
      <c r="H96" s="85"/>
      <c r="I96" s="85"/>
      <c r="J96" s="85"/>
      <c r="K96" s="85"/>
      <c r="L96" s="85"/>
      <c r="M96" s="86"/>
    </row>
    <row r="97" spans="1:13" x14ac:dyDescent="0.2">
      <c r="A97" s="84"/>
      <c r="B97" s="85"/>
      <c r="C97" s="85"/>
      <c r="D97" s="85"/>
      <c r="E97" s="85"/>
      <c r="F97" s="85"/>
      <c r="G97" s="85"/>
      <c r="H97" s="85"/>
      <c r="I97" s="85"/>
      <c r="J97" s="85"/>
      <c r="K97" s="85"/>
      <c r="L97" s="85"/>
      <c r="M97" s="86"/>
    </row>
    <row r="98" spans="1:13" x14ac:dyDescent="0.2">
      <c r="A98" s="84"/>
      <c r="B98" s="85"/>
      <c r="C98" s="85"/>
      <c r="D98" s="85"/>
      <c r="E98" s="85"/>
      <c r="F98" s="85"/>
      <c r="G98" s="85"/>
      <c r="H98" s="85"/>
      <c r="I98" s="85"/>
      <c r="J98" s="85"/>
      <c r="K98" s="85"/>
      <c r="L98" s="85"/>
      <c r="M98" s="86"/>
    </row>
    <row r="99" spans="1:13" x14ac:dyDescent="0.2">
      <c r="A99" s="120"/>
      <c r="B99" s="121"/>
      <c r="C99" s="121"/>
      <c r="D99" s="121"/>
      <c r="E99" s="121"/>
      <c r="F99" s="121"/>
      <c r="G99" s="121"/>
      <c r="H99" s="121"/>
      <c r="I99" s="121"/>
      <c r="J99" s="121"/>
      <c r="K99" s="121"/>
      <c r="L99" s="121"/>
      <c r="M99" s="122"/>
    </row>
    <row r="100" spans="1:13" x14ac:dyDescent="0.2">
      <c r="A100" s="120"/>
      <c r="B100" s="121"/>
      <c r="C100" s="121"/>
      <c r="D100" s="121"/>
      <c r="E100" s="121"/>
      <c r="F100" s="121"/>
      <c r="G100" s="121"/>
      <c r="H100" s="121"/>
      <c r="I100" s="121"/>
      <c r="J100" s="121"/>
      <c r="K100" s="121"/>
      <c r="L100" s="121"/>
      <c r="M100" s="122"/>
    </row>
    <row r="101" spans="1:13" ht="16.5" thickBot="1" x14ac:dyDescent="0.25">
      <c r="A101" s="104" t="s">
        <v>104</v>
      </c>
      <c r="B101" s="103"/>
      <c r="C101" s="103"/>
      <c r="D101" s="103"/>
      <c r="E101" s="105"/>
      <c r="F101" s="158" t="s">
        <v>50</v>
      </c>
      <c r="G101" s="158"/>
      <c r="H101" s="158"/>
      <c r="I101" s="158"/>
      <c r="J101" s="159" t="s">
        <v>68</v>
      </c>
      <c r="K101" s="159"/>
      <c r="L101" s="159"/>
      <c r="M101" s="160"/>
    </row>
    <row r="102" spans="1:13" ht="13.5" thickTop="1" x14ac:dyDescent="0.2"/>
  </sheetData>
  <mergeCells count="40">
    <mergeCell ref="I15:M15"/>
    <mergeCell ref="A83:E83"/>
    <mergeCell ref="A93:E93"/>
    <mergeCell ref="F101:I101"/>
    <mergeCell ref="J101:M101"/>
    <mergeCell ref="J93:M93"/>
    <mergeCell ref="A15:H15"/>
    <mergeCell ref="L21:L22"/>
    <mergeCell ref="J21:J22"/>
    <mergeCell ref="K21:K22"/>
    <mergeCell ref="D21:D22"/>
    <mergeCell ref="E21:E22"/>
    <mergeCell ref="A21:A22"/>
    <mergeCell ref="B21:B22"/>
    <mergeCell ref="C21:C22"/>
    <mergeCell ref="H83:M83"/>
    <mergeCell ref="A1:M1"/>
    <mergeCell ref="A2:M2"/>
    <mergeCell ref="A3:M3"/>
    <mergeCell ref="A4:M4"/>
    <mergeCell ref="A5:M5"/>
    <mergeCell ref="A6:M6"/>
    <mergeCell ref="A7:M7"/>
    <mergeCell ref="A9:M9"/>
    <mergeCell ref="A8:M8"/>
    <mergeCell ref="A12:M12"/>
    <mergeCell ref="A10:M10"/>
    <mergeCell ref="A11:M11"/>
    <mergeCell ref="M21:M22"/>
    <mergeCell ref="F21:F22"/>
    <mergeCell ref="F93:I93"/>
    <mergeCell ref="G21:G22"/>
    <mergeCell ref="H21:H22"/>
    <mergeCell ref="I21:I22"/>
    <mergeCell ref="A94:F94"/>
    <mergeCell ref="G94:M94"/>
    <mergeCell ref="A99:F99"/>
    <mergeCell ref="G99:M99"/>
    <mergeCell ref="A100:F100"/>
    <mergeCell ref="G100:M100"/>
  </mergeCells>
  <phoneticPr fontId="21" type="noConversion"/>
  <conditionalFormatting sqref="B2">
    <cfRule type="duplicateValues" dxfId="3" priority="5"/>
  </conditionalFormatting>
  <conditionalFormatting sqref="B3">
    <cfRule type="duplicateValues" dxfId="2" priority="4"/>
  </conditionalFormatting>
  <conditionalFormatting sqref="B4">
    <cfRule type="duplicateValues" dxfId="1" priority="3"/>
  </conditionalFormatting>
  <conditionalFormatting sqref="B102:B1048576 B1 B6:B7 B9:B11 B13:B82 B84:B92 B94:B100">
    <cfRule type="duplicateValues" dxfId="0" priority="9"/>
  </conditionalFormatting>
  <printOptions horizontalCentered="1"/>
  <pageMargins left="0.25" right="0.25" top="0.25" bottom="0.25" header="0.15748031496063" footer="0.118110236220472"/>
  <pageSetup paperSize="256" scale="61" fitToHeight="0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ME</vt:lpstr>
      <vt:lpstr>ME!Заголовки_для_печати</vt:lpstr>
      <vt:lpstr>ME!Область_печати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Corporation</dc:creator>
  <cp:lastModifiedBy>Arsen</cp:lastModifiedBy>
  <cp:lastPrinted>2022-03-20T13:09:45Z</cp:lastPrinted>
  <dcterms:created xsi:type="dcterms:W3CDTF">1996-10-08T23:32:33Z</dcterms:created>
  <dcterms:modified xsi:type="dcterms:W3CDTF">2022-03-24T13:13:48Z</dcterms:modified>
</cp:coreProperties>
</file>