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 firstSheet="1" activeTab="1"/>
  </bookViews>
  <sheets>
    <sheet name="Список участников" sheetId="91" r:id="rId1"/>
    <sheet name="Итоговый протокол" sheetId="122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'Итоговый протокол'!$21:$22</definedName>
    <definedName name="_xlnm.Print_Titles" localSheetId="0">'Список участников'!$21:$21</definedName>
    <definedName name="_xlnm.Print_Area" localSheetId="1">'Итоговый протокол'!$A$1:$T$85</definedName>
    <definedName name="_xlnm.Print_Area" localSheetId="0">'Список участников'!$A$1:$G$303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22" l="1"/>
  <c r="P23" i="122"/>
  <c r="P25" i="122"/>
  <c r="P24" i="122"/>
  <c r="P26" i="122"/>
  <c r="P27" i="122"/>
  <c r="P28" i="122"/>
  <c r="P29" i="122"/>
  <c r="P30" i="122"/>
  <c r="P31" i="122"/>
  <c r="P32" i="122"/>
  <c r="P33" i="122"/>
  <c r="P34" i="122"/>
  <c r="P35" i="122"/>
  <c r="P36" i="122"/>
  <c r="P37" i="122"/>
  <c r="P38" i="122"/>
  <c r="P39" i="122"/>
  <c r="P40" i="122"/>
  <c r="P41" i="122"/>
  <c r="P42" i="122"/>
  <c r="P43" i="122"/>
  <c r="P44" i="122"/>
  <c r="P45" i="122"/>
  <c r="P46" i="122"/>
  <c r="P47" i="122"/>
  <c r="P48" i="122"/>
  <c r="P49" i="122"/>
  <c r="P50" i="122"/>
  <c r="P51" i="122"/>
  <c r="P52" i="122"/>
  <c r="P53" i="122"/>
  <c r="P54" i="122"/>
  <c r="P55" i="122"/>
  <c r="P56" i="122"/>
  <c r="P57" i="122"/>
  <c r="P58" i="122"/>
  <c r="P59" i="122"/>
  <c r="P60" i="122"/>
  <c r="P61" i="122"/>
  <c r="P62" i="122"/>
  <c r="P63" i="122"/>
  <c r="P64" i="122"/>
  <c r="P65" i="122"/>
  <c r="P66" i="122"/>
  <c r="T74" i="122" l="1"/>
  <c r="I77" i="122"/>
  <c r="I76" i="122"/>
  <c r="I75" i="122"/>
  <c r="I74" i="122"/>
  <c r="I73" i="122"/>
  <c r="T71" i="122"/>
  <c r="R24" i="122"/>
  <c r="R25" i="122"/>
  <c r="R26" i="122"/>
  <c r="R27" i="122"/>
  <c r="R28" i="122"/>
  <c r="R29" i="122"/>
  <c r="R30" i="122"/>
  <c r="R31" i="122"/>
  <c r="R32" i="122"/>
  <c r="R33" i="122"/>
  <c r="R34" i="122"/>
  <c r="R35" i="122"/>
  <c r="R36" i="122"/>
  <c r="R37" i="122"/>
  <c r="R38" i="122"/>
  <c r="R39" i="122"/>
  <c r="R40" i="122"/>
  <c r="R41" i="122"/>
  <c r="R42" i="122"/>
  <c r="R43" i="122"/>
  <c r="R44" i="122"/>
  <c r="R45" i="122"/>
  <c r="R46" i="122"/>
  <c r="R47" i="122"/>
  <c r="R48" i="122"/>
  <c r="R49" i="122"/>
  <c r="R50" i="122"/>
  <c r="R51" i="122"/>
  <c r="R52" i="122"/>
  <c r="R53" i="122"/>
  <c r="R54" i="122"/>
  <c r="R55" i="122"/>
  <c r="R56" i="122"/>
  <c r="R57" i="122"/>
  <c r="R58" i="122"/>
  <c r="R59" i="122"/>
  <c r="R60" i="122"/>
  <c r="R61" i="122"/>
  <c r="R62" i="122"/>
  <c r="R63" i="122"/>
  <c r="R64" i="122"/>
  <c r="R65" i="122"/>
  <c r="R66" i="122"/>
  <c r="R67" i="122"/>
  <c r="Q25" i="122"/>
  <c r="Q26" i="122"/>
  <c r="Q27" i="122"/>
  <c r="Q28" i="122"/>
  <c r="Q29" i="122"/>
  <c r="Q30" i="122"/>
  <c r="Q31" i="122"/>
  <c r="Q32" i="122"/>
  <c r="Q33" i="122"/>
  <c r="Q34" i="122"/>
  <c r="Q35" i="122"/>
  <c r="Q36" i="122"/>
  <c r="Q37" i="122"/>
  <c r="Q38" i="122"/>
  <c r="Q39" i="122"/>
  <c r="Q40" i="122"/>
  <c r="Q41" i="122"/>
  <c r="Q42" i="122"/>
  <c r="Q43" i="122"/>
  <c r="Q44" i="122"/>
  <c r="Q45" i="122"/>
  <c r="Q46" i="122"/>
  <c r="Q47" i="122"/>
  <c r="Q48" i="122"/>
  <c r="Q49" i="122"/>
  <c r="Q50" i="122"/>
  <c r="Q51" i="122"/>
  <c r="Q52" i="122"/>
  <c r="Q53" i="122"/>
  <c r="Q54" i="122"/>
  <c r="Q55" i="122"/>
  <c r="Q56" i="122"/>
  <c r="Q57" i="122"/>
  <c r="Q58" i="122"/>
  <c r="Q59" i="122"/>
  <c r="Q60" i="122"/>
  <c r="Q61" i="122"/>
  <c r="Q62" i="122"/>
  <c r="Q63" i="122"/>
  <c r="Q64" i="122"/>
  <c r="Q65" i="122"/>
  <c r="Q66" i="122"/>
  <c r="Q24" i="122"/>
  <c r="I72" i="122" l="1"/>
  <c r="I71" i="122" s="1"/>
  <c r="T76" i="122"/>
  <c r="T75" i="122"/>
  <c r="T73" i="122"/>
  <c r="T72" i="122"/>
  <c r="T70" i="122"/>
  <c r="F85" i="122" l="1"/>
  <c r="J85" i="122"/>
  <c r="Q85" i="122"/>
</calcChain>
</file>

<file path=xl/sharedStrings.xml><?xml version="1.0" encoding="utf-8"?>
<sst xmlns="http://schemas.openxmlformats.org/spreadsheetml/2006/main" count="647" uniqueCount="406">
  <si>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</si>
  <si>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</si>
  <si>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</si>
  <si>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</si>
  <si>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</si>
  <si>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</si>
  <si>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</si>
  <si>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</si>
  <si>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</si>
  <si>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</si>
  <si>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</si>
  <si>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</si>
  <si>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</si>
  <si>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</si>
  <si>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</si>
  <si>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</si>
  <si>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</si>
  <si>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</si>
  <si>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</si>
  <si>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</si>
  <si>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</si>
  <si>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</si>
  <si>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</si>
  <si>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</si>
  <si>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</si>
  <si>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</si>
  <si>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</si>
  <si>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</si>
  <si>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</si>
  <si>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</si>
  <si>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</si>
  <si>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</si>
  <si>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</si>
  <si>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</si>
  <si>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</si>
  <si>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</si>
  <si>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</si>
  <si>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</si>
  <si>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</si>
  <si>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Принадлежность к организации</t>
  </si>
  <si>
    <t>СПИСОК УЧАСТНИКОВ</t>
  </si>
  <si>
    <t>UCI TEAM</t>
  </si>
  <si>
    <t>Лимит времени</t>
  </si>
  <si>
    <t>КОЛИЧЕСТВО ЭТАПОВ:</t>
  </si>
  <si>
    <t>ИТОГОВЫЙ ПРОТОКОЛ</t>
  </si>
  <si>
    <t>МАКСИМАЛЬНЫЙ ПЕРЕПАД (HD):</t>
  </si>
  <si>
    <t>ДИСТАНЦИЯ: ЭТАПОВ</t>
  </si>
  <si>
    <t>ВЫПОЛНЕНИЕ НТУ ЕВСК</t>
  </si>
  <si>
    <t>1 этап</t>
  </si>
  <si>
    <t>2 этап</t>
  </si>
  <si>
    <t>3 этап</t>
  </si>
  <si>
    <t>4 этап</t>
  </si>
  <si>
    <t>ЮНИОРЫ 17-18 ЛЕТ</t>
  </si>
  <si>
    <t>ВСЕРОССИЙСКИЕ СОРЕВНОВАНИЯ</t>
  </si>
  <si>
    <t>№ ВРВС: 0080671811Я</t>
  </si>
  <si>
    <t>Попова Е.В. (ВК, г.Воронеж)</t>
  </si>
  <si>
    <t>ДАТА ПРОВЕДЕНИЯ: 12 - 18 апреля 2022 г.</t>
  </si>
  <si>
    <t>МЕСТО ПРОВЕДЕНИЯ: г. Сочи</t>
  </si>
  <si>
    <t>№ ЕКП 2022: 5075</t>
  </si>
  <si>
    <t>Департамент физической культуры и спорта при администрации г.Сочи</t>
  </si>
  <si>
    <t>Федерация велосипедного спорта Кубани</t>
  </si>
  <si>
    <t>Кавун С.М. (1 кат, г.Сочи)</t>
  </si>
  <si>
    <t xml:space="preserve">Тренер-представитель: </t>
  </si>
  <si>
    <t>Тренер-представитель: Мамонтов А.В.</t>
  </si>
  <si>
    <t>Тренер-представитель: Мамонтов А.А., Султанов З.М.</t>
  </si>
  <si>
    <t>Тренер-представитель: Иванов В.В.</t>
  </si>
  <si>
    <t>Тренер-представитель: Боженко Ф.Н.</t>
  </si>
  <si>
    <t>Тренер-представитель: Силин В.М.</t>
  </si>
  <si>
    <t>Тренер-представитель: Ежов В.Н.</t>
  </si>
  <si>
    <t>Тренер-представитель: Закиров Р.Р.</t>
  </si>
  <si>
    <t>Тренер-представитель: Логунов А.Н.</t>
  </si>
  <si>
    <t>Тренер-представитель: Толкачев А.В.</t>
  </si>
  <si>
    <t>Тренер-представитель: Васильев М.И.</t>
  </si>
  <si>
    <t>Тренер-представитель: Грицких И.Г.</t>
  </si>
  <si>
    <t>Тренер-представитель: Сыресин А.В.</t>
  </si>
  <si>
    <t>Тренер-представитель: Съедин П.С.</t>
  </si>
  <si>
    <t>Тренер-представитель: Филиппов А.В.</t>
  </si>
  <si>
    <t>Тренер-представитель: Тулайкин М.Р.</t>
  </si>
  <si>
    <t>Тренер-представитель: Афанасенко А.Г.</t>
  </si>
  <si>
    <t>Тренер-представитель: Константинов А.А.</t>
  </si>
  <si>
    <t>Тренер-представитель: Кондрашков С.А.</t>
  </si>
  <si>
    <t>Тренер-представитель: Юрченко Ю.И.</t>
  </si>
  <si>
    <t>Тренер-представитель: Загородний В.А.</t>
  </si>
  <si>
    <t>Псковская область</t>
  </si>
  <si>
    <t>СШ "Олимп"</t>
  </si>
  <si>
    <t>Новосибирская область</t>
  </si>
  <si>
    <t>Омская область</t>
  </si>
  <si>
    <t>Тульская область</t>
  </si>
  <si>
    <t>Самарская область</t>
  </si>
  <si>
    <t>СШОР №7</t>
  </si>
  <si>
    <t>Ростовская область</t>
  </si>
  <si>
    <t>РОУОР</t>
  </si>
  <si>
    <t>СШОР №19</t>
  </si>
  <si>
    <t>Тюменская область</t>
  </si>
  <si>
    <t>Краснодарский край</t>
  </si>
  <si>
    <t>Свердловская область</t>
  </si>
  <si>
    <t>СШОР по в/с "Велогор"</t>
  </si>
  <si>
    <t>Удмуртская Республика</t>
  </si>
  <si>
    <t>СШОР "Импульс" им.И.Н.Валиахметова</t>
  </si>
  <si>
    <t>Москва</t>
  </si>
  <si>
    <t>УОР №2 - Динамо</t>
  </si>
  <si>
    <t>МГФСО</t>
  </si>
  <si>
    <t>Ленинградская область</t>
  </si>
  <si>
    <t>Московская область</t>
  </si>
  <si>
    <t>СШОР по в/с</t>
  </si>
  <si>
    <t>Республика Адыгея</t>
  </si>
  <si>
    <t>Хабаровский край</t>
  </si>
  <si>
    <t>Республика Бурятия</t>
  </si>
  <si>
    <t>РСШОР</t>
  </si>
  <si>
    <t>Республика Башкортостан</t>
  </si>
  <si>
    <t>СШОР по в/с РБ</t>
  </si>
  <si>
    <t>Санкт-Петербург</t>
  </si>
  <si>
    <t>Республика Крым</t>
  </si>
  <si>
    <t xml:space="preserve">СШОР по в/с "Крым" </t>
  </si>
  <si>
    <t>Республика Беларусь</t>
  </si>
  <si>
    <t>ГОЛОВАХА Мирослав</t>
  </si>
  <si>
    <t>14.10.2004</t>
  </si>
  <si>
    <t>СШ "Авангард" г.Бердск</t>
  </si>
  <si>
    <t>ШЕЛЯГ Валерий</t>
  </si>
  <si>
    <t>13.05.2005</t>
  </si>
  <si>
    <t>СГУОР - СШОР "Академия велоспорта" - УОР г.Омск</t>
  </si>
  <si>
    <t>ТЕТЕНКОВ Глеб</t>
  </si>
  <si>
    <t>26.01.2004</t>
  </si>
  <si>
    <t>"Академия в/с", Новосибирская область</t>
  </si>
  <si>
    <t>КОЗУБЕНКО Алексей</t>
  </si>
  <si>
    <t>12.01.2005</t>
  </si>
  <si>
    <t>СШОР №8 им.Соколова</t>
  </si>
  <si>
    <t>КУЗЬМЕНКО Николай</t>
  </si>
  <si>
    <t>23.11.2005</t>
  </si>
  <si>
    <t>"Академия в/с"</t>
  </si>
  <si>
    <t>ПУРЫГИН Максим</t>
  </si>
  <si>
    <t>17.06.2005</t>
  </si>
  <si>
    <t>ПАВЛОВ Ярослав</t>
  </si>
  <si>
    <t>29.10.2005</t>
  </si>
  <si>
    <t>КОНЮШЕНКО Дмитрий</t>
  </si>
  <si>
    <t>22.09.2005</t>
  </si>
  <si>
    <t>МИХИН Кирилл</t>
  </si>
  <si>
    <t>13.03.2005</t>
  </si>
  <si>
    <t>ШМАТОВ Никита</t>
  </si>
  <si>
    <t>30.04.2005</t>
  </si>
  <si>
    <t>ЗАКИРОВ Тимур</t>
  </si>
  <si>
    <t>29.04.2004</t>
  </si>
  <si>
    <t>ЗОТОВ Арсентий</t>
  </si>
  <si>
    <t>12.07.2005</t>
  </si>
  <si>
    <t>ФИЛИМОШИН Роман</t>
  </si>
  <si>
    <t>25.07.2005</t>
  </si>
  <si>
    <t>КИРИЛИН Алексей</t>
  </si>
  <si>
    <t>10.02.2005</t>
  </si>
  <si>
    <t>МИШУСТИН Роман</t>
  </si>
  <si>
    <t>28.07.2004</t>
  </si>
  <si>
    <t>ДОГНЕЕВ Мурат</t>
  </si>
  <si>
    <t>11.05.2004</t>
  </si>
  <si>
    <t>ФЕСЕНКО Даниил</t>
  </si>
  <si>
    <t>14.06.2004</t>
  </si>
  <si>
    <t>ПРОШКИН Артем</t>
  </si>
  <si>
    <t>20.05.2005</t>
  </si>
  <si>
    <t>ШИШКИН Егор</t>
  </si>
  <si>
    <t>01.10.2004</t>
  </si>
  <si>
    <t>БЛОХИН Иван</t>
  </si>
  <si>
    <t>ТО ОСШОР</t>
  </si>
  <si>
    <t>АСАТРЯН Зорик</t>
  </si>
  <si>
    <t>21.06.2005</t>
  </si>
  <si>
    <t>СШОР в/с</t>
  </si>
  <si>
    <t>ЗЕМЕНОВ Илья</t>
  </si>
  <si>
    <t>23.01.2005</t>
  </si>
  <si>
    <t>СШ ст. Брюховецкая, СШОР по в/с</t>
  </si>
  <si>
    <t>ПЕРЕПЕЛИЦА Вадим</t>
  </si>
  <si>
    <t>30.10.2005</t>
  </si>
  <si>
    <t>ДЮСШ ст.Выселки</t>
  </si>
  <si>
    <t>ХОВМЕНЕЦ Михаил</t>
  </si>
  <si>
    <t>07.09.2005</t>
  </si>
  <si>
    <t>ЕМЕЛЬЯНОВ Лев</t>
  </si>
  <si>
    <t>25.06.2004</t>
  </si>
  <si>
    <t>МАТОЧКИН Александр</t>
  </si>
  <si>
    <t>16.05.2005</t>
  </si>
  <si>
    <t>ТРИФОНОВ Кирилл</t>
  </si>
  <si>
    <t>26.11.2005</t>
  </si>
  <si>
    <t>САННИКОВ Илья</t>
  </si>
  <si>
    <t>05.10.2004</t>
  </si>
  <si>
    <t>КРАСНОВ Иван</t>
  </si>
  <si>
    <t>24.04.2005</t>
  </si>
  <si>
    <t>ТЕЛЕГИН Никита</t>
  </si>
  <si>
    <t>18.02.2004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</si>
  <si>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</si>
  <si>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</si>
  <si>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</si>
  <si>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</si>
  <si>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</si>
  <si>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</si>
  <si>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ШАИН Герман</t>
  </si>
  <si>
    <t>31.07.2005</t>
  </si>
  <si>
    <t>НИКИШИН Денис</t>
  </si>
  <si>
    <t>ВОДОПЬЯНОВ Александр</t>
  </si>
  <si>
    <t>15.08.2005</t>
  </si>
  <si>
    <t>СЕРГЕЕВ Георгий</t>
  </si>
  <si>
    <t>31.08.2005</t>
  </si>
  <si>
    <t>ХЛУПОВ Дмитрий</t>
  </si>
  <si>
    <t>20.07.2005</t>
  </si>
  <si>
    <t>МАЛЬЦЕВ Даниил</t>
  </si>
  <si>
    <t>15.12.2005</t>
  </si>
  <si>
    <t xml:space="preserve">РОМАНОВ Андрей </t>
  </si>
  <si>
    <t>18.04.2005</t>
  </si>
  <si>
    <t>ЧЕРНОВ Денис</t>
  </si>
  <si>
    <t>08.04.2005</t>
  </si>
  <si>
    <t>ЦВЕТКОВ Никита</t>
  </si>
  <si>
    <t>14.02.2005</t>
  </si>
  <si>
    <t>КОРМЩИКОВ Иван</t>
  </si>
  <si>
    <t>04.05.2005</t>
  </si>
  <si>
    <t>Кировская область</t>
  </si>
  <si>
    <t xml:space="preserve"> </t>
  </si>
  <si>
    <t>АБИТОВ Ильнур</t>
  </si>
  <si>
    <t>16.11.2004</t>
  </si>
  <si>
    <t>Саратовская область</t>
  </si>
  <si>
    <t>"ДЮСШ г.Пугачёва", СОУОР, "Volga-Union"</t>
  </si>
  <si>
    <t>ШМАКАЕВ Кирилл</t>
  </si>
  <si>
    <t>12.07.2004</t>
  </si>
  <si>
    <t>ШУМИЛИН Егор</t>
  </si>
  <si>
    <t>08.07.2005</t>
  </si>
  <si>
    <t>СОУОР, "Volga-Union"</t>
  </si>
  <si>
    <t>ЕРМАКОВ Роман</t>
  </si>
  <si>
    <t>06.10.2004</t>
  </si>
  <si>
    <t>СШОР "Фаворит", "Volga-Union"</t>
  </si>
  <si>
    <t>БАБЮК Александр</t>
  </si>
  <si>
    <t>22.05.2004</t>
  </si>
  <si>
    <t>Челябинская область</t>
  </si>
  <si>
    <t>СШОР №2 г.Копейск</t>
  </si>
  <si>
    <t>АЛБУТКИН Илья</t>
  </si>
  <si>
    <t>05.10.2005</t>
  </si>
  <si>
    <t>Иркутская область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</si>
  <si>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</si>
  <si>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</si>
  <si>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</si>
  <si>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</si>
  <si>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ШТИН Валерий</t>
  </si>
  <si>
    <t>24.07.2004</t>
  </si>
  <si>
    <t>ЖИДКОВ Степан</t>
  </si>
  <si>
    <t>03.02.2005</t>
  </si>
  <si>
    <t>ПЛАКУШКИН Иван</t>
  </si>
  <si>
    <t>07.06.2004</t>
  </si>
  <si>
    <t>ШИНКАРЕЦКИЙ Виталий</t>
  </si>
  <si>
    <t>01.04.2005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</si>
  <si>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</si>
  <si>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</si>
  <si>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</si>
  <si>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</si>
  <si>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</si>
  <si>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</si>
  <si>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МАЛИНОВСКИЙ Никита</t>
  </si>
  <si>
    <t>06.06.2004</t>
  </si>
  <si>
    <t>ЕПИФАНОВ Вячеслав</t>
  </si>
  <si>
    <t>05.02.2005</t>
  </si>
  <si>
    <t>СМИРНОВ Владислав</t>
  </si>
  <si>
    <t>20.02.2004</t>
  </si>
  <si>
    <t>СИДОВ Роман</t>
  </si>
  <si>
    <t>11.03.2004</t>
  </si>
  <si>
    <t>ЕРЕМИН Григорий</t>
  </si>
  <si>
    <t>16.04.2005</t>
  </si>
  <si>
    <t>СШОР "Максимум"</t>
  </si>
  <si>
    <t>АНДРЕЕВ Никита</t>
  </si>
  <si>
    <t>23.10.2004</t>
  </si>
  <si>
    <t>АФАНАСЕНКО Никита</t>
  </si>
  <si>
    <t>03.11.2005</t>
  </si>
  <si>
    <t>ЯВЕНКОВ Александр</t>
  </si>
  <si>
    <t>15.04.2004</t>
  </si>
  <si>
    <t>ГУСЕВ Глеб</t>
  </si>
  <si>
    <t>25.01.2005</t>
  </si>
  <si>
    <t>СИМОНОВ Ярослав</t>
  </si>
  <si>
    <t>18.05.2005</t>
  </si>
  <si>
    <t>МУХИН Михаил</t>
  </si>
  <si>
    <t>04.06.2005</t>
  </si>
  <si>
    <t>СМЕТАНИН Владимир</t>
  </si>
  <si>
    <t>14.02.2004</t>
  </si>
  <si>
    <t>ЛОЖКИН Дмитрий</t>
  </si>
  <si>
    <t>10.11.2005</t>
  </si>
  <si>
    <t>ГАРЕЕВ Данияр</t>
  </si>
  <si>
    <t>БЕЛИКОВ Никита</t>
  </si>
  <si>
    <t>ШИ "ОР" - Орл.обл. УОР "СШ Олимп"</t>
  </si>
  <si>
    <t>БОНДАРЕНКО Мирон</t>
  </si>
  <si>
    <t>10.04.2005</t>
  </si>
  <si>
    <t>ШИ "ОР" - Краснодарский край</t>
  </si>
  <si>
    <t>ГРЕБЕНЮКОВ Никита</t>
  </si>
  <si>
    <t>23.05.2005</t>
  </si>
  <si>
    <t>УЖЕВКО Роман</t>
  </si>
  <si>
    <t>10.03.2005</t>
  </si>
  <si>
    <t>ЛУНИН Михаил</t>
  </si>
  <si>
    <t>27.09.2005</t>
  </si>
  <si>
    <t>ШИ "ОР" - СШОР №9 "Велотол"</t>
  </si>
  <si>
    <t>БЕЛЯНИН Андрей</t>
  </si>
  <si>
    <t>17.10.2004</t>
  </si>
  <si>
    <t>ШИ "ОР" - СШОР "Волга"</t>
  </si>
  <si>
    <t>СВИРИДОВ Егор</t>
  </si>
  <si>
    <t>31.08.2004</t>
  </si>
  <si>
    <t>ТРИМБАШЕВСКИЙ Егор</t>
  </si>
  <si>
    <t>02.12.2005</t>
  </si>
  <si>
    <t>ШПАКОВСКИЙ Вячеслав</t>
  </si>
  <si>
    <t>03.10.2004</t>
  </si>
  <si>
    <t>Кондратьева Л.В. (ВК, г.Воронеж)</t>
  </si>
  <si>
    <t>НФ</t>
  </si>
  <si>
    <t>Юноши 15-16 лет</t>
  </si>
  <si>
    <t>СУДЬЯ НА ФИНИШЕ</t>
  </si>
  <si>
    <t>2 СР</t>
  </si>
  <si>
    <t>3 СР</t>
  </si>
  <si>
    <t>МЕСТО ПРОВЕДЕНИЯ: г. Уфа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</si>
  <si>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</si>
  <si>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</si>
  <si>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</si>
  <si>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</si>
  <si>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ДАТА ПРОВЕДЕНИЯ: 24-28 июня 2022 г.</t>
  </si>
  <si>
    <t>Мухамадеев Р.Р. / 1кат., г.Ишимбай/</t>
  </si>
  <si>
    <t>Михайлова Е.Р. / 1 кат., г.Уфа/</t>
  </si>
  <si>
    <t>Мухамадеева Н.С. / 1кат., г.Ишимбай/</t>
  </si>
  <si>
    <t>№ ЕКП 2022: 5090</t>
  </si>
  <si>
    <t>РЕЗУЛЬТАТ И МЕСТО НА ЭТАПАХ</t>
  </si>
  <si>
    <t>Косарев Сергей</t>
  </si>
  <si>
    <t>08.06.2006</t>
  </si>
  <si>
    <t>Умергалин Артур</t>
  </si>
  <si>
    <t>22.07.2006</t>
  </si>
  <si>
    <t>Белоусов Иван</t>
  </si>
  <si>
    <t>16.05.2006</t>
  </si>
  <si>
    <t>Калининградская область</t>
  </si>
  <si>
    <t>Усманов Линар</t>
  </si>
  <si>
    <t>14.06.2006</t>
  </si>
  <si>
    <t>Барушко Никтита</t>
  </si>
  <si>
    <t>28.08.2006</t>
  </si>
  <si>
    <t>Андросенко Егор</t>
  </si>
  <si>
    <t>02.03.2006</t>
  </si>
  <si>
    <t>Шарапа Иван</t>
  </si>
  <si>
    <t>16.01.2006</t>
  </si>
  <si>
    <t>Елфимов Иван</t>
  </si>
  <si>
    <t>11.11.2008</t>
  </si>
  <si>
    <t>Ахтамов Кирилл</t>
  </si>
  <si>
    <t>13.07.2007</t>
  </si>
  <si>
    <t>Усманов Динар</t>
  </si>
  <si>
    <t>Степанов Тарас</t>
  </si>
  <si>
    <t>12.06.2008</t>
  </si>
  <si>
    <t>Мирзаев Давид</t>
  </si>
  <si>
    <t>20.05.2007</t>
  </si>
  <si>
    <t>Кезерев Николай</t>
  </si>
  <si>
    <t>12.08.2008</t>
  </si>
  <si>
    <t>Калинин Никита</t>
  </si>
  <si>
    <t>Хабипов Дамир</t>
  </si>
  <si>
    <t>22.06.2006</t>
  </si>
  <si>
    <t>Республика Татарстан</t>
  </si>
  <si>
    <t>Макаров Семен</t>
  </si>
  <si>
    <t>15.05.2007</t>
  </si>
  <si>
    <t>Ковалев Ефим</t>
  </si>
  <si>
    <t>24.11.2006</t>
  </si>
  <si>
    <t>Маликов Руслан</t>
  </si>
  <si>
    <t>19.09.2008</t>
  </si>
  <si>
    <t>Сергеев Егор</t>
  </si>
  <si>
    <t>03.06.2006</t>
  </si>
  <si>
    <t>Ганьжин Роман</t>
  </si>
  <si>
    <t>09.02.2006</t>
  </si>
  <si>
    <t>Созинов Владислав</t>
  </si>
  <si>
    <t>10.09.2006</t>
  </si>
  <si>
    <t>Садыков Ильяс</t>
  </si>
  <si>
    <t>20.09.2006</t>
  </si>
  <si>
    <t>Сибагатуллин Аяз</t>
  </si>
  <si>
    <t>07.01.2007</t>
  </si>
  <si>
    <t>Уразов Артем</t>
  </si>
  <si>
    <t>04.09.2007</t>
  </si>
  <si>
    <t>Горшков Арсений</t>
  </si>
  <si>
    <t>23.02.2006</t>
  </si>
  <si>
    <t>18.07.2006</t>
  </si>
  <si>
    <t>Сугак Дмитрий</t>
  </si>
  <si>
    <t>24.04.2006</t>
  </si>
  <si>
    <t>Клыпин Никита</t>
  </si>
  <si>
    <t>20.02.2007</t>
  </si>
  <si>
    <t>Мыцов Данила</t>
  </si>
  <si>
    <t>14.07.2006</t>
  </si>
  <si>
    <t>Новоселов Николай</t>
  </si>
  <si>
    <t>23.04.2006</t>
  </si>
  <si>
    <t>Давлетшин Минтимир</t>
  </si>
  <si>
    <t>03.03.2006</t>
  </si>
  <si>
    <t>Садыков Илья</t>
  </si>
  <si>
    <t>02.08.2006</t>
  </si>
  <si>
    <t>Ахмедов Амир</t>
  </si>
  <si>
    <t>21.02.2006</t>
  </si>
  <si>
    <t>Азнагулов Данил</t>
  </si>
  <si>
    <t>28.06.2007</t>
  </si>
  <si>
    <t>Михайлов Никита</t>
  </si>
  <si>
    <t>13.08.2006</t>
  </si>
  <si>
    <t>Холкин Геннадий</t>
  </si>
  <si>
    <t>19.10.2006</t>
  </si>
  <si>
    <t>Трифонов Степан</t>
  </si>
  <si>
    <t>28.03.2006</t>
  </si>
  <si>
    <t>Селезнев Илья</t>
  </si>
  <si>
    <t>22.08.2006</t>
  </si>
  <si>
    <t>Михайлов Даниил</t>
  </si>
  <si>
    <t>19.12.2008</t>
  </si>
  <si>
    <t>Зоммер Максим</t>
  </si>
  <si>
    <t>12.12.2007</t>
  </si>
  <si>
    <t>Минибаев Айнур</t>
  </si>
  <si>
    <t>07.05.2007</t>
  </si>
  <si>
    <t>Полозков Никита</t>
  </si>
  <si>
    <t>02.07.2007</t>
  </si>
  <si>
    <t>Тоболкин Артем</t>
  </si>
  <si>
    <t>17.08.2007</t>
  </si>
  <si>
    <t>Чепайкин Илья</t>
  </si>
  <si>
    <t>08.03.2007</t>
  </si>
  <si>
    <t>Зиманов Олег</t>
  </si>
  <si>
    <t>23.01.2006</t>
  </si>
  <si>
    <t>Температура:</t>
  </si>
  <si>
    <t>Влажность:</t>
  </si>
  <si>
    <t>Осадки:</t>
  </si>
  <si>
    <t>Ветер: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</si>
</sst>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6" formatCode="[hh]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69">
    <xf numFmtId="0" fontId="0" fillId="0" borderId="0" xfId="0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4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7" xfId="0" applyNumberFormat="1" applyFont="1" applyBorder="1" applyAlignment="1">
      <alignment vertical="center"/>
    </xf>
    <xf numFmtId="14" fontId="5" fillId="0" borderId="29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2" borderId="32" xfId="3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46" fontId="6" fillId="0" borderId="29" xfId="2" applyNumberFormat="1" applyFont="1" applyBorder="1" applyAlignment="1">
      <alignment vertical="center"/>
    </xf>
    <xf numFmtId="21" fontId="5" fillId="0" borderId="29" xfId="2" applyNumberFormat="1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0" fontId="5" fillId="0" borderId="30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49" fontId="13" fillId="0" borderId="2" xfId="2" applyNumberFormat="1" applyFont="1" applyBorder="1" applyAlignment="1">
      <alignment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49" fontId="13" fillId="0" borderId="0" xfId="2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5" fillId="0" borderId="33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5" fillId="0" borderId="29" xfId="0" applyNumberFormat="1" applyFont="1" applyBorder="1" applyAlignment="1">
      <alignment vertical="center"/>
    </xf>
    <xf numFmtId="0" fontId="6" fillId="2" borderId="24" xfId="3" applyNumberFormat="1" applyFont="1" applyFill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vertical="center" wrapText="1"/>
    </xf>
    <xf numFmtId="14" fontId="16" fillId="0" borderId="27" xfId="0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5" fillId="0" borderId="45" xfId="3" applyFont="1" applyBorder="1" applyAlignment="1">
      <alignment horizontal="center" vertical="center" wrapText="1"/>
    </xf>
    <xf numFmtId="0" fontId="15" fillId="0" borderId="48" xfId="3" applyFont="1" applyBorder="1" applyAlignment="1">
      <alignment horizontal="center" vertical="center" wrapText="1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47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0" fontId="5" fillId="0" borderId="51" xfId="2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1" fontId="5" fillId="0" borderId="52" xfId="0" applyNumberFormat="1" applyFont="1" applyBorder="1" applyAlignment="1">
      <alignment horizontal="center" vertical="center"/>
    </xf>
    <xf numFmtId="164" fontId="5" fillId="0" borderId="52" xfId="0" applyNumberFormat="1" applyFont="1" applyBorder="1" applyAlignment="1">
      <alignment horizontal="center" vertical="center" wrapText="1"/>
    </xf>
    <xf numFmtId="0" fontId="19" fillId="0" borderId="52" xfId="8" applyFont="1" applyBorder="1" applyAlignment="1">
      <alignment horizontal="center" vertical="center" wrapText="1"/>
    </xf>
    <xf numFmtId="165" fontId="5" fillId="0" borderId="52" xfId="2" applyNumberFormat="1" applyFont="1" applyBorder="1" applyAlignment="1">
      <alignment horizontal="center" vertical="center"/>
    </xf>
    <xf numFmtId="47" fontId="5" fillId="0" borderId="52" xfId="2" applyNumberFormat="1" applyFont="1" applyBorder="1" applyAlignment="1">
      <alignment horizontal="center" vertical="center"/>
    </xf>
    <xf numFmtId="0" fontId="5" fillId="0" borderId="53" xfId="2" applyFont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5" fillId="0" borderId="4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46" fontId="6" fillId="2" borderId="37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7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3" fillId="0" borderId="0" xfId="2" applyNumberFormat="1" applyFont="1" applyBorder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52" xfId="2" applyFont="1" applyBorder="1" applyAlignment="1" applyProtection="1">
      <alignment horizontal="center" vertical="center" wrapText="1"/>
      <protection locked="0"/>
    </xf>
    <xf numFmtId="1" fontId="5" fillId="0" borderId="52" xfId="2" applyNumberFormat="1" applyFont="1" applyBorder="1" applyAlignment="1">
      <alignment horizontal="center" vertical="center"/>
    </xf>
    <xf numFmtId="165" fontId="5" fillId="0" borderId="52" xfId="0" applyNumberFormat="1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0" fontId="12" fillId="2" borderId="26" xfId="2" applyFont="1" applyFill="1" applyBorder="1" applyAlignment="1">
      <alignment vertical="center"/>
    </xf>
    <xf numFmtId="0" fontId="12" fillId="2" borderId="45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49" fontId="13" fillId="0" borderId="5" xfId="2" applyNumberFormat="1" applyFont="1" applyBorder="1" applyAlignment="1">
      <alignment horizontal="right" vertical="center"/>
    </xf>
    <xf numFmtId="0" fontId="13" fillId="0" borderId="6" xfId="2" applyFont="1" applyBorder="1" applyAlignment="1">
      <alignment horizontal="center" vertical="center"/>
    </xf>
    <xf numFmtId="9" fontId="13" fillId="0" borderId="5" xfId="2" applyNumberFormat="1" applyFont="1" applyBorder="1" applyAlignment="1">
      <alignment horizontal="right" vertical="center"/>
    </xf>
    <xf numFmtId="0" fontId="13" fillId="0" borderId="16" xfId="2" applyFont="1" applyBorder="1" applyAlignment="1">
      <alignment horizontal="left" vertical="center"/>
    </xf>
    <xf numFmtId="0" fontId="5" fillId="0" borderId="16" xfId="2" applyFont="1" applyBorder="1" applyAlignment="1">
      <alignment vertical="center"/>
    </xf>
    <xf numFmtId="0" fontId="3" fillId="0" borderId="16" xfId="0" applyFont="1" applyBorder="1" applyAlignment="1"/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5</xdr:col>
      <xdr:colOff>1917700</xdr:colOff>
      <xdr:row>297</xdr:row>
      <xdr:rowOff>82550</xdr:rowOff>
    </xdr:from>
    <xdr:to>
      <xdr:col>5</xdr:col>
      <xdr:colOff>2816860</xdr:colOff>
      <xdr:row>301</xdr:row>
      <xdr:rowOff>72390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0483750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336550</xdr:colOff>
      <xdr:row>0</xdr:row>
      <xdr:rowOff>0</xdr:rowOff>
    </xdr:from>
    <xdr:to>
      <xdr:col>6</xdr:col>
      <xdr:colOff>1022350</xdr:colOff>
      <xdr:row>3</xdr:row>
      <xdr:rowOff>252412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450" y="0"/>
          <a:ext cx="685800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73269</xdr:rowOff>
    </xdr:from>
    <xdr:to>
      <xdr:col>1</xdr:col>
      <xdr:colOff>427403</xdr:colOff>
      <xdr:row>3</xdr:row>
      <xdr:rowOff>97692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2" y="73269"/>
          <a:ext cx="793749" cy="867019"/>
        </a:xfrm>
        <a:prstGeom prst="rect">
          <a:avLst/>
        </a:prstGeom>
      </xdr:spPr>
    </xdr:pic>
    <xdr:clientData/>
  </xdr:twoCellAnchor>
  <xdr:twoCellAnchor editAs="oneCell">
    <xdr:from>
      <xdr:col>2</xdr:col>
      <xdr:colOff>278083</xdr:colOff>
      <xdr:row>0</xdr:row>
      <xdr:rowOff>73271</xdr:rowOff>
    </xdr:from>
    <xdr:to>
      <xdr:col>3</xdr:col>
      <xdr:colOff>862090</xdr:colOff>
      <xdr:row>3</xdr:row>
      <xdr:rowOff>139332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160" y="73271"/>
          <a:ext cx="1426775" cy="908657"/>
        </a:xfrm>
        <a:prstGeom prst="rect">
          <a:avLst/>
        </a:prstGeom>
      </xdr:spPr>
    </xdr:pic>
    <xdr:clientData/>
  </xdr:twoCellAnchor>
  <xdr:oneCellAnchor>
    <xdr:from>
      <xdr:col>17</xdr:col>
      <xdr:colOff>661797</xdr:colOff>
      <xdr:row>0</xdr:row>
      <xdr:rowOff>80493</xdr:rowOff>
    </xdr:from>
    <xdr:ext cx="1778627" cy="1448873"/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41762" y="80493"/>
          <a:ext cx="1778627" cy="14488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C000"/>
    <pageSetUpPr fitToPage="1"/>
  </sheetPr>
  <dimension ref="A1:G304"/>
  <sheetViews>
    <sheetView view="pageBreakPreview" zoomScale="120" zoomScaleNormal="120" zoomScaleSheetLayoutView="120" workbookViewId="0">
      <selection activeCell="F24" sqref="F24"/>
    </sheetView>
  </sheetViews>
  <sheetFormatPr defaultColWidth="9.140625" defaultRowHeight="12.75" x14ac:dyDescent="0.2"/>
  <cols>
    <col min="1" max="1" width="7" style="11" customWidth="1"/>
    <col min="2" max="2" width="33.7109375" style="11" customWidth="1"/>
    <col min="3" max="3" width="11.7109375" style="22" customWidth="1"/>
    <col min="4" max="4" width="12.7109375" style="122" customWidth="1"/>
    <col min="5" max="5" width="7.7109375" style="11" customWidth="1"/>
    <col min="6" max="6" width="54.42578125" style="11" customWidth="1"/>
    <col min="7" max="7" width="15" style="11" customWidth="1"/>
    <col min="8" max="16384" width="9.140625" style="11"/>
  </cols>
  <sheetData>
    <row r="1" spans="1:7" ht="15.75" customHeight="1" x14ac:dyDescent="0.2">
      <c r="A1" s="192" t="s">
        <v>0</v>
      </c>
      <c r="B1" s="192"/>
      <c r="C1" s="192"/>
      <c r="D1" s="192"/>
      <c r="E1" s="192"/>
      <c r="F1" s="192"/>
      <c r="G1" s="192"/>
    </row>
    <row r="2" spans="1:7" ht="15.75" customHeight="1" x14ac:dyDescent="0.2">
      <c r="A2" s="193" t="s">
        <v>59</v>
      </c>
      <c r="B2" s="193"/>
      <c r="C2" s="193"/>
      <c r="D2" s="193"/>
      <c r="E2" s="193"/>
      <c r="F2" s="193"/>
      <c r="G2" s="193"/>
    </row>
    <row r="3" spans="1:7" ht="15.75" customHeight="1" x14ac:dyDescent="0.2">
      <c r="A3" s="192" t="s">
        <v>11</v>
      </c>
      <c r="B3" s="192"/>
      <c r="C3" s="192"/>
      <c r="D3" s="192"/>
      <c r="E3" s="192"/>
      <c r="F3" s="192"/>
      <c r="G3" s="192"/>
    </row>
    <row r="4" spans="1:7" ht="21" x14ac:dyDescent="0.2">
      <c r="A4" s="192" t="s">
        <v>60</v>
      </c>
      <c r="B4" s="192"/>
      <c r="C4" s="192"/>
      <c r="D4" s="192"/>
      <c r="E4" s="192"/>
      <c r="F4" s="192"/>
      <c r="G4" s="192"/>
    </row>
    <row r="5" spans="1:7" ht="21" customHeight="1" x14ac:dyDescent="0.2">
      <c r="A5" s="194"/>
      <c r="B5" s="194"/>
      <c r="C5" s="194"/>
      <c r="D5" s="194"/>
      <c r="E5" s="194"/>
      <c r="F5" s="194"/>
      <c r="G5" s="194"/>
    </row>
    <row r="6" spans="1:7" s="12" customFormat="1" ht="28.5" x14ac:dyDescent="0.2">
      <c r="A6" s="195" t="s">
        <v>53</v>
      </c>
      <c r="B6" s="195"/>
      <c r="C6" s="195"/>
      <c r="D6" s="195"/>
      <c r="E6" s="195"/>
      <c r="F6" s="195"/>
      <c r="G6" s="195"/>
    </row>
    <row r="7" spans="1:7" s="12" customFormat="1" ht="18" customHeight="1" x14ac:dyDescent="0.2">
      <c r="A7" s="196" t="s">
        <v>17</v>
      </c>
      <c r="B7" s="196"/>
      <c r="C7" s="196"/>
      <c r="D7" s="196"/>
      <c r="E7" s="196"/>
      <c r="F7" s="196"/>
      <c r="G7" s="196"/>
    </row>
    <row r="8" spans="1:7" s="12" customFormat="1" ht="4.5" customHeight="1" thickBot="1" x14ac:dyDescent="0.25">
      <c r="A8" s="203"/>
      <c r="B8" s="203"/>
      <c r="C8" s="203"/>
      <c r="D8" s="203"/>
      <c r="E8" s="203"/>
      <c r="F8" s="203"/>
      <c r="G8" s="2"/>
    </row>
    <row r="9" spans="1:7" ht="19.5" customHeight="1" thickTop="1" x14ac:dyDescent="0.2">
      <c r="A9" s="197" t="s">
        <v>40</v>
      </c>
      <c r="B9" s="198"/>
      <c r="C9" s="198"/>
      <c r="D9" s="198"/>
      <c r="E9" s="198"/>
      <c r="F9" s="198"/>
      <c r="G9" s="199"/>
    </row>
    <row r="10" spans="1:7" ht="18" customHeight="1" x14ac:dyDescent="0.2">
      <c r="A10" s="200" t="s">
        <v>25</v>
      </c>
      <c r="B10" s="201"/>
      <c r="C10" s="201"/>
      <c r="D10" s="201"/>
      <c r="E10" s="201"/>
      <c r="F10" s="201"/>
      <c r="G10" s="202"/>
    </row>
    <row r="11" spans="1:7" ht="19.5" customHeight="1" x14ac:dyDescent="0.2">
      <c r="A11" s="200" t="s">
        <v>52</v>
      </c>
      <c r="B11" s="201"/>
      <c r="C11" s="201"/>
      <c r="D11" s="201"/>
      <c r="E11" s="201"/>
      <c r="F11" s="201"/>
      <c r="G11" s="202"/>
    </row>
    <row r="12" spans="1:7" ht="5.25" customHeight="1" x14ac:dyDescent="0.2">
      <c r="A12" s="189"/>
      <c r="B12" s="190"/>
      <c r="C12" s="190"/>
      <c r="D12" s="190"/>
      <c r="E12" s="190"/>
      <c r="F12" s="190"/>
      <c r="G12" s="191"/>
    </row>
    <row r="13" spans="1:7" ht="15" x14ac:dyDescent="0.2">
      <c r="A13" s="10" t="s">
        <v>57</v>
      </c>
      <c r="B13" s="13"/>
      <c r="C13" s="23"/>
      <c r="D13" s="20"/>
      <c r="E13" s="3"/>
      <c r="F13" s="9"/>
      <c r="G13" s="14" t="s">
        <v>54</v>
      </c>
    </row>
    <row r="14" spans="1:7" ht="15" x14ac:dyDescent="0.2">
      <c r="A14" s="33" t="s">
        <v>56</v>
      </c>
      <c r="B14" s="34"/>
      <c r="C14" s="36"/>
      <c r="D14" s="116"/>
      <c r="E14" s="34"/>
      <c r="F14" s="30"/>
      <c r="G14" s="35" t="s">
        <v>58</v>
      </c>
    </row>
    <row r="15" spans="1:7" ht="15" x14ac:dyDescent="0.2">
      <c r="A15" s="42" t="s">
        <v>10</v>
      </c>
      <c r="B15" s="43"/>
      <c r="C15" s="44"/>
      <c r="D15" s="117"/>
      <c r="E15" s="43"/>
      <c r="F15" s="45"/>
      <c r="G15" s="46"/>
    </row>
    <row r="16" spans="1:7" ht="15" x14ac:dyDescent="0.2">
      <c r="A16" s="37" t="s">
        <v>18</v>
      </c>
      <c r="B16" s="4"/>
      <c r="C16" s="38"/>
      <c r="D16" s="114"/>
      <c r="E16" s="5"/>
      <c r="F16" s="39"/>
      <c r="G16" s="40"/>
    </row>
    <row r="17" spans="1:7" ht="15" x14ac:dyDescent="0.2">
      <c r="A17" s="37" t="s">
        <v>19</v>
      </c>
      <c r="B17" s="4"/>
      <c r="C17" s="38"/>
      <c r="D17" s="114"/>
      <c r="E17" s="5" t="s">
        <v>55</v>
      </c>
      <c r="F17" s="39"/>
      <c r="G17" s="40"/>
    </row>
    <row r="18" spans="1:7" ht="15" x14ac:dyDescent="0.2">
      <c r="A18" s="37" t="s">
        <v>20</v>
      </c>
      <c r="B18" s="4"/>
      <c r="C18" s="38"/>
      <c r="D18" s="114"/>
      <c r="E18" s="5" t="s">
        <v>296</v>
      </c>
      <c r="F18" s="39"/>
      <c r="G18" s="47"/>
    </row>
    <row r="19" spans="1:7" ht="15.75" thickBot="1" x14ac:dyDescent="0.25">
      <c r="A19" s="15" t="s">
        <v>16</v>
      </c>
      <c r="B19" s="16"/>
      <c r="C19" s="24"/>
      <c r="D19" s="118"/>
      <c r="E19" s="5" t="s">
        <v>61</v>
      </c>
      <c r="F19" s="32" t="s">
        <v>43</v>
      </c>
      <c r="G19" s="41">
        <v>5</v>
      </c>
    </row>
    <row r="20" spans="1:7" ht="9.75" customHeight="1" thickTop="1" thickBot="1" x14ac:dyDescent="0.25">
      <c r="A20" s="7"/>
      <c r="B20" s="6"/>
      <c r="C20" s="25"/>
      <c r="D20" s="119"/>
      <c r="E20" s="6"/>
      <c r="F20" s="6"/>
      <c r="G20" s="8"/>
    </row>
    <row r="21" spans="1:7" s="18" customFormat="1" ht="33.6" customHeight="1" thickTop="1" thickBot="1" x14ac:dyDescent="0.25">
      <c r="A21" s="125" t="s">
        <v>13</v>
      </c>
      <c r="B21" s="17" t="s">
        <v>2</v>
      </c>
      <c r="C21" s="26" t="s">
        <v>36</v>
      </c>
      <c r="D21" s="120" t="s">
        <v>9</v>
      </c>
      <c r="E21" s="124" t="s">
        <v>41</v>
      </c>
      <c r="F21" s="124" t="s">
        <v>39</v>
      </c>
      <c r="G21" s="31"/>
    </row>
    <row r="22" spans="1:7" s="123" customFormat="1" ht="21.6" customHeight="1" thickTop="1" x14ac:dyDescent="0.2">
      <c r="A22" s="144"/>
      <c r="B22" s="19"/>
      <c r="C22" s="27"/>
      <c r="D22" s="121"/>
      <c r="E22" s="19"/>
      <c r="F22" s="19"/>
      <c r="G22" s="145"/>
    </row>
    <row r="23" spans="1:7" ht="21.6" customHeight="1" x14ac:dyDescent="0.2">
      <c r="A23" s="150"/>
      <c r="B23" s="141" t="s">
        <v>85</v>
      </c>
      <c r="C23" s="29"/>
      <c r="D23" s="115"/>
      <c r="E23" s="130"/>
      <c r="F23" s="128"/>
      <c r="G23" s="146"/>
    </row>
    <row r="24" spans="1:7" ht="21.6" customHeight="1" x14ac:dyDescent="0.2">
      <c r="A24" s="150">
        <v>121</v>
      </c>
      <c r="B24" s="128" t="s">
        <v>115</v>
      </c>
      <c r="C24" s="29" t="s">
        <v>116</v>
      </c>
      <c r="D24" s="115" t="s">
        <v>32</v>
      </c>
      <c r="E24" s="130"/>
      <c r="F24" s="128" t="s">
        <v>117</v>
      </c>
      <c r="G24" s="146"/>
    </row>
    <row r="25" spans="1:7" ht="21.6" customHeight="1" x14ac:dyDescent="0.2">
      <c r="A25" s="150"/>
      <c r="B25" s="123" t="s">
        <v>63</v>
      </c>
      <c r="C25" s="29"/>
      <c r="D25" s="115"/>
      <c r="E25" s="130"/>
      <c r="F25" s="128"/>
      <c r="G25" s="146"/>
    </row>
    <row r="26" spans="1:7" ht="21.6" customHeight="1" x14ac:dyDescent="0.2">
      <c r="A26" s="150"/>
      <c r="B26" s="128"/>
      <c r="C26" s="29"/>
      <c r="D26" s="115"/>
      <c r="E26" s="130"/>
      <c r="F26" s="128"/>
      <c r="G26" s="146"/>
    </row>
    <row r="27" spans="1:7" ht="21.6" customHeight="1" x14ac:dyDescent="0.2">
      <c r="A27" s="150"/>
      <c r="B27" s="141" t="s">
        <v>86</v>
      </c>
      <c r="C27" s="29"/>
      <c r="D27" s="115"/>
      <c r="E27" s="130"/>
      <c r="F27" s="128"/>
      <c r="G27" s="146"/>
    </row>
    <row r="28" spans="1:7" ht="21.6" customHeight="1" x14ac:dyDescent="0.2">
      <c r="A28" s="150">
        <v>122</v>
      </c>
      <c r="B28" s="128" t="s">
        <v>118</v>
      </c>
      <c r="C28" s="29" t="s">
        <v>119</v>
      </c>
      <c r="D28" s="115" t="s">
        <v>32</v>
      </c>
      <c r="E28" s="130"/>
      <c r="F28" s="128" t="s">
        <v>120</v>
      </c>
      <c r="G28" s="146"/>
    </row>
    <row r="29" spans="1:7" ht="21.6" customHeight="1" x14ac:dyDescent="0.2">
      <c r="A29" s="150">
        <v>123</v>
      </c>
      <c r="B29" s="128" t="s">
        <v>121</v>
      </c>
      <c r="C29" s="29" t="s">
        <v>122</v>
      </c>
      <c r="D29" s="115" t="s">
        <v>32</v>
      </c>
      <c r="E29" s="130"/>
      <c r="F29" s="128" t="s">
        <v>123</v>
      </c>
      <c r="G29" s="146"/>
    </row>
    <row r="30" spans="1:7" ht="21.6" customHeight="1" x14ac:dyDescent="0.2">
      <c r="A30" s="150">
        <v>124</v>
      </c>
      <c r="B30" s="128" t="s">
        <v>124</v>
      </c>
      <c r="C30" s="29" t="s">
        <v>125</v>
      </c>
      <c r="D30" s="115" t="s">
        <v>32</v>
      </c>
      <c r="E30" s="130"/>
      <c r="F30" s="128" t="s">
        <v>126</v>
      </c>
      <c r="G30" s="146"/>
    </row>
    <row r="31" spans="1:7" ht="21.6" customHeight="1" x14ac:dyDescent="0.2">
      <c r="A31" s="150">
        <v>125</v>
      </c>
      <c r="B31" s="128" t="s">
        <v>127</v>
      </c>
      <c r="C31" s="29" t="s">
        <v>128</v>
      </c>
      <c r="D31" s="115" t="s">
        <v>32</v>
      </c>
      <c r="E31" s="130"/>
      <c r="F31" s="128" t="s">
        <v>129</v>
      </c>
      <c r="G31" s="146"/>
    </row>
    <row r="32" spans="1:7" ht="21.6" customHeight="1" x14ac:dyDescent="0.2">
      <c r="A32" s="150">
        <v>126</v>
      </c>
      <c r="B32" s="128" t="s">
        <v>130</v>
      </c>
      <c r="C32" s="29" t="s">
        <v>131</v>
      </c>
      <c r="D32" s="115" t="s">
        <v>32</v>
      </c>
      <c r="E32" s="130"/>
      <c r="F32" s="128" t="s">
        <v>126</v>
      </c>
      <c r="G32" s="146"/>
    </row>
    <row r="33" spans="1:7" ht="21.6" customHeight="1" x14ac:dyDescent="0.2">
      <c r="A33" s="150">
        <v>127</v>
      </c>
      <c r="B33" s="128" t="s">
        <v>132</v>
      </c>
      <c r="C33" s="29" t="s">
        <v>133</v>
      </c>
      <c r="D33" s="115" t="s">
        <v>32</v>
      </c>
      <c r="E33" s="130"/>
      <c r="F33" s="128" t="s">
        <v>129</v>
      </c>
      <c r="G33" s="146"/>
    </row>
    <row r="34" spans="1:7" ht="21.6" customHeight="1" x14ac:dyDescent="0.2">
      <c r="A34" s="150"/>
      <c r="B34" s="123" t="s">
        <v>64</v>
      </c>
      <c r="C34" s="29"/>
      <c r="D34" s="115"/>
      <c r="E34" s="130"/>
      <c r="F34" s="128"/>
      <c r="G34" s="146"/>
    </row>
    <row r="35" spans="1:7" ht="21.6" customHeight="1" x14ac:dyDescent="0.2">
      <c r="A35" s="150"/>
      <c r="B35" s="128"/>
      <c r="C35" s="29"/>
      <c r="D35" s="115"/>
      <c r="E35" s="130"/>
      <c r="F35" s="128"/>
      <c r="G35" s="146"/>
    </row>
    <row r="36" spans="1:7" ht="21.6" customHeight="1" x14ac:dyDescent="0.2">
      <c r="A36" s="150"/>
      <c r="B36" s="141" t="s">
        <v>88</v>
      </c>
      <c r="C36" s="29"/>
      <c r="D36" s="115"/>
      <c r="E36" s="130"/>
      <c r="F36" s="128"/>
      <c r="G36" s="146"/>
    </row>
    <row r="37" spans="1:7" ht="21.6" customHeight="1" x14ac:dyDescent="0.2">
      <c r="A37" s="150">
        <v>128</v>
      </c>
      <c r="B37" s="128" t="s">
        <v>134</v>
      </c>
      <c r="C37" s="29" t="s">
        <v>135</v>
      </c>
      <c r="D37" s="115" t="s">
        <v>32</v>
      </c>
      <c r="E37" s="130"/>
      <c r="F37" s="128" t="s">
        <v>89</v>
      </c>
      <c r="G37" s="146"/>
    </row>
    <row r="38" spans="1:7" ht="21.6" customHeight="1" x14ac:dyDescent="0.2">
      <c r="A38" s="150">
        <v>129</v>
      </c>
      <c r="B38" s="128" t="s">
        <v>136</v>
      </c>
      <c r="C38" s="29" t="s">
        <v>137</v>
      </c>
      <c r="D38" s="115" t="s">
        <v>32</v>
      </c>
      <c r="E38" s="130"/>
      <c r="F38" s="128" t="s">
        <v>89</v>
      </c>
      <c r="G38" s="146"/>
    </row>
    <row r="39" spans="1:7" ht="21.6" customHeight="1" x14ac:dyDescent="0.2">
      <c r="A39" s="150">
        <v>130</v>
      </c>
      <c r="B39" s="128" t="s">
        <v>138</v>
      </c>
      <c r="C39" s="29" t="s">
        <v>139</v>
      </c>
      <c r="D39" s="115" t="s">
        <v>35</v>
      </c>
      <c r="E39" s="130"/>
      <c r="F39" s="128" t="s">
        <v>89</v>
      </c>
      <c r="G39" s="146"/>
    </row>
    <row r="40" spans="1:7" ht="21.6" customHeight="1" x14ac:dyDescent="0.2">
      <c r="A40" s="150">
        <v>131</v>
      </c>
      <c r="B40" s="128" t="s">
        <v>140</v>
      </c>
      <c r="C40" s="29" t="s">
        <v>141</v>
      </c>
      <c r="D40" s="115" t="s">
        <v>32</v>
      </c>
      <c r="E40" s="130"/>
      <c r="F40" s="128" t="s">
        <v>89</v>
      </c>
      <c r="G40" s="146"/>
    </row>
    <row r="41" spans="1:7" ht="21.6" customHeight="1" x14ac:dyDescent="0.2">
      <c r="A41" s="150">
        <v>132</v>
      </c>
      <c r="B41" s="128" t="s">
        <v>142</v>
      </c>
      <c r="C41" s="29" t="s">
        <v>143</v>
      </c>
      <c r="D41" s="115" t="s">
        <v>32</v>
      </c>
      <c r="E41" s="130"/>
      <c r="F41" s="128" t="s">
        <v>89</v>
      </c>
      <c r="G41" s="146"/>
    </row>
    <row r="42" spans="1:7" ht="21.6" customHeight="1" x14ac:dyDescent="0.2">
      <c r="A42" s="150">
        <v>133</v>
      </c>
      <c r="B42" s="128" t="s">
        <v>144</v>
      </c>
      <c r="C42" s="29" t="s">
        <v>145</v>
      </c>
      <c r="D42" s="115" t="s">
        <v>32</v>
      </c>
      <c r="E42" s="130"/>
      <c r="F42" s="128" t="s">
        <v>89</v>
      </c>
      <c r="G42" s="146"/>
    </row>
    <row r="43" spans="1:7" ht="21.6" customHeight="1" x14ac:dyDescent="0.2">
      <c r="A43" s="150">
        <v>134</v>
      </c>
      <c r="B43" s="128" t="s">
        <v>146</v>
      </c>
      <c r="C43" s="29" t="s">
        <v>147</v>
      </c>
      <c r="D43" s="115" t="s">
        <v>32</v>
      </c>
      <c r="E43" s="130"/>
      <c r="F43" s="128" t="s">
        <v>89</v>
      </c>
      <c r="G43" s="146"/>
    </row>
    <row r="44" spans="1:7" ht="21.6" customHeight="1" x14ac:dyDescent="0.2">
      <c r="A44" s="150"/>
      <c r="B44" s="123" t="s">
        <v>65</v>
      </c>
      <c r="C44" s="29"/>
      <c r="D44" s="115"/>
      <c r="E44" s="130"/>
      <c r="F44" s="128"/>
      <c r="G44" s="146"/>
    </row>
    <row r="45" spans="1:7" ht="21.6" customHeight="1" x14ac:dyDescent="0.2">
      <c r="A45" s="150"/>
      <c r="B45" s="128"/>
      <c r="C45" s="29"/>
      <c r="D45" s="115"/>
      <c r="E45" s="130"/>
      <c r="F45" s="128"/>
      <c r="G45" s="146"/>
    </row>
    <row r="46" spans="1:7" ht="21.6" customHeight="1" x14ac:dyDescent="0.2">
      <c r="A46" s="150"/>
      <c r="B46" s="141" t="s">
        <v>90</v>
      </c>
      <c r="C46" s="29"/>
      <c r="D46" s="115"/>
      <c r="E46" s="130"/>
      <c r="F46" s="128"/>
      <c r="G46" s="146"/>
    </row>
    <row r="47" spans="1:7" ht="21.6" customHeight="1" x14ac:dyDescent="0.2">
      <c r="A47" s="150">
        <v>135</v>
      </c>
      <c r="B47" s="128" t="s">
        <v>148</v>
      </c>
      <c r="C47" s="29" t="s">
        <v>149</v>
      </c>
      <c r="D47" s="115" t="s">
        <v>32</v>
      </c>
      <c r="E47" s="130"/>
      <c r="F47" s="128" t="s">
        <v>92</v>
      </c>
      <c r="G47" s="146"/>
    </row>
    <row r="48" spans="1:7" ht="21.6" customHeight="1" x14ac:dyDescent="0.2">
      <c r="A48" s="150">
        <v>136</v>
      </c>
      <c r="B48" s="128" t="s">
        <v>150</v>
      </c>
      <c r="C48" s="29" t="s">
        <v>151</v>
      </c>
      <c r="D48" s="115" t="s">
        <v>32</v>
      </c>
      <c r="E48" s="130"/>
      <c r="F48" s="128" t="s">
        <v>91</v>
      </c>
      <c r="G48" s="146"/>
    </row>
    <row r="49" spans="1:7" ht="21.6" customHeight="1" x14ac:dyDescent="0.2">
      <c r="A49" s="150">
        <v>137</v>
      </c>
      <c r="B49" s="128" t="s">
        <v>152</v>
      </c>
      <c r="C49" s="29" t="s">
        <v>153</v>
      </c>
      <c r="D49" s="115" t="s">
        <v>32</v>
      </c>
      <c r="E49" s="130"/>
      <c r="F49" s="128" t="s">
        <v>91</v>
      </c>
      <c r="G49" s="146"/>
    </row>
    <row r="50" spans="1:7" ht="21.6" customHeight="1" x14ac:dyDescent="0.2">
      <c r="A50" s="150">
        <v>138</v>
      </c>
      <c r="B50" s="128" t="s">
        <v>154</v>
      </c>
      <c r="C50" s="29" t="s">
        <v>155</v>
      </c>
      <c r="D50" s="115" t="s">
        <v>32</v>
      </c>
      <c r="E50" s="130"/>
      <c r="F50" s="128" t="s">
        <v>91</v>
      </c>
      <c r="G50" s="146"/>
    </row>
    <row r="51" spans="1:7" ht="21.6" customHeight="1" x14ac:dyDescent="0.2">
      <c r="A51" s="150">
        <v>139</v>
      </c>
      <c r="B51" s="128" t="s">
        <v>156</v>
      </c>
      <c r="C51" s="29" t="s">
        <v>157</v>
      </c>
      <c r="D51" s="115" t="s">
        <v>32</v>
      </c>
      <c r="E51" s="130"/>
      <c r="F51" s="128" t="s">
        <v>91</v>
      </c>
      <c r="G51" s="146"/>
    </row>
    <row r="52" spans="1:7" ht="21.6" customHeight="1" x14ac:dyDescent="0.2">
      <c r="A52" s="150"/>
      <c r="B52" s="123" t="s">
        <v>66</v>
      </c>
      <c r="C52" s="29"/>
      <c r="D52" s="115"/>
      <c r="E52" s="130"/>
      <c r="F52" s="128"/>
      <c r="G52" s="146"/>
    </row>
    <row r="53" spans="1:7" ht="21.6" customHeight="1" x14ac:dyDescent="0.2">
      <c r="A53" s="150"/>
      <c r="B53" s="128"/>
      <c r="C53" s="29"/>
      <c r="D53" s="115"/>
      <c r="E53" s="130"/>
      <c r="F53" s="128"/>
      <c r="G53" s="146"/>
    </row>
    <row r="54" spans="1:7" ht="21.6" customHeight="1" x14ac:dyDescent="0.2">
      <c r="A54" s="150"/>
      <c r="B54" s="141" t="s">
        <v>93</v>
      </c>
      <c r="C54" s="29"/>
      <c r="D54" s="115"/>
      <c r="E54" s="130"/>
      <c r="F54" s="128"/>
      <c r="G54" s="146"/>
    </row>
    <row r="55" spans="1:7" ht="21.6" customHeight="1" x14ac:dyDescent="0.2">
      <c r="A55" s="150">
        <v>140</v>
      </c>
      <c r="B55" s="128" t="s">
        <v>158</v>
      </c>
      <c r="C55" s="29" t="s">
        <v>141</v>
      </c>
      <c r="D55" s="115" t="s">
        <v>32</v>
      </c>
      <c r="E55" s="130"/>
      <c r="F55" s="128" t="s">
        <v>159</v>
      </c>
      <c r="G55" s="146"/>
    </row>
    <row r="56" spans="1:7" ht="21.6" customHeight="1" x14ac:dyDescent="0.2">
      <c r="A56" s="150"/>
      <c r="B56" s="123" t="s">
        <v>67</v>
      </c>
      <c r="C56" s="29"/>
      <c r="D56" s="115"/>
      <c r="E56" s="130"/>
      <c r="F56" s="128"/>
      <c r="G56" s="146"/>
    </row>
    <row r="57" spans="1:7" ht="21.6" customHeight="1" x14ac:dyDescent="0.2">
      <c r="A57" s="150"/>
      <c r="B57" s="128"/>
      <c r="C57" s="29"/>
      <c r="D57" s="115"/>
      <c r="E57" s="130"/>
      <c r="F57" s="128"/>
      <c r="G57" s="146"/>
    </row>
    <row r="58" spans="1:7" ht="21.6" customHeight="1" x14ac:dyDescent="0.2">
      <c r="A58" s="150"/>
      <c r="B58" s="141" t="s">
        <v>87</v>
      </c>
      <c r="C58" s="29"/>
      <c r="D58" s="115"/>
      <c r="E58" s="130"/>
      <c r="F58" s="128"/>
      <c r="G58" s="146"/>
    </row>
    <row r="59" spans="1:7" ht="21.6" customHeight="1" x14ac:dyDescent="0.2">
      <c r="A59" s="150">
        <v>141</v>
      </c>
      <c r="B59" s="128" t="s">
        <v>160</v>
      </c>
      <c r="C59" s="29" t="s">
        <v>161</v>
      </c>
      <c r="D59" s="115" t="s">
        <v>35</v>
      </c>
      <c r="E59" s="130"/>
      <c r="F59" s="128" t="s">
        <v>162</v>
      </c>
      <c r="G59" s="146"/>
    </row>
    <row r="60" spans="1:7" ht="21.6" customHeight="1" x14ac:dyDescent="0.2">
      <c r="A60" s="150"/>
      <c r="B60" s="123" t="s">
        <v>62</v>
      </c>
      <c r="C60" s="29"/>
      <c r="D60" s="115"/>
      <c r="E60" s="130"/>
      <c r="F60" s="128"/>
      <c r="G60" s="146"/>
    </row>
    <row r="61" spans="1:7" ht="21.6" customHeight="1" x14ac:dyDescent="0.2">
      <c r="A61" s="150"/>
      <c r="B61" s="128"/>
      <c r="C61" s="29"/>
      <c r="D61" s="115"/>
      <c r="E61" s="130"/>
      <c r="F61" s="128"/>
      <c r="G61" s="146"/>
    </row>
    <row r="62" spans="1:7" ht="21.6" customHeight="1" x14ac:dyDescent="0.2">
      <c r="A62" s="150"/>
      <c r="B62" s="141" t="s">
        <v>94</v>
      </c>
      <c r="C62" s="29"/>
      <c r="D62" s="115"/>
      <c r="E62" s="130"/>
      <c r="F62" s="128"/>
      <c r="G62" s="146"/>
    </row>
    <row r="63" spans="1:7" ht="21.6" customHeight="1" x14ac:dyDescent="0.2">
      <c r="A63" s="150">
        <v>142</v>
      </c>
      <c r="B63" s="128" t="s">
        <v>163</v>
      </c>
      <c r="C63" s="29" t="s">
        <v>164</v>
      </c>
      <c r="D63" s="115" t="s">
        <v>32</v>
      </c>
      <c r="E63" s="130"/>
      <c r="F63" s="128" t="s">
        <v>165</v>
      </c>
      <c r="G63" s="146"/>
    </row>
    <row r="64" spans="1:7" ht="21.6" customHeight="1" x14ac:dyDescent="0.2">
      <c r="A64" s="150">
        <v>143</v>
      </c>
      <c r="B64" s="128" t="s">
        <v>166</v>
      </c>
      <c r="C64" s="29" t="s">
        <v>167</v>
      </c>
      <c r="D64" s="115" t="s">
        <v>32</v>
      </c>
      <c r="E64" s="130"/>
      <c r="F64" s="128" t="s">
        <v>168</v>
      </c>
      <c r="G64" s="146"/>
    </row>
    <row r="65" spans="1:7" ht="21.6" customHeight="1" x14ac:dyDescent="0.2">
      <c r="A65" s="150">
        <v>144</v>
      </c>
      <c r="B65" s="128" t="s">
        <v>169</v>
      </c>
      <c r="C65" s="29" t="s">
        <v>170</v>
      </c>
      <c r="D65" s="115" t="s">
        <v>32</v>
      </c>
      <c r="E65" s="130"/>
      <c r="F65" s="128" t="s">
        <v>168</v>
      </c>
      <c r="G65" s="146"/>
    </row>
    <row r="66" spans="1:7" ht="21.6" customHeight="1" x14ac:dyDescent="0.2">
      <c r="A66" s="150"/>
      <c r="B66" s="123" t="s">
        <v>68</v>
      </c>
      <c r="C66" s="29"/>
      <c r="D66" s="115"/>
      <c r="E66" s="130"/>
      <c r="F66" s="128"/>
      <c r="G66" s="146"/>
    </row>
    <row r="67" spans="1:7" ht="21.6" customHeight="1" x14ac:dyDescent="0.2">
      <c r="A67" s="150"/>
      <c r="B67" s="128"/>
      <c r="C67" s="29"/>
      <c r="D67" s="115"/>
      <c r="E67" s="130"/>
      <c r="F67" s="128"/>
      <c r="G67" s="146"/>
    </row>
    <row r="68" spans="1:7" ht="21.6" customHeight="1" x14ac:dyDescent="0.2">
      <c r="A68" s="150"/>
      <c r="B68" s="141" t="s">
        <v>95</v>
      </c>
      <c r="C68" s="29"/>
      <c r="D68" s="115"/>
      <c r="E68" s="130"/>
      <c r="F68" s="128"/>
      <c r="G68" s="146"/>
    </row>
    <row r="69" spans="1:7" ht="21.6" customHeight="1" x14ac:dyDescent="0.2">
      <c r="A69" s="150">
        <v>145</v>
      </c>
      <c r="B69" s="128" t="s">
        <v>171</v>
      </c>
      <c r="C69" s="29" t="s">
        <v>172</v>
      </c>
      <c r="D69" s="115" t="s">
        <v>32</v>
      </c>
      <c r="E69" s="130"/>
      <c r="F69" s="128" t="s">
        <v>96</v>
      </c>
      <c r="G69" s="146"/>
    </row>
    <row r="70" spans="1:7" ht="21.6" customHeight="1" x14ac:dyDescent="0.2">
      <c r="A70" s="150">
        <v>146</v>
      </c>
      <c r="B70" s="128" t="s">
        <v>173</v>
      </c>
      <c r="C70" s="29" t="s">
        <v>174</v>
      </c>
      <c r="D70" s="115" t="s">
        <v>32</v>
      </c>
      <c r="E70" s="130"/>
      <c r="F70" s="128" t="s">
        <v>96</v>
      </c>
      <c r="G70" s="146"/>
    </row>
    <row r="71" spans="1:7" ht="21.6" customHeight="1" x14ac:dyDescent="0.2">
      <c r="A71" s="150">
        <v>147</v>
      </c>
      <c r="B71" s="128" t="s">
        <v>175</v>
      </c>
      <c r="C71" s="29" t="s">
        <v>176</v>
      </c>
      <c r="D71" s="115" t="s">
        <v>32</v>
      </c>
      <c r="E71" s="130"/>
      <c r="F71" s="128" t="s">
        <v>96</v>
      </c>
      <c r="G71" s="146"/>
    </row>
    <row r="72" spans="1:7" ht="21.6" customHeight="1" x14ac:dyDescent="0.2">
      <c r="A72" s="150"/>
      <c r="B72" s="123" t="s">
        <v>69</v>
      </c>
      <c r="C72" s="29"/>
      <c r="D72" s="115"/>
      <c r="E72" s="130"/>
      <c r="F72" s="128"/>
      <c r="G72" s="146"/>
    </row>
    <row r="73" spans="1:7" ht="21.6" customHeight="1" x14ac:dyDescent="0.2">
      <c r="A73" s="150"/>
      <c r="B73" s="128"/>
      <c r="C73" s="29"/>
      <c r="D73" s="115"/>
      <c r="E73" s="130"/>
      <c r="F73" s="128"/>
      <c r="G73" s="146"/>
    </row>
    <row r="74" spans="1:7" ht="21.6" customHeight="1" x14ac:dyDescent="0.2">
      <c r="A74" s="150"/>
      <c r="B74" s="141" t="s">
        <v>97</v>
      </c>
      <c r="C74" s="29"/>
      <c r="D74" s="115"/>
      <c r="E74" s="130"/>
      <c r="F74" s="128"/>
      <c r="G74" s="146"/>
    </row>
    <row r="75" spans="1:7" ht="21.6" customHeight="1" x14ac:dyDescent="0.2">
      <c r="A75" s="150">
        <v>148</v>
      </c>
      <c r="B75" s="128" t="s">
        <v>177</v>
      </c>
      <c r="C75" s="29" t="s">
        <v>178</v>
      </c>
      <c r="D75" s="115" t="s">
        <v>32</v>
      </c>
      <c r="E75" s="130"/>
      <c r="F75" s="128" t="s">
        <v>98</v>
      </c>
      <c r="G75" s="146"/>
    </row>
    <row r="76" spans="1:7" ht="21.6" customHeight="1" x14ac:dyDescent="0.2">
      <c r="A76" s="150">
        <v>149</v>
      </c>
      <c r="B76" s="128" t="s">
        <v>179</v>
      </c>
      <c r="C76" s="29" t="s">
        <v>180</v>
      </c>
      <c r="D76" s="115" t="s">
        <v>32</v>
      </c>
      <c r="E76" s="130"/>
      <c r="F76" s="128" t="s">
        <v>98</v>
      </c>
      <c r="G76" s="146"/>
    </row>
    <row r="77" spans="1:7" ht="21.6" customHeight="1" x14ac:dyDescent="0.2">
      <c r="A77" s="150"/>
      <c r="B77" s="123" t="s">
        <v>70</v>
      </c>
      <c r="C77" s="29"/>
      <c r="D77" s="115"/>
      <c r="E77" s="130"/>
      <c r="F77" s="128"/>
      <c r="G77" s="146"/>
    </row>
    <row r="78" spans="1:7" ht="21.6" customHeight="1" x14ac:dyDescent="0.2">
      <c r="A78" s="150"/>
      <c r="B78" s="128"/>
      <c r="C78" s="29"/>
      <c r="D78" s="115"/>
      <c r="E78" s="130"/>
      <c r="F78" s="128"/>
      <c r="G78" s="146"/>
    </row>
    <row r="79" spans="1:7" ht="21.6" customHeight="1" x14ac:dyDescent="0.2">
      <c r="A79" s="150"/>
      <c r="B79" s="141" t="s">
        <v>99</v>
      </c>
      <c r="C79" s="29"/>
      <c r="D79" s="115"/>
      <c r="E79" s="130"/>
      <c r="F79" s="128"/>
      <c r="G79" s="146"/>
    </row>
    <row r="80" spans="1:7" ht="21.6" customHeight="1" x14ac:dyDescent="0.2">
      <c r="A80" s="150">
        <v>150</v>
      </c>
      <c r="B80" s="128" t="s">
        <v>181</v>
      </c>
      <c r="C80" s="29" t="s">
        <v>182</v>
      </c>
      <c r="D80" s="115" t="s">
        <v>32</v>
      </c>
      <c r="E80" s="130"/>
      <c r="F80" s="128" t="s">
        <v>100</v>
      </c>
      <c r="G80" s="146"/>
    </row>
    <row r="81" spans="1:7" ht="21.6" customHeight="1" x14ac:dyDescent="0.2">
      <c r="A81" s="150">
        <v>151</v>
      </c>
      <c r="B81" s="128" t="s">
        <v>183</v>
      </c>
      <c r="C81" s="29" t="s">
        <v>184</v>
      </c>
      <c r="D81" s="115" t="s">
        <v>32</v>
      </c>
      <c r="E81" s="130"/>
      <c r="F81" s="128" t="s">
        <v>100</v>
      </c>
      <c r="G81" s="146"/>
    </row>
    <row r="82" spans="1:7" ht="21.6" customHeight="1" x14ac:dyDescent="0.2">
      <c r="A82" s="150">
        <v>152</v>
      </c>
      <c r="B82" s="128" t="s">
        <v>185</v>
      </c>
      <c r="C82" s="29" t="s">
        <v>186</v>
      </c>
      <c r="D82" s="115" t="s">
        <v>32</v>
      </c>
      <c r="E82" s="130"/>
      <c r="F82" s="128" t="s">
        <v>100</v>
      </c>
      <c r="G82" s="146"/>
    </row>
    <row r="83" spans="1:7" ht="21.6" customHeight="1" x14ac:dyDescent="0.2">
      <c r="A83" s="150">
        <v>153</v>
      </c>
      <c r="B83" s="128" t="s">
        <v>187</v>
      </c>
      <c r="C83" s="29" t="s">
        <v>188</v>
      </c>
      <c r="D83" s="115" t="s">
        <v>32</v>
      </c>
      <c r="E83" s="130"/>
      <c r="F83" s="128" t="s">
        <v>100</v>
      </c>
      <c r="G83" s="146"/>
    </row>
    <row r="84" spans="1:7" ht="21.6" customHeight="1" x14ac:dyDescent="0.2">
      <c r="A84" s="150">
        <v>154</v>
      </c>
      <c r="B84" s="128" t="s">
        <v>189</v>
      </c>
      <c r="C84" s="29" t="s">
        <v>190</v>
      </c>
      <c r="D84" s="115" t="s">
        <v>32</v>
      </c>
      <c r="E84" s="130"/>
      <c r="F84" s="128" t="s">
        <v>100</v>
      </c>
      <c r="G84" s="146"/>
    </row>
    <row r="85" spans="1:7" ht="21.6" customHeight="1" x14ac:dyDescent="0.2">
      <c r="A85" s="150">
        <v>155</v>
      </c>
      <c r="B85" s="128" t="s">
        <v>191</v>
      </c>
      <c r="C85" s="29" t="s">
        <v>151</v>
      </c>
      <c r="D85" s="115" t="s">
        <v>32</v>
      </c>
      <c r="E85" s="130"/>
      <c r="F85" s="128" t="s">
        <v>100</v>
      </c>
      <c r="G85" s="146"/>
    </row>
    <row r="86" spans="1:7" ht="21.6" customHeight="1" x14ac:dyDescent="0.2">
      <c r="A86" s="150">
        <v>156</v>
      </c>
      <c r="B86" s="128" t="s">
        <v>192</v>
      </c>
      <c r="C86" s="29" t="s">
        <v>193</v>
      </c>
      <c r="D86" s="115" t="s">
        <v>32</v>
      </c>
      <c r="E86" s="130"/>
      <c r="F86" s="128" t="s">
        <v>101</v>
      </c>
      <c r="G86" s="146"/>
    </row>
    <row r="87" spans="1:7" ht="21.6" customHeight="1" x14ac:dyDescent="0.2">
      <c r="A87" s="150">
        <v>157</v>
      </c>
      <c r="B87" s="128" t="s">
        <v>194</v>
      </c>
      <c r="C87" s="29" t="s">
        <v>195</v>
      </c>
      <c r="D87" s="115" t="s">
        <v>32</v>
      </c>
      <c r="E87" s="130"/>
      <c r="F87" s="128" t="s">
        <v>100</v>
      </c>
      <c r="G87" s="146"/>
    </row>
    <row r="88" spans="1:7" ht="21.6" customHeight="1" x14ac:dyDescent="0.2">
      <c r="A88" s="150">
        <v>158</v>
      </c>
      <c r="B88" s="128" t="s">
        <v>196</v>
      </c>
      <c r="C88" s="29" t="s">
        <v>197</v>
      </c>
      <c r="D88" s="115" t="s">
        <v>32</v>
      </c>
      <c r="E88" s="130"/>
      <c r="F88" s="128" t="s">
        <v>100</v>
      </c>
      <c r="G88" s="146"/>
    </row>
    <row r="89" spans="1:7" ht="21.6" customHeight="1" x14ac:dyDescent="0.2">
      <c r="A89" s="150">
        <v>159</v>
      </c>
      <c r="B89" s="128" t="s">
        <v>198</v>
      </c>
      <c r="C89" s="29" t="s">
        <v>199</v>
      </c>
      <c r="D89" s="115" t="s">
        <v>32</v>
      </c>
      <c r="E89" s="130"/>
      <c r="F89" s="128" t="s">
        <v>100</v>
      </c>
      <c r="G89" s="146"/>
    </row>
    <row r="90" spans="1:7" ht="21.6" customHeight="1" x14ac:dyDescent="0.2">
      <c r="A90" s="150">
        <v>160</v>
      </c>
      <c r="B90" s="128" t="s">
        <v>200</v>
      </c>
      <c r="C90" s="29" t="s">
        <v>201</v>
      </c>
      <c r="D90" s="115" t="s">
        <v>32</v>
      </c>
      <c r="E90" s="130"/>
      <c r="F90" s="128" t="s">
        <v>100</v>
      </c>
      <c r="G90" s="146"/>
    </row>
    <row r="91" spans="1:7" ht="21.6" customHeight="1" x14ac:dyDescent="0.2">
      <c r="A91" s="150">
        <v>161</v>
      </c>
      <c r="B91" s="128" t="s">
        <v>202</v>
      </c>
      <c r="C91" s="29" t="s">
        <v>203</v>
      </c>
      <c r="D91" s="115" t="s">
        <v>32</v>
      </c>
      <c r="E91" s="130"/>
      <c r="F91" s="128" t="s">
        <v>100</v>
      </c>
      <c r="G91" s="146"/>
    </row>
    <row r="92" spans="1:7" ht="21.6" customHeight="1" x14ac:dyDescent="0.2">
      <c r="A92" s="150">
        <v>162</v>
      </c>
      <c r="B92" s="128" t="s">
        <v>204</v>
      </c>
      <c r="C92" s="29" t="s">
        <v>205</v>
      </c>
      <c r="D92" s="115" t="s">
        <v>32</v>
      </c>
      <c r="E92" s="130"/>
      <c r="F92" s="128" t="s">
        <v>100</v>
      </c>
      <c r="G92" s="146"/>
    </row>
    <row r="93" spans="1:7" ht="21.6" customHeight="1" x14ac:dyDescent="0.2">
      <c r="A93" s="150"/>
      <c r="B93" s="123" t="s">
        <v>71</v>
      </c>
      <c r="C93" s="29"/>
      <c r="D93" s="115"/>
      <c r="E93" s="130"/>
      <c r="F93" s="128"/>
      <c r="G93" s="146"/>
    </row>
    <row r="94" spans="1:7" ht="21.6" customHeight="1" x14ac:dyDescent="0.2">
      <c r="A94" s="150"/>
      <c r="B94" s="128"/>
      <c r="C94" s="29"/>
      <c r="D94" s="115"/>
      <c r="E94" s="130"/>
      <c r="F94" s="128"/>
      <c r="G94" s="146"/>
    </row>
    <row r="95" spans="1:7" ht="21.6" customHeight="1" x14ac:dyDescent="0.2">
      <c r="A95" s="150"/>
      <c r="B95" s="141" t="s">
        <v>208</v>
      </c>
      <c r="C95" s="29"/>
      <c r="D95" s="115"/>
      <c r="E95" s="130"/>
      <c r="F95" s="128"/>
      <c r="G95" s="146"/>
    </row>
    <row r="96" spans="1:7" ht="21.6" customHeight="1" x14ac:dyDescent="0.2">
      <c r="A96" s="150">
        <v>163</v>
      </c>
      <c r="B96" s="128" t="s">
        <v>206</v>
      </c>
      <c r="C96" s="29" t="s">
        <v>207</v>
      </c>
      <c r="D96" s="115" t="s">
        <v>35</v>
      </c>
      <c r="E96" s="130"/>
      <c r="F96" s="128" t="s">
        <v>209</v>
      </c>
      <c r="G96" s="146"/>
    </row>
    <row r="97" spans="1:7" ht="21.6" customHeight="1" x14ac:dyDescent="0.2">
      <c r="A97" s="150"/>
      <c r="B97" s="123" t="s">
        <v>72</v>
      </c>
      <c r="C97" s="29"/>
      <c r="D97" s="115"/>
      <c r="E97" s="130"/>
      <c r="F97" s="128"/>
      <c r="G97" s="146"/>
    </row>
    <row r="98" spans="1:7" ht="21.6" customHeight="1" x14ac:dyDescent="0.2">
      <c r="A98" s="150"/>
      <c r="B98" s="128"/>
      <c r="C98" s="29"/>
      <c r="D98" s="115"/>
      <c r="E98" s="130"/>
      <c r="F98" s="128"/>
      <c r="G98" s="146"/>
    </row>
    <row r="99" spans="1:7" ht="21.6" customHeight="1" x14ac:dyDescent="0.2">
      <c r="A99" s="150"/>
      <c r="B99" s="141" t="s">
        <v>212</v>
      </c>
      <c r="C99" s="29"/>
      <c r="D99" s="115"/>
      <c r="E99" s="130"/>
      <c r="F99" s="128"/>
      <c r="G99" s="146"/>
    </row>
    <row r="100" spans="1:7" ht="21.6" customHeight="1" x14ac:dyDescent="0.2">
      <c r="A100" s="150">
        <v>164</v>
      </c>
      <c r="B100" s="128" t="s">
        <v>210</v>
      </c>
      <c r="C100" s="29" t="s">
        <v>211</v>
      </c>
      <c r="D100" s="115" t="s">
        <v>32</v>
      </c>
      <c r="E100" s="130"/>
      <c r="F100" s="128" t="s">
        <v>213</v>
      </c>
      <c r="G100" s="146"/>
    </row>
    <row r="101" spans="1:7" ht="21.6" customHeight="1" x14ac:dyDescent="0.2">
      <c r="A101" s="150">
        <v>165</v>
      </c>
      <c r="B101" s="128" t="s">
        <v>214</v>
      </c>
      <c r="C101" s="29" t="s">
        <v>215</v>
      </c>
      <c r="D101" s="115" t="s">
        <v>32</v>
      </c>
      <c r="E101" s="130"/>
      <c r="F101" s="128" t="s">
        <v>213</v>
      </c>
      <c r="G101" s="146"/>
    </row>
    <row r="102" spans="1:7" ht="21.6" customHeight="1" x14ac:dyDescent="0.2">
      <c r="A102" s="150">
        <v>166</v>
      </c>
      <c r="B102" s="128" t="s">
        <v>216</v>
      </c>
      <c r="C102" s="29" t="s">
        <v>217</v>
      </c>
      <c r="D102" s="115" t="s">
        <v>32</v>
      </c>
      <c r="E102" s="130"/>
      <c r="F102" s="128" t="s">
        <v>218</v>
      </c>
      <c r="G102" s="146"/>
    </row>
    <row r="103" spans="1:7" ht="21.6" customHeight="1" x14ac:dyDescent="0.2">
      <c r="A103" s="150"/>
      <c r="B103" s="123" t="s">
        <v>77</v>
      </c>
      <c r="C103" s="29"/>
      <c r="D103" s="115"/>
      <c r="E103" s="130"/>
      <c r="F103" s="128"/>
      <c r="G103" s="146"/>
    </row>
    <row r="104" spans="1:7" ht="21.6" customHeight="1" x14ac:dyDescent="0.2">
      <c r="A104" s="150"/>
      <c r="B104" s="128"/>
      <c r="C104" s="29"/>
      <c r="D104" s="115"/>
      <c r="E104" s="130"/>
      <c r="F104" s="128"/>
      <c r="G104" s="146"/>
    </row>
    <row r="105" spans="1:7" ht="21.6" customHeight="1" x14ac:dyDescent="0.2">
      <c r="A105" s="150"/>
      <c r="B105" s="141" t="s">
        <v>102</v>
      </c>
      <c r="C105" s="29"/>
      <c r="D105" s="115"/>
      <c r="E105" s="130"/>
      <c r="F105" s="128"/>
      <c r="G105" s="146"/>
    </row>
    <row r="106" spans="1:7" ht="21.6" customHeight="1" x14ac:dyDescent="0.2">
      <c r="A106" s="150">
        <v>167</v>
      </c>
      <c r="B106" s="128" t="s">
        <v>219</v>
      </c>
      <c r="C106" s="29" t="s">
        <v>220</v>
      </c>
      <c r="D106" s="115" t="s">
        <v>32</v>
      </c>
      <c r="E106" s="130"/>
      <c r="F106" s="128" t="s">
        <v>221</v>
      </c>
      <c r="G106" s="146"/>
    </row>
    <row r="107" spans="1:7" ht="21.6" customHeight="1" x14ac:dyDescent="0.2">
      <c r="A107" s="150"/>
      <c r="B107" s="123" t="s">
        <v>77</v>
      </c>
      <c r="C107" s="29"/>
      <c r="D107" s="115"/>
      <c r="E107" s="130"/>
      <c r="F107" s="128"/>
      <c r="G107" s="146"/>
    </row>
    <row r="108" spans="1:7" ht="21.6" customHeight="1" x14ac:dyDescent="0.2">
      <c r="A108" s="150"/>
      <c r="B108" s="128"/>
      <c r="C108" s="29"/>
      <c r="D108" s="115"/>
      <c r="E108" s="130"/>
      <c r="F108" s="128"/>
      <c r="G108" s="146"/>
    </row>
    <row r="109" spans="1:7" ht="21.6" customHeight="1" x14ac:dyDescent="0.2">
      <c r="A109" s="150"/>
      <c r="B109" s="141" t="s">
        <v>224</v>
      </c>
      <c r="C109" s="29"/>
      <c r="D109" s="115"/>
      <c r="E109" s="130"/>
      <c r="F109" s="128"/>
      <c r="G109" s="146"/>
    </row>
    <row r="110" spans="1:7" ht="21.6" customHeight="1" x14ac:dyDescent="0.2">
      <c r="A110" s="150">
        <v>168</v>
      </c>
      <c r="B110" s="128" t="s">
        <v>222</v>
      </c>
      <c r="C110" s="29" t="s">
        <v>223</v>
      </c>
      <c r="D110" s="115" t="s">
        <v>32</v>
      </c>
      <c r="E110" s="130"/>
      <c r="F110" s="128" t="s">
        <v>225</v>
      </c>
      <c r="G110" s="146"/>
    </row>
    <row r="111" spans="1:7" ht="21.6" customHeight="1" x14ac:dyDescent="0.2">
      <c r="A111" s="150"/>
      <c r="B111" s="123" t="s">
        <v>62</v>
      </c>
      <c r="C111" s="29"/>
      <c r="D111" s="115"/>
      <c r="E111" s="130"/>
      <c r="F111" s="128"/>
      <c r="G111" s="146"/>
    </row>
    <row r="112" spans="1:7" ht="21.6" customHeight="1" x14ac:dyDescent="0.2">
      <c r="A112" s="150"/>
      <c r="B112" s="128"/>
      <c r="C112" s="29"/>
      <c r="D112" s="115"/>
      <c r="E112" s="130"/>
      <c r="F112" s="128"/>
      <c r="G112" s="146"/>
    </row>
    <row r="113" spans="1:7" ht="21.6" customHeight="1" x14ac:dyDescent="0.2">
      <c r="A113" s="150"/>
      <c r="B113" s="141" t="s">
        <v>228</v>
      </c>
      <c r="C113" s="29"/>
      <c r="D113" s="115"/>
      <c r="E113" s="130"/>
      <c r="F113" s="128"/>
      <c r="G113" s="146"/>
    </row>
    <row r="114" spans="1:7" ht="21.6" customHeight="1" x14ac:dyDescent="0.2">
      <c r="A114" s="150">
        <v>169</v>
      </c>
      <c r="B114" s="128" t="s">
        <v>226</v>
      </c>
      <c r="C114" s="29" t="s">
        <v>227</v>
      </c>
      <c r="D114" s="115" t="s">
        <v>32</v>
      </c>
      <c r="E114" s="130"/>
      <c r="F114" s="128" t="s">
        <v>229</v>
      </c>
      <c r="G114" s="146"/>
    </row>
    <row r="115" spans="1:7" ht="21.6" customHeight="1" x14ac:dyDescent="0.2">
      <c r="A115" s="150">
        <v>170</v>
      </c>
      <c r="B115" s="128" t="s">
        <v>230</v>
      </c>
      <c r="C115" s="29" t="s">
        <v>231</v>
      </c>
      <c r="D115" s="115" t="s">
        <v>32</v>
      </c>
      <c r="E115" s="130"/>
      <c r="F115" s="128" t="s">
        <v>232</v>
      </c>
      <c r="G115" s="146"/>
    </row>
    <row r="116" spans="1:7" ht="21.6" customHeight="1" x14ac:dyDescent="0.2">
      <c r="A116" s="150">
        <v>171</v>
      </c>
      <c r="B116" s="128" t="s">
        <v>233</v>
      </c>
      <c r="C116" s="29" t="s">
        <v>234</v>
      </c>
      <c r="D116" s="115" t="s">
        <v>32</v>
      </c>
      <c r="E116" s="130"/>
      <c r="F116" s="128" t="s">
        <v>229</v>
      </c>
      <c r="G116" s="146"/>
    </row>
    <row r="117" spans="1:7" ht="21.6" customHeight="1" x14ac:dyDescent="0.2">
      <c r="A117" s="150"/>
      <c r="B117" s="123" t="s">
        <v>73</v>
      </c>
      <c r="C117" s="29"/>
      <c r="D117" s="115"/>
      <c r="E117" s="130"/>
      <c r="F117" s="128"/>
      <c r="G117" s="146"/>
    </row>
    <row r="118" spans="1:7" ht="21.6" customHeight="1" x14ac:dyDescent="0.2">
      <c r="A118" s="150"/>
      <c r="B118" s="128"/>
      <c r="C118" s="29"/>
      <c r="D118" s="115"/>
      <c r="E118" s="130"/>
      <c r="F118" s="128"/>
      <c r="G118" s="146"/>
    </row>
    <row r="119" spans="1:7" ht="21.6" customHeight="1" x14ac:dyDescent="0.2">
      <c r="A119" s="150"/>
      <c r="B119" s="141" t="s">
        <v>103</v>
      </c>
      <c r="C119" s="29"/>
      <c r="D119" s="115"/>
      <c r="E119" s="130"/>
      <c r="F119" s="128"/>
      <c r="G119" s="146"/>
    </row>
    <row r="120" spans="1:7" ht="21.6" customHeight="1" x14ac:dyDescent="0.2">
      <c r="A120" s="150">
        <v>172</v>
      </c>
      <c r="B120" s="128" t="s">
        <v>235</v>
      </c>
      <c r="C120" s="29" t="s">
        <v>236</v>
      </c>
      <c r="D120" s="115" t="s">
        <v>32</v>
      </c>
      <c r="E120" s="130"/>
      <c r="F120" s="128" t="s">
        <v>104</v>
      </c>
      <c r="G120" s="146"/>
    </row>
    <row r="121" spans="1:7" ht="21.6" customHeight="1" x14ac:dyDescent="0.2">
      <c r="A121" s="150">
        <v>173</v>
      </c>
      <c r="B121" s="128" t="s">
        <v>237</v>
      </c>
      <c r="C121" s="29" t="s">
        <v>238</v>
      </c>
      <c r="D121" s="115" t="s">
        <v>32</v>
      </c>
      <c r="E121" s="130"/>
      <c r="F121" s="128" t="s">
        <v>104</v>
      </c>
      <c r="G121" s="146"/>
    </row>
    <row r="122" spans="1:7" ht="21.6" customHeight="1" x14ac:dyDescent="0.2">
      <c r="A122" s="150">
        <v>174</v>
      </c>
      <c r="B122" s="128" t="s">
        <v>239</v>
      </c>
      <c r="C122" s="29" t="s">
        <v>240</v>
      </c>
      <c r="D122" s="115" t="s">
        <v>32</v>
      </c>
      <c r="E122" s="130"/>
      <c r="F122" s="128" t="s">
        <v>104</v>
      </c>
      <c r="G122" s="146"/>
    </row>
    <row r="123" spans="1:7" ht="21.6" customHeight="1" x14ac:dyDescent="0.2">
      <c r="A123" s="150">
        <v>175</v>
      </c>
      <c r="B123" s="128" t="s">
        <v>241</v>
      </c>
      <c r="C123" s="29" t="s">
        <v>242</v>
      </c>
      <c r="D123" s="115" t="s">
        <v>32</v>
      </c>
      <c r="E123" s="130"/>
      <c r="F123" s="128" t="s">
        <v>104</v>
      </c>
      <c r="G123" s="146"/>
    </row>
    <row r="124" spans="1:7" ht="21.6" customHeight="1" x14ac:dyDescent="0.2">
      <c r="A124" s="150">
        <v>176</v>
      </c>
      <c r="B124" s="128" t="s">
        <v>243</v>
      </c>
      <c r="C124" s="29" t="s">
        <v>244</v>
      </c>
      <c r="D124" s="115" t="s">
        <v>32</v>
      </c>
      <c r="E124" s="130"/>
      <c r="F124" s="128" t="s">
        <v>104</v>
      </c>
      <c r="G124" s="146"/>
    </row>
    <row r="125" spans="1:7" ht="21.6" customHeight="1" x14ac:dyDescent="0.2">
      <c r="A125" s="150">
        <v>177</v>
      </c>
      <c r="B125" s="128" t="s">
        <v>245</v>
      </c>
      <c r="C125" s="29" t="s">
        <v>246</v>
      </c>
      <c r="D125" s="115" t="s">
        <v>32</v>
      </c>
      <c r="E125" s="130"/>
      <c r="F125" s="128" t="s">
        <v>104</v>
      </c>
      <c r="G125" s="146"/>
    </row>
    <row r="126" spans="1:7" ht="21.6" customHeight="1" x14ac:dyDescent="0.2">
      <c r="A126" s="150">
        <v>178</v>
      </c>
      <c r="B126" s="128" t="s">
        <v>247</v>
      </c>
      <c r="C126" s="29" t="s">
        <v>248</v>
      </c>
      <c r="D126" s="115" t="s">
        <v>32</v>
      </c>
      <c r="E126" s="130"/>
      <c r="F126" s="128" t="s">
        <v>104</v>
      </c>
      <c r="G126" s="146"/>
    </row>
    <row r="127" spans="1:7" ht="21.6" customHeight="1" x14ac:dyDescent="0.2">
      <c r="A127" s="150">
        <v>179</v>
      </c>
      <c r="B127" s="128" t="s">
        <v>249</v>
      </c>
      <c r="C127" s="29" t="s">
        <v>250</v>
      </c>
      <c r="D127" s="115" t="s">
        <v>32</v>
      </c>
      <c r="E127" s="130"/>
      <c r="F127" s="128" t="s">
        <v>104</v>
      </c>
      <c r="G127" s="146"/>
    </row>
    <row r="128" spans="1:7" ht="21.6" customHeight="1" x14ac:dyDescent="0.2">
      <c r="A128" s="150"/>
      <c r="B128" s="123" t="s">
        <v>74</v>
      </c>
      <c r="C128" s="29"/>
      <c r="D128" s="115"/>
      <c r="E128" s="130"/>
      <c r="F128" s="128"/>
      <c r="G128" s="146"/>
    </row>
    <row r="129" spans="1:7" ht="21.6" customHeight="1" x14ac:dyDescent="0.2">
      <c r="A129" s="150"/>
      <c r="B129" s="128"/>
      <c r="C129" s="29"/>
      <c r="D129" s="115"/>
      <c r="E129" s="130"/>
      <c r="F129" s="128"/>
      <c r="G129" s="146"/>
    </row>
    <row r="130" spans="1:7" ht="21.6" customHeight="1" x14ac:dyDescent="0.2">
      <c r="A130" s="150"/>
      <c r="B130" s="141" t="s">
        <v>105</v>
      </c>
      <c r="C130" s="29"/>
      <c r="D130" s="115"/>
      <c r="E130" s="130"/>
      <c r="F130" s="128"/>
      <c r="G130" s="146"/>
    </row>
    <row r="131" spans="1:7" ht="21.6" customHeight="1" x14ac:dyDescent="0.2">
      <c r="A131" s="150">
        <v>180</v>
      </c>
      <c r="B131" s="128" t="s">
        <v>251</v>
      </c>
      <c r="C131" s="29" t="s">
        <v>252</v>
      </c>
      <c r="D131" s="115" t="s">
        <v>32</v>
      </c>
      <c r="E131" s="130"/>
      <c r="F131" s="128" t="s">
        <v>104</v>
      </c>
      <c r="G131" s="146"/>
    </row>
    <row r="132" spans="1:7" ht="21.6" customHeight="1" x14ac:dyDescent="0.2">
      <c r="A132" s="150">
        <v>181</v>
      </c>
      <c r="B132" s="128" t="s">
        <v>253</v>
      </c>
      <c r="C132" s="29" t="s">
        <v>254</v>
      </c>
      <c r="D132" s="115" t="s">
        <v>32</v>
      </c>
      <c r="E132" s="130"/>
      <c r="F132" s="128" t="s">
        <v>104</v>
      </c>
      <c r="G132" s="146"/>
    </row>
    <row r="133" spans="1:7" ht="21.6" customHeight="1" x14ac:dyDescent="0.2">
      <c r="A133" s="150"/>
      <c r="B133" s="123" t="s">
        <v>62</v>
      </c>
      <c r="C133" s="29"/>
      <c r="D133" s="115"/>
      <c r="E133" s="130"/>
      <c r="F133" s="128"/>
      <c r="G133" s="146"/>
    </row>
    <row r="134" spans="1:7" ht="21.6" customHeight="1" x14ac:dyDescent="0.2">
      <c r="A134" s="150"/>
      <c r="B134" s="128"/>
      <c r="C134" s="29"/>
      <c r="D134" s="115"/>
      <c r="E134" s="130"/>
      <c r="F134" s="128"/>
      <c r="G134" s="146"/>
    </row>
    <row r="135" spans="1:7" ht="21.6" customHeight="1" x14ac:dyDescent="0.2">
      <c r="A135" s="150"/>
      <c r="B135" s="141" t="s">
        <v>106</v>
      </c>
      <c r="C135" s="29"/>
      <c r="D135" s="115"/>
      <c r="E135" s="130"/>
      <c r="F135" s="128"/>
      <c r="G135" s="146"/>
    </row>
    <row r="136" spans="1:7" ht="21.6" customHeight="1" x14ac:dyDescent="0.2">
      <c r="A136" s="150">
        <v>182</v>
      </c>
      <c r="B136" s="128" t="s">
        <v>255</v>
      </c>
      <c r="C136" s="29" t="s">
        <v>256</v>
      </c>
      <c r="D136" s="115" t="s">
        <v>32</v>
      </c>
      <c r="E136" s="130"/>
      <c r="F136" s="128" t="s">
        <v>257</v>
      </c>
      <c r="G136" s="146"/>
    </row>
    <row r="137" spans="1:7" ht="21.6" customHeight="1" x14ac:dyDescent="0.2">
      <c r="A137" s="150"/>
      <c r="B137" s="123" t="s">
        <v>75</v>
      </c>
      <c r="C137" s="29"/>
      <c r="D137" s="115"/>
      <c r="E137" s="130"/>
      <c r="F137" s="128"/>
      <c r="G137" s="146"/>
    </row>
    <row r="138" spans="1:7" ht="21.6" customHeight="1" x14ac:dyDescent="0.2">
      <c r="A138" s="150"/>
      <c r="B138" s="128"/>
      <c r="C138" s="29"/>
      <c r="D138" s="115"/>
      <c r="E138" s="130"/>
      <c r="F138" s="128"/>
      <c r="G138" s="146"/>
    </row>
    <row r="139" spans="1:7" ht="21.6" customHeight="1" x14ac:dyDescent="0.2">
      <c r="A139" s="150"/>
      <c r="B139" s="141" t="s">
        <v>83</v>
      </c>
      <c r="C139" s="29"/>
      <c r="D139" s="115"/>
      <c r="E139" s="130"/>
      <c r="F139" s="128"/>
      <c r="G139" s="146"/>
    </row>
    <row r="140" spans="1:7" ht="21.6" customHeight="1" x14ac:dyDescent="0.2">
      <c r="A140" s="150">
        <v>183</v>
      </c>
      <c r="B140" s="128" t="s">
        <v>258</v>
      </c>
      <c r="C140" s="29" t="s">
        <v>259</v>
      </c>
      <c r="D140" s="115" t="s">
        <v>32</v>
      </c>
      <c r="E140" s="130"/>
      <c r="F140" s="128" t="s">
        <v>84</v>
      </c>
      <c r="G140" s="146"/>
    </row>
    <row r="141" spans="1:7" ht="21.6" customHeight="1" x14ac:dyDescent="0.2">
      <c r="A141" s="150"/>
      <c r="B141" s="123" t="s">
        <v>76</v>
      </c>
      <c r="C141" s="29"/>
      <c r="D141" s="115"/>
      <c r="E141" s="130"/>
      <c r="F141" s="128"/>
      <c r="G141" s="146"/>
    </row>
    <row r="142" spans="1:7" ht="21.6" customHeight="1" x14ac:dyDescent="0.2">
      <c r="A142" s="150"/>
      <c r="B142" s="128"/>
      <c r="C142" s="29"/>
      <c r="D142" s="115"/>
      <c r="E142" s="130"/>
      <c r="F142" s="128"/>
      <c r="G142" s="146"/>
    </row>
    <row r="143" spans="1:7" ht="21.6" customHeight="1" x14ac:dyDescent="0.2">
      <c r="A143" s="150"/>
      <c r="B143" s="141" t="s">
        <v>107</v>
      </c>
      <c r="C143" s="29"/>
      <c r="D143" s="115"/>
      <c r="E143" s="130"/>
      <c r="F143" s="128"/>
      <c r="G143" s="146"/>
    </row>
    <row r="144" spans="1:7" ht="21.6" customHeight="1" x14ac:dyDescent="0.2">
      <c r="A144" s="150">
        <v>184</v>
      </c>
      <c r="B144" s="128" t="s">
        <v>260</v>
      </c>
      <c r="C144" s="29" t="s">
        <v>261</v>
      </c>
      <c r="D144" s="115" t="s">
        <v>32</v>
      </c>
      <c r="E144" s="130"/>
      <c r="F144" s="128" t="s">
        <v>108</v>
      </c>
      <c r="G144" s="146"/>
    </row>
    <row r="145" spans="1:7" ht="21.6" customHeight="1" x14ac:dyDescent="0.2">
      <c r="A145" s="150"/>
      <c r="B145" s="123" t="s">
        <v>78</v>
      </c>
      <c r="C145" s="29"/>
      <c r="D145" s="115"/>
      <c r="E145" s="130"/>
      <c r="F145" s="128"/>
      <c r="G145" s="146"/>
    </row>
    <row r="146" spans="1:7" ht="21.6" customHeight="1" x14ac:dyDescent="0.2">
      <c r="A146" s="150"/>
      <c r="B146" s="128"/>
      <c r="C146" s="29"/>
      <c r="D146" s="115"/>
      <c r="E146" s="130"/>
      <c r="F146" s="128"/>
      <c r="G146" s="146"/>
    </row>
    <row r="147" spans="1:7" ht="21.6" customHeight="1" x14ac:dyDescent="0.2">
      <c r="A147" s="150"/>
      <c r="B147" s="141" t="s">
        <v>109</v>
      </c>
      <c r="C147" s="29"/>
      <c r="D147" s="115"/>
      <c r="E147" s="130"/>
      <c r="F147" s="128"/>
      <c r="G147" s="146"/>
    </row>
    <row r="148" spans="1:7" ht="21.6" customHeight="1" x14ac:dyDescent="0.2">
      <c r="A148" s="150">
        <v>185</v>
      </c>
      <c r="B148" s="128" t="s">
        <v>262</v>
      </c>
      <c r="C148" s="29" t="s">
        <v>263</v>
      </c>
      <c r="D148" s="115" t="s">
        <v>32</v>
      </c>
      <c r="E148" s="130"/>
      <c r="F148" s="128" t="s">
        <v>110</v>
      </c>
      <c r="G148" s="146"/>
    </row>
    <row r="149" spans="1:7" ht="21.6" customHeight="1" x14ac:dyDescent="0.2">
      <c r="A149" s="150">
        <v>186</v>
      </c>
      <c r="B149" s="128" t="s">
        <v>264</v>
      </c>
      <c r="C149" s="29" t="s">
        <v>265</v>
      </c>
      <c r="D149" s="115" t="s">
        <v>35</v>
      </c>
      <c r="E149" s="130"/>
      <c r="F149" s="128" t="s">
        <v>110</v>
      </c>
      <c r="G149" s="146"/>
    </row>
    <row r="150" spans="1:7" ht="21.6" customHeight="1" x14ac:dyDescent="0.2">
      <c r="A150" s="150">
        <v>187</v>
      </c>
      <c r="B150" s="128" t="s">
        <v>266</v>
      </c>
      <c r="C150" s="29" t="s">
        <v>267</v>
      </c>
      <c r="D150" s="115" t="s">
        <v>32</v>
      </c>
      <c r="E150" s="130"/>
      <c r="F150" s="128" t="s">
        <v>110</v>
      </c>
      <c r="G150" s="146"/>
    </row>
    <row r="151" spans="1:7" ht="21.6" customHeight="1" x14ac:dyDescent="0.2">
      <c r="A151" s="150">
        <v>188</v>
      </c>
      <c r="B151" s="128" t="s">
        <v>268</v>
      </c>
      <c r="C151" s="29" t="s">
        <v>269</v>
      </c>
      <c r="D151" s="115" t="s">
        <v>35</v>
      </c>
      <c r="E151" s="130"/>
      <c r="F151" s="128" t="s">
        <v>110</v>
      </c>
      <c r="G151" s="146"/>
    </row>
    <row r="152" spans="1:7" ht="21.6" customHeight="1" x14ac:dyDescent="0.2">
      <c r="A152" s="150">
        <v>189</v>
      </c>
      <c r="B152" s="128" t="s">
        <v>270</v>
      </c>
      <c r="C152" s="29" t="s">
        <v>271</v>
      </c>
      <c r="D152" s="115" t="s">
        <v>32</v>
      </c>
      <c r="E152" s="130"/>
      <c r="F152" s="128" t="s">
        <v>110</v>
      </c>
      <c r="G152" s="146"/>
    </row>
    <row r="153" spans="1:7" ht="21.6" customHeight="1" x14ac:dyDescent="0.2">
      <c r="A153" s="150">
        <v>190</v>
      </c>
      <c r="B153" s="128" t="s">
        <v>272</v>
      </c>
      <c r="C153" s="29" t="s">
        <v>273</v>
      </c>
      <c r="D153" s="115" t="s">
        <v>32</v>
      </c>
      <c r="E153" s="130"/>
      <c r="F153" s="128" t="s">
        <v>110</v>
      </c>
      <c r="G153" s="146"/>
    </row>
    <row r="154" spans="1:7" ht="21.6" customHeight="1" x14ac:dyDescent="0.2">
      <c r="A154" s="150">
        <v>191</v>
      </c>
      <c r="B154" s="128" t="s">
        <v>274</v>
      </c>
      <c r="C154" s="29" t="s">
        <v>131</v>
      </c>
      <c r="D154" s="115" t="s">
        <v>32</v>
      </c>
      <c r="E154" s="130"/>
      <c r="F154" s="128" t="s">
        <v>110</v>
      </c>
      <c r="G154" s="146"/>
    </row>
    <row r="155" spans="1:7" ht="21.6" customHeight="1" x14ac:dyDescent="0.2">
      <c r="A155" s="150"/>
      <c r="B155" s="123" t="s">
        <v>79</v>
      </c>
      <c r="C155" s="29"/>
      <c r="D155" s="115"/>
      <c r="E155" s="130"/>
      <c r="F155" s="128"/>
      <c r="G155" s="146"/>
    </row>
    <row r="156" spans="1:7" ht="21.6" customHeight="1" x14ac:dyDescent="0.2">
      <c r="A156" s="150"/>
      <c r="B156" s="128"/>
      <c r="C156" s="29"/>
      <c r="D156" s="115"/>
      <c r="E156" s="130"/>
      <c r="F156" s="128"/>
      <c r="G156" s="146"/>
    </row>
    <row r="157" spans="1:7" ht="21.6" customHeight="1" x14ac:dyDescent="0.2">
      <c r="A157" s="150"/>
      <c r="B157" s="141" t="s">
        <v>111</v>
      </c>
      <c r="C157" s="29"/>
      <c r="D157" s="115"/>
      <c r="E157" s="130"/>
      <c r="F157" s="128"/>
      <c r="G157" s="146"/>
    </row>
    <row r="158" spans="1:7" ht="21.6" customHeight="1" x14ac:dyDescent="0.2">
      <c r="A158" s="150">
        <v>192</v>
      </c>
      <c r="B158" s="128" t="s">
        <v>275</v>
      </c>
      <c r="C158" s="29" t="s">
        <v>174</v>
      </c>
      <c r="D158" s="115" t="s">
        <v>32</v>
      </c>
      <c r="E158" s="130"/>
      <c r="F158" s="128" t="s">
        <v>276</v>
      </c>
      <c r="G158" s="146"/>
    </row>
    <row r="159" spans="1:7" ht="21.6" customHeight="1" x14ac:dyDescent="0.2">
      <c r="A159" s="150">
        <v>193</v>
      </c>
      <c r="B159" s="128" t="s">
        <v>277</v>
      </c>
      <c r="C159" s="29" t="s">
        <v>278</v>
      </c>
      <c r="D159" s="115" t="s">
        <v>32</v>
      </c>
      <c r="E159" s="130"/>
      <c r="F159" s="128" t="s">
        <v>279</v>
      </c>
      <c r="G159" s="146"/>
    </row>
    <row r="160" spans="1:7" ht="21.6" customHeight="1" x14ac:dyDescent="0.2">
      <c r="A160" s="150">
        <v>194</v>
      </c>
      <c r="B160" s="128" t="s">
        <v>280</v>
      </c>
      <c r="C160" s="29" t="s">
        <v>281</v>
      </c>
      <c r="D160" s="115" t="s">
        <v>32</v>
      </c>
      <c r="E160" s="130"/>
      <c r="F160" s="128" t="s">
        <v>279</v>
      </c>
      <c r="G160" s="146"/>
    </row>
    <row r="161" spans="1:7" ht="21.6" customHeight="1" x14ac:dyDescent="0.2">
      <c r="A161" s="150">
        <v>195</v>
      </c>
      <c r="B161" s="128" t="s">
        <v>282</v>
      </c>
      <c r="C161" s="29" t="s">
        <v>283</v>
      </c>
      <c r="D161" s="115" t="s">
        <v>32</v>
      </c>
      <c r="E161" s="130"/>
      <c r="F161" s="128" t="s">
        <v>276</v>
      </c>
      <c r="G161" s="146"/>
    </row>
    <row r="162" spans="1:7" ht="21.6" customHeight="1" x14ac:dyDescent="0.2">
      <c r="A162" s="150">
        <v>196</v>
      </c>
      <c r="B162" s="128" t="s">
        <v>284</v>
      </c>
      <c r="C162" s="29" t="s">
        <v>285</v>
      </c>
      <c r="D162" s="115" t="s">
        <v>32</v>
      </c>
      <c r="E162" s="130"/>
      <c r="F162" s="128" t="s">
        <v>286</v>
      </c>
      <c r="G162" s="146"/>
    </row>
    <row r="163" spans="1:7" ht="21.6" customHeight="1" x14ac:dyDescent="0.2">
      <c r="A163" s="150">
        <v>197</v>
      </c>
      <c r="B163" s="128" t="s">
        <v>287</v>
      </c>
      <c r="C163" s="29" t="s">
        <v>288</v>
      </c>
      <c r="D163" s="115" t="s">
        <v>32</v>
      </c>
      <c r="E163" s="130"/>
      <c r="F163" s="128" t="s">
        <v>289</v>
      </c>
      <c r="G163" s="146"/>
    </row>
    <row r="164" spans="1:7" ht="21.6" customHeight="1" x14ac:dyDescent="0.2">
      <c r="A164" s="150"/>
      <c r="B164" s="123" t="s">
        <v>80</v>
      </c>
      <c r="C164" s="29"/>
      <c r="D164" s="115"/>
      <c r="E164" s="130"/>
      <c r="F164" s="128"/>
      <c r="G164" s="146"/>
    </row>
    <row r="165" spans="1:7" ht="21.6" customHeight="1" x14ac:dyDescent="0.2">
      <c r="A165" s="150"/>
      <c r="B165" s="128"/>
      <c r="C165" s="29"/>
      <c r="D165" s="115"/>
      <c r="E165" s="130"/>
      <c r="F165" s="128"/>
      <c r="G165" s="146"/>
    </row>
    <row r="166" spans="1:7" ht="21.6" customHeight="1" x14ac:dyDescent="0.2">
      <c r="A166" s="150"/>
      <c r="B166" s="141" t="s">
        <v>112</v>
      </c>
      <c r="C166" s="29"/>
      <c r="D166" s="115"/>
      <c r="E166" s="130"/>
      <c r="F166" s="128"/>
      <c r="G166" s="146"/>
    </row>
    <row r="167" spans="1:7" ht="21.6" customHeight="1" x14ac:dyDescent="0.2">
      <c r="A167" s="150">
        <v>198</v>
      </c>
      <c r="B167" s="128" t="s">
        <v>290</v>
      </c>
      <c r="C167" s="29" t="s">
        <v>291</v>
      </c>
      <c r="D167" s="115" t="s">
        <v>32</v>
      </c>
      <c r="E167" s="130"/>
      <c r="F167" s="128" t="s">
        <v>113</v>
      </c>
      <c r="G167" s="146"/>
    </row>
    <row r="168" spans="1:7" ht="21.6" customHeight="1" x14ac:dyDescent="0.2">
      <c r="A168" s="150">
        <v>199</v>
      </c>
      <c r="B168" s="128" t="s">
        <v>292</v>
      </c>
      <c r="C168" s="29" t="s">
        <v>293</v>
      </c>
      <c r="D168" s="115" t="s">
        <v>32</v>
      </c>
      <c r="E168" s="130"/>
      <c r="F168" s="128" t="s">
        <v>113</v>
      </c>
      <c r="G168" s="146"/>
    </row>
    <row r="169" spans="1:7" ht="21.6" customHeight="1" x14ac:dyDescent="0.2">
      <c r="A169" s="150"/>
      <c r="B169" s="123" t="s">
        <v>82</v>
      </c>
      <c r="C169" s="29"/>
      <c r="D169" s="115"/>
      <c r="E169" s="130"/>
      <c r="F169" s="128"/>
      <c r="G169" s="146"/>
    </row>
    <row r="170" spans="1:7" ht="21.6" customHeight="1" x14ac:dyDescent="0.2">
      <c r="A170" s="150"/>
      <c r="B170" s="123"/>
      <c r="C170" s="29"/>
      <c r="D170" s="115"/>
      <c r="E170" s="130"/>
      <c r="F170" s="128"/>
      <c r="G170" s="146"/>
    </row>
    <row r="171" spans="1:7" ht="21.6" customHeight="1" x14ac:dyDescent="0.2">
      <c r="A171" s="150"/>
      <c r="B171" s="141" t="s">
        <v>114</v>
      </c>
      <c r="C171" s="29"/>
      <c r="D171" s="115"/>
      <c r="E171" s="130"/>
      <c r="F171" s="128"/>
      <c r="G171" s="146"/>
    </row>
    <row r="172" spans="1:7" ht="21.6" customHeight="1" x14ac:dyDescent="0.2">
      <c r="A172" s="150">
        <v>200</v>
      </c>
      <c r="B172" s="128" t="s">
        <v>294</v>
      </c>
      <c r="C172" s="29" t="s">
        <v>295</v>
      </c>
      <c r="D172" s="115" t="s">
        <v>23</v>
      </c>
      <c r="E172" s="130"/>
      <c r="F172" s="128" t="s">
        <v>209</v>
      </c>
      <c r="G172" s="146"/>
    </row>
    <row r="173" spans="1:7" ht="21.6" hidden="1" customHeight="1" x14ac:dyDescent="0.2">
      <c r="A173" s="150"/>
      <c r="B173" s="128"/>
      <c r="C173" s="29"/>
      <c r="D173" s="115"/>
      <c r="E173" s="130"/>
      <c r="F173" s="128"/>
      <c r="G173" s="146"/>
    </row>
    <row r="174" spans="1:7" ht="21.6" hidden="1" customHeight="1" x14ac:dyDescent="0.2">
      <c r="A174" s="150"/>
      <c r="B174" s="128"/>
      <c r="C174" s="29"/>
      <c r="D174" s="115"/>
      <c r="E174" s="130"/>
      <c r="F174" s="128"/>
      <c r="G174" s="146"/>
    </row>
    <row r="175" spans="1:7" ht="21.6" hidden="1" customHeight="1" x14ac:dyDescent="0.2">
      <c r="A175" s="150"/>
      <c r="B175" s="128"/>
      <c r="C175" s="29"/>
      <c r="D175" s="115"/>
      <c r="E175" s="130"/>
      <c r="F175" s="128"/>
      <c r="G175" s="146"/>
    </row>
    <row r="176" spans="1:7" ht="21.6" hidden="1" customHeight="1" x14ac:dyDescent="0.2">
      <c r="A176" s="150"/>
      <c r="B176" s="128"/>
      <c r="C176" s="29"/>
      <c r="D176" s="115"/>
      <c r="E176" s="130"/>
      <c r="F176" s="128"/>
      <c r="G176" s="146"/>
    </row>
    <row r="177" spans="1:7" ht="21.6" hidden="1" customHeight="1" x14ac:dyDescent="0.2">
      <c r="A177" s="150"/>
      <c r="B177" s="128"/>
      <c r="C177" s="29"/>
      <c r="D177" s="115"/>
      <c r="E177" s="130"/>
      <c r="F177" s="128"/>
      <c r="G177" s="146"/>
    </row>
    <row r="178" spans="1:7" ht="21.6" hidden="1" customHeight="1" x14ac:dyDescent="0.2">
      <c r="A178" s="150"/>
      <c r="B178" s="128"/>
      <c r="C178" s="29"/>
      <c r="D178" s="115"/>
      <c r="E178" s="130"/>
      <c r="F178" s="128"/>
      <c r="G178" s="146"/>
    </row>
    <row r="179" spans="1:7" ht="21.6" hidden="1" customHeight="1" x14ac:dyDescent="0.2">
      <c r="A179" s="150"/>
      <c r="B179" s="128"/>
      <c r="C179" s="29"/>
      <c r="D179" s="115"/>
      <c r="E179" s="130"/>
      <c r="F179" s="128"/>
      <c r="G179" s="146"/>
    </row>
    <row r="180" spans="1:7" ht="21.6" hidden="1" customHeight="1" x14ac:dyDescent="0.2">
      <c r="A180" s="150"/>
      <c r="B180" s="128"/>
      <c r="C180" s="29"/>
      <c r="D180" s="115"/>
      <c r="E180" s="130"/>
      <c r="F180" s="128"/>
      <c r="G180" s="146"/>
    </row>
    <row r="181" spans="1:7" ht="21.6" hidden="1" customHeight="1" x14ac:dyDescent="0.2">
      <c r="A181" s="150"/>
      <c r="B181" s="128"/>
      <c r="C181" s="29"/>
      <c r="D181" s="115"/>
      <c r="E181" s="130"/>
      <c r="F181" s="128"/>
      <c r="G181" s="146"/>
    </row>
    <row r="182" spans="1:7" ht="21.6" hidden="1" customHeight="1" x14ac:dyDescent="0.2">
      <c r="A182" s="150"/>
      <c r="B182" s="128"/>
      <c r="C182" s="29"/>
      <c r="D182" s="115"/>
      <c r="E182" s="130"/>
      <c r="F182" s="128"/>
      <c r="G182" s="146"/>
    </row>
    <row r="183" spans="1:7" ht="21.6" hidden="1" customHeight="1" x14ac:dyDescent="0.2">
      <c r="A183" s="150"/>
      <c r="B183" s="128"/>
      <c r="C183" s="29"/>
      <c r="D183" s="115"/>
      <c r="E183" s="130"/>
      <c r="F183" s="128"/>
      <c r="G183" s="146"/>
    </row>
    <row r="184" spans="1:7" ht="21.6" hidden="1" customHeight="1" x14ac:dyDescent="0.2">
      <c r="A184" s="150"/>
      <c r="B184" s="128"/>
      <c r="C184" s="29"/>
      <c r="D184" s="115"/>
      <c r="E184" s="130"/>
      <c r="F184" s="128"/>
      <c r="G184" s="146"/>
    </row>
    <row r="185" spans="1:7" ht="21.6" hidden="1" customHeight="1" x14ac:dyDescent="0.2">
      <c r="A185" s="150"/>
      <c r="B185" s="128"/>
      <c r="C185" s="29"/>
      <c r="D185" s="115"/>
      <c r="E185" s="130"/>
      <c r="F185" s="128"/>
      <c r="G185" s="146"/>
    </row>
    <row r="186" spans="1:7" ht="21.6" hidden="1" customHeight="1" x14ac:dyDescent="0.2">
      <c r="A186" s="150"/>
      <c r="B186" s="128"/>
      <c r="C186" s="29"/>
      <c r="D186" s="115"/>
      <c r="E186" s="130"/>
      <c r="F186" s="128"/>
      <c r="G186" s="146"/>
    </row>
    <row r="187" spans="1:7" ht="21.6" hidden="1" customHeight="1" x14ac:dyDescent="0.2">
      <c r="A187" s="150"/>
      <c r="B187" s="128"/>
      <c r="C187" s="29"/>
      <c r="D187" s="115"/>
      <c r="E187" s="130"/>
      <c r="F187" s="128"/>
      <c r="G187" s="146"/>
    </row>
    <row r="188" spans="1:7" ht="21.6" hidden="1" customHeight="1" x14ac:dyDescent="0.2">
      <c r="A188" s="150"/>
      <c r="B188" s="128"/>
      <c r="C188" s="29"/>
      <c r="D188" s="115"/>
      <c r="E188" s="130"/>
      <c r="F188" s="128"/>
      <c r="G188" s="146"/>
    </row>
    <row r="189" spans="1:7" ht="21.6" hidden="1" customHeight="1" x14ac:dyDescent="0.2">
      <c r="A189" s="150"/>
      <c r="B189" s="128"/>
      <c r="C189" s="29"/>
      <c r="D189" s="115"/>
      <c r="E189" s="130"/>
      <c r="F189" s="128"/>
      <c r="G189" s="146"/>
    </row>
    <row r="190" spans="1:7" ht="21.6" hidden="1" customHeight="1" x14ac:dyDescent="0.2">
      <c r="A190" s="150"/>
      <c r="B190" s="128"/>
      <c r="C190" s="29"/>
      <c r="D190" s="115"/>
      <c r="E190" s="130"/>
      <c r="F190" s="128"/>
      <c r="G190" s="146"/>
    </row>
    <row r="191" spans="1:7" ht="21.6" hidden="1" customHeight="1" x14ac:dyDescent="0.2">
      <c r="A191" s="150"/>
      <c r="B191" s="128"/>
      <c r="C191" s="29"/>
      <c r="D191" s="115"/>
      <c r="E191" s="130"/>
      <c r="F191" s="128"/>
      <c r="G191" s="146"/>
    </row>
    <row r="192" spans="1:7" ht="21.6" hidden="1" customHeight="1" x14ac:dyDescent="0.2">
      <c r="A192" s="150"/>
      <c r="B192" s="128"/>
      <c r="C192" s="29"/>
      <c r="D192" s="115"/>
      <c r="E192" s="130"/>
      <c r="F192" s="128"/>
      <c r="G192" s="146"/>
    </row>
    <row r="193" spans="1:7" ht="21.6" hidden="1" customHeight="1" x14ac:dyDescent="0.2">
      <c r="A193" s="150"/>
      <c r="B193" s="128"/>
      <c r="C193" s="29"/>
      <c r="D193" s="115"/>
      <c r="E193" s="130"/>
      <c r="F193" s="128"/>
      <c r="G193" s="146"/>
    </row>
    <row r="194" spans="1:7" ht="21.6" hidden="1" customHeight="1" x14ac:dyDescent="0.2">
      <c r="A194" s="150"/>
      <c r="B194" s="128"/>
      <c r="C194" s="29"/>
      <c r="D194" s="115"/>
      <c r="E194" s="130"/>
      <c r="F194" s="128"/>
      <c r="G194" s="146"/>
    </row>
    <row r="195" spans="1:7" ht="21.6" hidden="1" customHeight="1" x14ac:dyDescent="0.2">
      <c r="A195" s="150"/>
      <c r="B195" s="128"/>
      <c r="C195" s="29"/>
      <c r="D195" s="115"/>
      <c r="E195" s="130"/>
      <c r="F195" s="128"/>
      <c r="G195" s="146"/>
    </row>
    <row r="196" spans="1:7" ht="21.6" hidden="1" customHeight="1" x14ac:dyDescent="0.2">
      <c r="A196" s="150"/>
      <c r="B196" s="128"/>
      <c r="C196" s="29"/>
      <c r="D196" s="115"/>
      <c r="E196" s="130"/>
      <c r="F196" s="128"/>
      <c r="G196" s="146"/>
    </row>
    <row r="197" spans="1:7" ht="21.6" hidden="1" customHeight="1" x14ac:dyDescent="0.2">
      <c r="A197" s="150"/>
      <c r="B197" s="128"/>
      <c r="C197" s="29"/>
      <c r="D197" s="115"/>
      <c r="E197" s="130"/>
      <c r="F197" s="128"/>
      <c r="G197" s="146"/>
    </row>
    <row r="198" spans="1:7" ht="21.6" hidden="1" customHeight="1" x14ac:dyDescent="0.2">
      <c r="A198" s="150"/>
      <c r="B198" s="128"/>
      <c r="C198" s="29"/>
      <c r="D198" s="115"/>
      <c r="E198" s="130"/>
      <c r="F198" s="128"/>
      <c r="G198" s="146"/>
    </row>
    <row r="199" spans="1:7" ht="21.6" hidden="1" customHeight="1" x14ac:dyDescent="0.2">
      <c r="A199" s="150"/>
      <c r="B199" s="128"/>
      <c r="C199" s="29"/>
      <c r="D199" s="115"/>
      <c r="E199" s="130"/>
      <c r="F199" s="128"/>
      <c r="G199" s="146"/>
    </row>
    <row r="200" spans="1:7" ht="21.6" hidden="1" customHeight="1" x14ac:dyDescent="0.2">
      <c r="A200" s="150"/>
      <c r="B200" s="128"/>
      <c r="C200" s="29"/>
      <c r="D200" s="115"/>
      <c r="E200" s="130"/>
      <c r="F200" s="128"/>
      <c r="G200" s="146"/>
    </row>
    <row r="201" spans="1:7" ht="21.6" hidden="1" customHeight="1" x14ac:dyDescent="0.2">
      <c r="A201" s="150"/>
      <c r="B201" s="128"/>
      <c r="C201" s="29"/>
      <c r="D201" s="115"/>
      <c r="E201" s="130"/>
      <c r="F201" s="128"/>
      <c r="G201" s="146"/>
    </row>
    <row r="202" spans="1:7" ht="21.6" hidden="1" customHeight="1" x14ac:dyDescent="0.2">
      <c r="A202" s="150"/>
      <c r="B202" s="128"/>
      <c r="C202" s="29"/>
      <c r="D202" s="115"/>
      <c r="E202" s="130"/>
      <c r="F202" s="128"/>
      <c r="G202" s="146"/>
    </row>
    <row r="203" spans="1:7" ht="21.6" hidden="1" customHeight="1" x14ac:dyDescent="0.2">
      <c r="A203" s="150"/>
      <c r="B203" s="128"/>
      <c r="C203" s="29"/>
      <c r="D203" s="115"/>
      <c r="E203" s="130"/>
      <c r="F203" s="128"/>
      <c r="G203" s="146"/>
    </row>
    <row r="204" spans="1:7" ht="21.6" hidden="1" customHeight="1" x14ac:dyDescent="0.2">
      <c r="A204" s="150"/>
      <c r="B204" s="128"/>
      <c r="C204" s="29"/>
      <c r="D204" s="115"/>
      <c r="E204" s="130"/>
      <c r="F204" s="128"/>
      <c r="G204" s="146"/>
    </row>
    <row r="205" spans="1:7" ht="21.6" hidden="1" customHeight="1" x14ac:dyDescent="0.2">
      <c r="A205" s="150"/>
      <c r="B205" s="128"/>
      <c r="C205" s="29"/>
      <c r="D205" s="115"/>
      <c r="E205" s="130"/>
      <c r="F205" s="128"/>
      <c r="G205" s="146"/>
    </row>
    <row r="206" spans="1:7" ht="21.6" hidden="1" customHeight="1" x14ac:dyDescent="0.2">
      <c r="A206" s="150"/>
      <c r="B206" s="128"/>
      <c r="C206" s="29"/>
      <c r="D206" s="115"/>
      <c r="E206" s="130"/>
      <c r="F206" s="128"/>
      <c r="G206" s="146"/>
    </row>
    <row r="207" spans="1:7" ht="21.6" hidden="1" customHeight="1" x14ac:dyDescent="0.2">
      <c r="A207" s="150"/>
      <c r="B207" s="128"/>
      <c r="C207" s="29"/>
      <c r="D207" s="115"/>
      <c r="E207" s="130"/>
      <c r="F207" s="128"/>
      <c r="G207" s="146"/>
    </row>
    <row r="208" spans="1:7" ht="21.6" hidden="1" customHeight="1" x14ac:dyDescent="0.2">
      <c r="A208" s="150"/>
      <c r="B208" s="128"/>
      <c r="C208" s="29"/>
      <c r="D208" s="115"/>
      <c r="E208" s="130"/>
      <c r="F208" s="128"/>
      <c r="G208" s="146"/>
    </row>
    <row r="209" spans="1:7" ht="21.6" hidden="1" customHeight="1" x14ac:dyDescent="0.2">
      <c r="A209" s="150"/>
      <c r="B209" s="128"/>
      <c r="C209" s="29"/>
      <c r="D209" s="115"/>
      <c r="E209" s="130"/>
      <c r="F209" s="128"/>
      <c r="G209" s="146"/>
    </row>
    <row r="210" spans="1:7" ht="21.6" hidden="1" customHeight="1" x14ac:dyDescent="0.2">
      <c r="A210" s="150"/>
      <c r="B210" s="128"/>
      <c r="C210" s="29"/>
      <c r="D210" s="115"/>
      <c r="E210" s="130"/>
      <c r="F210" s="128"/>
      <c r="G210" s="146"/>
    </row>
    <row r="211" spans="1:7" ht="21.6" hidden="1" customHeight="1" x14ac:dyDescent="0.2">
      <c r="A211" s="150"/>
      <c r="B211" s="128"/>
      <c r="C211" s="29"/>
      <c r="D211" s="115"/>
      <c r="E211" s="130"/>
      <c r="F211" s="128"/>
      <c r="G211" s="146"/>
    </row>
    <row r="212" spans="1:7" ht="21.6" hidden="1" customHeight="1" x14ac:dyDescent="0.2">
      <c r="A212" s="150"/>
      <c r="B212" s="128"/>
      <c r="C212" s="29"/>
      <c r="D212" s="115"/>
      <c r="E212" s="130"/>
      <c r="F212" s="128"/>
      <c r="G212" s="146"/>
    </row>
    <row r="213" spans="1:7" ht="21.6" hidden="1" customHeight="1" x14ac:dyDescent="0.2">
      <c r="A213" s="150"/>
      <c r="B213" s="128"/>
      <c r="C213" s="29"/>
      <c r="D213" s="115"/>
      <c r="E213" s="130"/>
      <c r="F213" s="128"/>
      <c r="G213" s="146"/>
    </row>
    <row r="214" spans="1:7" ht="21.6" hidden="1" customHeight="1" x14ac:dyDescent="0.2">
      <c r="A214" s="150"/>
      <c r="B214" s="128"/>
      <c r="C214" s="29"/>
      <c r="D214" s="115"/>
      <c r="E214" s="130"/>
      <c r="F214" s="128"/>
      <c r="G214" s="146"/>
    </row>
    <row r="215" spans="1:7" ht="21.6" hidden="1" customHeight="1" x14ac:dyDescent="0.2">
      <c r="A215" s="150"/>
      <c r="B215" s="128"/>
      <c r="C215" s="29"/>
      <c r="D215" s="115"/>
      <c r="E215" s="130"/>
      <c r="F215" s="128"/>
      <c r="G215" s="146"/>
    </row>
    <row r="216" spans="1:7" ht="21.6" hidden="1" customHeight="1" x14ac:dyDescent="0.2">
      <c r="A216" s="150"/>
      <c r="B216" s="128"/>
      <c r="C216" s="29"/>
      <c r="D216" s="115"/>
      <c r="E216" s="130"/>
      <c r="F216" s="128"/>
      <c r="G216" s="146"/>
    </row>
    <row r="217" spans="1:7" ht="21.6" hidden="1" customHeight="1" x14ac:dyDescent="0.2">
      <c r="A217" s="150"/>
      <c r="B217" s="128"/>
      <c r="C217" s="29"/>
      <c r="D217" s="115"/>
      <c r="E217" s="130"/>
      <c r="F217" s="128"/>
      <c r="G217" s="146"/>
    </row>
    <row r="218" spans="1:7" ht="21.6" hidden="1" customHeight="1" x14ac:dyDescent="0.2">
      <c r="A218" s="150"/>
      <c r="B218" s="128"/>
      <c r="C218" s="29"/>
      <c r="D218" s="115"/>
      <c r="E218" s="130"/>
      <c r="F218" s="128"/>
      <c r="G218" s="146"/>
    </row>
    <row r="219" spans="1:7" ht="21.6" hidden="1" customHeight="1" x14ac:dyDescent="0.2">
      <c r="A219" s="150"/>
      <c r="B219" s="128"/>
      <c r="C219" s="29"/>
      <c r="D219" s="115"/>
      <c r="E219" s="130"/>
      <c r="F219" s="128"/>
      <c r="G219" s="146"/>
    </row>
    <row r="220" spans="1:7" ht="21.6" hidden="1" customHeight="1" x14ac:dyDescent="0.2">
      <c r="A220" s="150"/>
      <c r="B220" s="128"/>
      <c r="C220" s="29"/>
      <c r="D220" s="115"/>
      <c r="E220" s="130"/>
      <c r="F220" s="128"/>
      <c r="G220" s="146"/>
    </row>
    <row r="221" spans="1:7" ht="21.6" hidden="1" customHeight="1" x14ac:dyDescent="0.2">
      <c r="A221" s="150"/>
      <c r="B221" s="128"/>
      <c r="C221" s="29"/>
      <c r="D221" s="115"/>
      <c r="E221" s="130"/>
      <c r="F221" s="128"/>
      <c r="G221" s="146"/>
    </row>
    <row r="222" spans="1:7" ht="21.6" hidden="1" customHeight="1" x14ac:dyDescent="0.2">
      <c r="A222" s="150"/>
      <c r="B222" s="128"/>
      <c r="C222" s="29"/>
      <c r="D222" s="115"/>
      <c r="E222" s="130"/>
      <c r="F222" s="128"/>
      <c r="G222" s="146"/>
    </row>
    <row r="223" spans="1:7" ht="21.6" hidden="1" customHeight="1" x14ac:dyDescent="0.2">
      <c r="A223" s="150"/>
      <c r="B223" s="128"/>
      <c r="C223" s="29"/>
      <c r="D223" s="115"/>
      <c r="E223" s="130"/>
      <c r="F223" s="128"/>
      <c r="G223" s="146"/>
    </row>
    <row r="224" spans="1:7" ht="21.6" hidden="1" customHeight="1" x14ac:dyDescent="0.2">
      <c r="A224" s="150"/>
      <c r="B224" s="128"/>
      <c r="C224" s="29"/>
      <c r="D224" s="115"/>
      <c r="E224" s="130"/>
      <c r="F224" s="128"/>
      <c r="G224" s="146"/>
    </row>
    <row r="225" spans="1:7" ht="21.6" hidden="1" customHeight="1" x14ac:dyDescent="0.2">
      <c r="A225" s="150"/>
      <c r="B225" s="128"/>
      <c r="C225" s="29"/>
      <c r="D225" s="115"/>
      <c r="E225" s="130"/>
      <c r="F225" s="128"/>
      <c r="G225" s="146"/>
    </row>
    <row r="226" spans="1:7" ht="21.6" hidden="1" customHeight="1" x14ac:dyDescent="0.2">
      <c r="A226" s="150"/>
      <c r="B226" s="128"/>
      <c r="C226" s="29"/>
      <c r="D226" s="115"/>
      <c r="E226" s="130"/>
      <c r="F226" s="128"/>
      <c r="G226" s="146"/>
    </row>
    <row r="227" spans="1:7" ht="21.6" hidden="1" customHeight="1" x14ac:dyDescent="0.2">
      <c r="A227" s="150"/>
      <c r="B227" s="128"/>
      <c r="C227" s="29"/>
      <c r="D227" s="115"/>
      <c r="E227" s="130"/>
      <c r="F227" s="128"/>
      <c r="G227" s="146"/>
    </row>
    <row r="228" spans="1:7" ht="21.6" hidden="1" customHeight="1" x14ac:dyDescent="0.2">
      <c r="A228" s="150"/>
      <c r="B228" s="128"/>
      <c r="C228" s="29"/>
      <c r="D228" s="115"/>
      <c r="E228" s="130"/>
      <c r="F228" s="128"/>
      <c r="G228" s="146"/>
    </row>
    <row r="229" spans="1:7" ht="21.6" hidden="1" customHeight="1" x14ac:dyDescent="0.2">
      <c r="A229" s="150"/>
      <c r="B229" s="128"/>
      <c r="C229" s="29"/>
      <c r="D229" s="115"/>
      <c r="E229" s="130"/>
      <c r="F229" s="128"/>
      <c r="G229" s="146"/>
    </row>
    <row r="230" spans="1:7" ht="21.6" hidden="1" customHeight="1" x14ac:dyDescent="0.2">
      <c r="A230" s="150"/>
      <c r="B230" s="128"/>
      <c r="C230" s="29"/>
      <c r="D230" s="115"/>
      <c r="E230" s="130"/>
      <c r="F230" s="128"/>
      <c r="G230" s="146"/>
    </row>
    <row r="231" spans="1:7" ht="21.6" hidden="1" customHeight="1" x14ac:dyDescent="0.2">
      <c r="A231" s="150"/>
      <c r="B231" s="128"/>
      <c r="C231" s="29"/>
      <c r="D231" s="115"/>
      <c r="E231" s="130"/>
      <c r="F231" s="128"/>
      <c r="G231" s="146"/>
    </row>
    <row r="232" spans="1:7" ht="21.6" hidden="1" customHeight="1" x14ac:dyDescent="0.2">
      <c r="A232" s="150"/>
      <c r="B232" s="128"/>
      <c r="C232" s="29"/>
      <c r="D232" s="115"/>
      <c r="E232" s="130"/>
      <c r="F232" s="128"/>
      <c r="G232" s="146"/>
    </row>
    <row r="233" spans="1:7" ht="21.6" hidden="1" customHeight="1" x14ac:dyDescent="0.2">
      <c r="A233" s="150"/>
      <c r="B233" s="128"/>
      <c r="C233" s="29"/>
      <c r="D233" s="115"/>
      <c r="E233" s="130"/>
      <c r="F233" s="128"/>
      <c r="G233" s="146"/>
    </row>
    <row r="234" spans="1:7" ht="21.6" hidden="1" customHeight="1" x14ac:dyDescent="0.2">
      <c r="A234" s="150"/>
      <c r="B234" s="128"/>
      <c r="C234" s="29"/>
      <c r="D234" s="115"/>
      <c r="E234" s="130"/>
      <c r="F234" s="128"/>
      <c r="G234" s="146"/>
    </row>
    <row r="235" spans="1:7" ht="21.6" hidden="1" customHeight="1" x14ac:dyDescent="0.2">
      <c r="A235" s="150"/>
      <c r="B235" s="128"/>
      <c r="C235" s="29"/>
      <c r="D235" s="115"/>
      <c r="E235" s="130"/>
      <c r="F235" s="128"/>
      <c r="G235" s="146"/>
    </row>
    <row r="236" spans="1:7" ht="21.6" hidden="1" customHeight="1" x14ac:dyDescent="0.2">
      <c r="A236" s="150"/>
      <c r="B236" s="128"/>
      <c r="C236" s="29"/>
      <c r="D236" s="115"/>
      <c r="E236" s="130"/>
      <c r="F236" s="128"/>
      <c r="G236" s="146"/>
    </row>
    <row r="237" spans="1:7" ht="21.6" hidden="1" customHeight="1" x14ac:dyDescent="0.2">
      <c r="A237" s="150"/>
      <c r="B237" s="128"/>
      <c r="C237" s="29"/>
      <c r="D237" s="115"/>
      <c r="E237" s="130"/>
      <c r="F237" s="128"/>
      <c r="G237" s="146"/>
    </row>
    <row r="238" spans="1:7" ht="21.6" hidden="1" customHeight="1" x14ac:dyDescent="0.2">
      <c r="A238" s="150"/>
      <c r="B238" s="128"/>
      <c r="C238" s="29"/>
      <c r="D238" s="115"/>
      <c r="E238" s="130"/>
      <c r="F238" s="128"/>
      <c r="G238" s="146"/>
    </row>
    <row r="239" spans="1:7" ht="21.6" hidden="1" customHeight="1" x14ac:dyDescent="0.2">
      <c r="A239" s="150"/>
      <c r="B239" s="128"/>
      <c r="C239" s="29"/>
      <c r="D239" s="115"/>
      <c r="E239" s="130"/>
      <c r="F239" s="128"/>
      <c r="G239" s="146"/>
    </row>
    <row r="240" spans="1:7" ht="21.6" hidden="1" customHeight="1" x14ac:dyDescent="0.2">
      <c r="A240" s="150"/>
      <c r="B240" s="128"/>
      <c r="C240" s="29"/>
      <c r="D240" s="115"/>
      <c r="E240" s="130"/>
      <c r="F240" s="128"/>
      <c r="G240" s="146"/>
    </row>
    <row r="241" spans="1:7" ht="21.6" hidden="1" customHeight="1" x14ac:dyDescent="0.2">
      <c r="A241" s="150"/>
      <c r="B241" s="128"/>
      <c r="C241" s="29"/>
      <c r="D241" s="115"/>
      <c r="E241" s="130"/>
      <c r="F241" s="128"/>
      <c r="G241" s="146"/>
    </row>
    <row r="242" spans="1:7" ht="21.6" hidden="1" customHeight="1" x14ac:dyDescent="0.2">
      <c r="A242" s="150"/>
      <c r="B242" s="128"/>
      <c r="C242" s="29"/>
      <c r="D242" s="115"/>
      <c r="E242" s="130"/>
      <c r="F242" s="128"/>
      <c r="G242" s="146"/>
    </row>
    <row r="243" spans="1:7" ht="21.6" hidden="1" customHeight="1" x14ac:dyDescent="0.2">
      <c r="A243" s="150"/>
      <c r="B243" s="128"/>
      <c r="C243" s="29"/>
      <c r="D243" s="115"/>
      <c r="E243" s="130"/>
      <c r="F243" s="128"/>
      <c r="G243" s="146"/>
    </row>
    <row r="244" spans="1:7" ht="21.6" hidden="1" customHeight="1" x14ac:dyDescent="0.2">
      <c r="A244" s="150"/>
      <c r="B244" s="128"/>
      <c r="C244" s="29"/>
      <c r="D244" s="115"/>
      <c r="E244" s="130"/>
      <c r="F244" s="128"/>
      <c r="G244" s="146"/>
    </row>
    <row r="245" spans="1:7" ht="21.6" hidden="1" customHeight="1" x14ac:dyDescent="0.2">
      <c r="A245" s="150"/>
      <c r="B245" s="128"/>
      <c r="C245" s="29"/>
      <c r="D245" s="115"/>
      <c r="E245" s="130"/>
      <c r="F245" s="128"/>
      <c r="G245" s="146"/>
    </row>
    <row r="246" spans="1:7" ht="21.6" hidden="1" customHeight="1" x14ac:dyDescent="0.2">
      <c r="A246" s="150"/>
      <c r="B246" s="128"/>
      <c r="C246" s="29"/>
      <c r="D246" s="115"/>
      <c r="E246" s="130"/>
      <c r="F246" s="128"/>
      <c r="G246" s="146"/>
    </row>
    <row r="247" spans="1:7" ht="21.6" hidden="1" customHeight="1" x14ac:dyDescent="0.2">
      <c r="A247" s="150"/>
      <c r="B247" s="128"/>
      <c r="C247" s="29"/>
      <c r="D247" s="115"/>
      <c r="E247" s="130"/>
      <c r="F247" s="128"/>
      <c r="G247" s="146"/>
    </row>
    <row r="248" spans="1:7" ht="21.6" hidden="1" customHeight="1" x14ac:dyDescent="0.2">
      <c r="A248" s="150"/>
      <c r="B248" s="128"/>
      <c r="C248" s="29"/>
      <c r="D248" s="115"/>
      <c r="E248" s="130"/>
      <c r="F248" s="128"/>
      <c r="G248" s="146"/>
    </row>
    <row r="249" spans="1:7" ht="21.6" hidden="1" customHeight="1" x14ac:dyDescent="0.2">
      <c r="A249" s="150"/>
      <c r="B249" s="128"/>
      <c r="C249" s="29"/>
      <c r="D249" s="115"/>
      <c r="E249" s="130"/>
      <c r="F249" s="128"/>
      <c r="G249" s="146"/>
    </row>
    <row r="250" spans="1:7" ht="21.6" hidden="1" customHeight="1" x14ac:dyDescent="0.2">
      <c r="A250" s="150"/>
      <c r="B250" s="128"/>
      <c r="C250" s="29"/>
      <c r="D250" s="115"/>
      <c r="E250" s="130"/>
      <c r="F250" s="128"/>
      <c r="G250" s="146"/>
    </row>
    <row r="251" spans="1:7" ht="21.6" hidden="1" customHeight="1" x14ac:dyDescent="0.2">
      <c r="A251" s="150"/>
      <c r="B251" s="128"/>
      <c r="C251" s="29"/>
      <c r="D251" s="115"/>
      <c r="E251" s="130"/>
      <c r="F251" s="128"/>
      <c r="G251" s="146"/>
    </row>
    <row r="252" spans="1:7" ht="21.6" hidden="1" customHeight="1" x14ac:dyDescent="0.2">
      <c r="A252" s="150"/>
      <c r="B252" s="128"/>
      <c r="C252" s="29"/>
      <c r="D252" s="115"/>
      <c r="E252" s="130"/>
      <c r="F252" s="128"/>
      <c r="G252" s="146"/>
    </row>
    <row r="253" spans="1:7" ht="21.6" hidden="1" customHeight="1" x14ac:dyDescent="0.2">
      <c r="A253" s="150"/>
      <c r="B253" s="128"/>
      <c r="C253" s="29"/>
      <c r="D253" s="115"/>
      <c r="E253" s="130"/>
      <c r="F253" s="128"/>
      <c r="G253" s="146"/>
    </row>
    <row r="254" spans="1:7" ht="21.6" hidden="1" customHeight="1" x14ac:dyDescent="0.2">
      <c r="A254" s="150"/>
      <c r="B254" s="128"/>
      <c r="C254" s="29"/>
      <c r="D254" s="115"/>
      <c r="E254" s="130"/>
      <c r="F254" s="128"/>
      <c r="G254" s="146"/>
    </row>
    <row r="255" spans="1:7" ht="21.6" hidden="1" customHeight="1" x14ac:dyDescent="0.2">
      <c r="A255" s="150"/>
      <c r="B255" s="128"/>
      <c r="C255" s="29"/>
      <c r="D255" s="115"/>
      <c r="E255" s="130"/>
      <c r="F255" s="128"/>
      <c r="G255" s="146"/>
    </row>
    <row r="256" spans="1:7" ht="21.6" hidden="1" customHeight="1" x14ac:dyDescent="0.2">
      <c r="A256" s="150"/>
      <c r="B256" s="128"/>
      <c r="C256" s="29"/>
      <c r="D256" s="115"/>
      <c r="E256" s="130"/>
      <c r="F256" s="128"/>
      <c r="G256" s="146"/>
    </row>
    <row r="257" spans="1:7" ht="21.6" hidden="1" customHeight="1" x14ac:dyDescent="0.2">
      <c r="A257" s="150"/>
      <c r="B257" s="128"/>
      <c r="C257" s="29"/>
      <c r="D257" s="115"/>
      <c r="E257" s="130"/>
      <c r="F257" s="128"/>
      <c r="G257" s="146"/>
    </row>
    <row r="258" spans="1:7" ht="21.6" hidden="1" customHeight="1" x14ac:dyDescent="0.2">
      <c r="A258" s="150"/>
      <c r="B258" s="128"/>
      <c r="C258" s="29"/>
      <c r="D258" s="115"/>
      <c r="E258" s="130"/>
      <c r="F258" s="128"/>
      <c r="G258" s="146"/>
    </row>
    <row r="259" spans="1:7" ht="21.6" hidden="1" customHeight="1" x14ac:dyDescent="0.2">
      <c r="A259" s="150"/>
      <c r="B259" s="128"/>
      <c r="C259" s="29"/>
      <c r="D259" s="115"/>
      <c r="E259" s="130"/>
      <c r="F259" s="128"/>
      <c r="G259" s="146"/>
    </row>
    <row r="260" spans="1:7" ht="21.6" hidden="1" customHeight="1" x14ac:dyDescent="0.2">
      <c r="A260" s="150"/>
      <c r="B260" s="128"/>
      <c r="C260" s="29"/>
      <c r="D260" s="115"/>
      <c r="E260" s="130"/>
      <c r="F260" s="128"/>
      <c r="G260" s="146"/>
    </row>
    <row r="261" spans="1:7" ht="21.6" hidden="1" customHeight="1" x14ac:dyDescent="0.2">
      <c r="A261" s="150"/>
      <c r="B261" s="128"/>
      <c r="C261" s="29"/>
      <c r="D261" s="115"/>
      <c r="E261" s="130"/>
      <c r="F261" s="128"/>
      <c r="G261" s="146"/>
    </row>
    <row r="262" spans="1:7" ht="21.6" hidden="1" customHeight="1" x14ac:dyDescent="0.2">
      <c r="A262" s="150"/>
      <c r="B262" s="128"/>
      <c r="C262" s="29"/>
      <c r="D262" s="115"/>
      <c r="E262" s="130"/>
      <c r="F262" s="128"/>
      <c r="G262" s="146"/>
    </row>
    <row r="263" spans="1:7" ht="21.6" hidden="1" customHeight="1" x14ac:dyDescent="0.2">
      <c r="A263" s="150"/>
      <c r="B263" s="128"/>
      <c r="C263" s="29"/>
      <c r="D263" s="115"/>
      <c r="E263" s="130"/>
      <c r="F263" s="128"/>
      <c r="G263" s="146"/>
    </row>
    <row r="264" spans="1:7" ht="21.6" hidden="1" customHeight="1" x14ac:dyDescent="0.2">
      <c r="A264" s="150"/>
      <c r="B264" s="128"/>
      <c r="C264" s="29"/>
      <c r="D264" s="115"/>
      <c r="E264" s="130"/>
      <c r="F264" s="128"/>
      <c r="G264" s="146"/>
    </row>
    <row r="265" spans="1:7" ht="21.6" hidden="1" customHeight="1" x14ac:dyDescent="0.2">
      <c r="A265" s="150"/>
      <c r="B265" s="128"/>
      <c r="C265" s="29"/>
      <c r="D265" s="115"/>
      <c r="E265" s="130"/>
      <c r="F265" s="128"/>
      <c r="G265" s="146"/>
    </row>
    <row r="266" spans="1:7" ht="21.6" hidden="1" customHeight="1" x14ac:dyDescent="0.2">
      <c r="A266" s="150"/>
      <c r="B266" s="128"/>
      <c r="C266" s="29"/>
      <c r="D266" s="115"/>
      <c r="E266" s="130"/>
      <c r="F266" s="128"/>
      <c r="G266" s="146"/>
    </row>
    <row r="267" spans="1:7" ht="21.6" hidden="1" customHeight="1" x14ac:dyDescent="0.2">
      <c r="A267" s="150"/>
      <c r="B267" s="128"/>
      <c r="C267" s="29"/>
      <c r="D267" s="115"/>
      <c r="E267" s="130"/>
      <c r="F267" s="128"/>
      <c r="G267" s="146"/>
    </row>
    <row r="268" spans="1:7" ht="21.6" hidden="1" customHeight="1" x14ac:dyDescent="0.2">
      <c r="A268" s="150"/>
      <c r="B268" s="128"/>
      <c r="C268" s="29"/>
      <c r="D268" s="115"/>
      <c r="E268" s="130"/>
      <c r="F268" s="128"/>
      <c r="G268" s="146"/>
    </row>
    <row r="269" spans="1:7" ht="21.6" hidden="1" customHeight="1" x14ac:dyDescent="0.2">
      <c r="A269" s="150"/>
      <c r="B269" s="128"/>
      <c r="C269" s="29"/>
      <c r="D269" s="115"/>
      <c r="E269" s="130"/>
      <c r="F269" s="128"/>
      <c r="G269" s="146"/>
    </row>
    <row r="270" spans="1:7" ht="21.6" hidden="1" customHeight="1" x14ac:dyDescent="0.2">
      <c r="A270" s="150"/>
      <c r="B270" s="128"/>
      <c r="C270" s="29"/>
      <c r="D270" s="115"/>
      <c r="E270" s="130"/>
      <c r="F270" s="128"/>
      <c r="G270" s="146"/>
    </row>
    <row r="271" spans="1:7" ht="21.6" hidden="1" customHeight="1" x14ac:dyDescent="0.2">
      <c r="A271" s="150"/>
      <c r="B271" s="128"/>
      <c r="C271" s="29"/>
      <c r="D271" s="115"/>
      <c r="E271" s="130"/>
      <c r="F271" s="128"/>
      <c r="G271" s="146"/>
    </row>
    <row r="272" spans="1:7" ht="21.6" hidden="1" customHeight="1" x14ac:dyDescent="0.2">
      <c r="A272" s="150"/>
      <c r="B272" s="128"/>
      <c r="C272" s="29"/>
      <c r="D272" s="115"/>
      <c r="E272" s="130"/>
      <c r="F272" s="128"/>
      <c r="G272" s="146"/>
    </row>
    <row r="273" spans="1:7" ht="21.6" hidden="1" customHeight="1" x14ac:dyDescent="0.2">
      <c r="A273" s="150"/>
      <c r="B273" s="128"/>
      <c r="C273" s="29"/>
      <c r="D273" s="115"/>
      <c r="E273" s="130"/>
      <c r="F273" s="128"/>
      <c r="G273" s="146"/>
    </row>
    <row r="274" spans="1:7" ht="21.6" hidden="1" customHeight="1" x14ac:dyDescent="0.2">
      <c r="A274" s="150"/>
      <c r="B274" s="128"/>
      <c r="C274" s="29"/>
      <c r="D274" s="115"/>
      <c r="E274" s="130"/>
      <c r="F274" s="128"/>
      <c r="G274" s="146"/>
    </row>
    <row r="275" spans="1:7" ht="21.6" hidden="1" customHeight="1" x14ac:dyDescent="0.2">
      <c r="A275" s="150"/>
      <c r="B275" s="128"/>
      <c r="C275" s="29"/>
      <c r="D275" s="115"/>
      <c r="E275" s="130"/>
      <c r="F275" s="128"/>
      <c r="G275" s="146"/>
    </row>
    <row r="276" spans="1:7" ht="21.6" hidden="1" customHeight="1" x14ac:dyDescent="0.2">
      <c r="A276" s="150"/>
      <c r="B276" s="128"/>
      <c r="C276" s="29"/>
      <c r="D276" s="115"/>
      <c r="E276" s="130"/>
      <c r="F276" s="128"/>
      <c r="G276" s="146"/>
    </row>
    <row r="277" spans="1:7" ht="21.6" hidden="1" customHeight="1" x14ac:dyDescent="0.2">
      <c r="A277" s="150"/>
      <c r="B277" s="128"/>
      <c r="C277" s="29"/>
      <c r="D277" s="115"/>
      <c r="E277" s="130"/>
      <c r="F277" s="128"/>
      <c r="G277" s="146"/>
    </row>
    <row r="278" spans="1:7" ht="21.6" hidden="1" customHeight="1" x14ac:dyDescent="0.2">
      <c r="A278" s="150"/>
      <c r="B278" s="128"/>
      <c r="C278" s="29"/>
      <c r="D278" s="115"/>
      <c r="E278" s="130"/>
      <c r="F278" s="128"/>
      <c r="G278" s="146"/>
    </row>
    <row r="279" spans="1:7" ht="21.6" hidden="1" customHeight="1" x14ac:dyDescent="0.2">
      <c r="A279" s="150"/>
      <c r="B279" s="128"/>
      <c r="C279" s="29"/>
      <c r="D279" s="115"/>
      <c r="E279" s="130"/>
      <c r="F279" s="128"/>
      <c r="G279" s="146"/>
    </row>
    <row r="280" spans="1:7" ht="21.6" hidden="1" customHeight="1" x14ac:dyDescent="0.2">
      <c r="A280" s="150"/>
      <c r="B280" s="128"/>
      <c r="C280" s="29"/>
      <c r="D280" s="115"/>
      <c r="E280" s="130"/>
      <c r="F280" s="128"/>
      <c r="G280" s="146"/>
    </row>
    <row r="281" spans="1:7" ht="21.6" hidden="1" customHeight="1" x14ac:dyDescent="0.2">
      <c r="A281" s="150"/>
      <c r="B281" s="128"/>
      <c r="C281" s="29"/>
      <c r="D281" s="115"/>
      <c r="E281" s="130"/>
      <c r="F281" s="128"/>
      <c r="G281" s="146"/>
    </row>
    <row r="282" spans="1:7" ht="21.6" hidden="1" customHeight="1" x14ac:dyDescent="0.2">
      <c r="A282" s="150"/>
      <c r="B282" s="128"/>
      <c r="C282" s="29"/>
      <c r="D282" s="115"/>
      <c r="E282" s="130"/>
      <c r="F282" s="128"/>
      <c r="G282" s="146"/>
    </row>
    <row r="283" spans="1:7" ht="21.6" hidden="1" customHeight="1" x14ac:dyDescent="0.2">
      <c r="A283" s="150"/>
      <c r="B283" s="128"/>
      <c r="C283" s="29"/>
      <c r="D283" s="115"/>
      <c r="E283" s="130"/>
      <c r="F283" s="128"/>
      <c r="G283" s="146"/>
    </row>
    <row r="284" spans="1:7" ht="21.6" hidden="1" customHeight="1" x14ac:dyDescent="0.2">
      <c r="A284" s="150"/>
      <c r="B284" s="128"/>
      <c r="C284" s="29"/>
      <c r="D284" s="115"/>
      <c r="E284" s="130"/>
      <c r="F284" s="128"/>
      <c r="G284" s="146"/>
    </row>
    <row r="285" spans="1:7" ht="21.6" hidden="1" customHeight="1" x14ac:dyDescent="0.2">
      <c r="A285" s="150"/>
      <c r="B285" s="128"/>
      <c r="C285" s="29"/>
      <c r="D285" s="115"/>
      <c r="E285" s="130"/>
      <c r="F285" s="128"/>
      <c r="G285" s="146"/>
    </row>
    <row r="286" spans="1:7" ht="21.6" hidden="1" customHeight="1" x14ac:dyDescent="0.2">
      <c r="A286" s="150"/>
      <c r="B286" s="128"/>
      <c r="C286" s="29"/>
      <c r="D286" s="115"/>
      <c r="E286" s="130"/>
      <c r="F286" s="128"/>
      <c r="G286" s="146"/>
    </row>
    <row r="287" spans="1:7" ht="21.6" hidden="1" customHeight="1" x14ac:dyDescent="0.2">
      <c r="A287" s="150"/>
      <c r="B287" s="128"/>
      <c r="C287" s="29"/>
      <c r="D287" s="115"/>
      <c r="E287" s="130"/>
      <c r="F287" s="128"/>
      <c r="G287" s="146"/>
    </row>
    <row r="288" spans="1:7" ht="21.6" hidden="1" customHeight="1" x14ac:dyDescent="0.2">
      <c r="A288" s="150"/>
      <c r="B288" s="128"/>
      <c r="C288" s="29"/>
      <c r="D288" s="115"/>
      <c r="E288" s="130"/>
      <c r="F288" s="128"/>
      <c r="G288" s="146"/>
    </row>
    <row r="289" spans="1:7" ht="21.6" hidden="1" customHeight="1" x14ac:dyDescent="0.2">
      <c r="A289" s="150"/>
      <c r="B289" s="128"/>
      <c r="C289" s="29"/>
      <c r="D289" s="115"/>
      <c r="E289" s="130"/>
      <c r="F289" s="128"/>
      <c r="G289" s="146"/>
    </row>
    <row r="290" spans="1:7" ht="21.6" hidden="1" customHeight="1" x14ac:dyDescent="0.2">
      <c r="A290" s="150"/>
      <c r="B290" s="128"/>
      <c r="C290" s="29"/>
      <c r="D290" s="115"/>
      <c r="E290" s="130"/>
      <c r="F290" s="128"/>
      <c r="G290" s="146"/>
    </row>
    <row r="291" spans="1:7" ht="21.6" hidden="1" customHeight="1" x14ac:dyDescent="0.2">
      <c r="A291" s="150"/>
      <c r="B291" s="128"/>
      <c r="C291" s="29"/>
      <c r="D291" s="115"/>
      <c r="E291" s="130"/>
      <c r="F291" s="128"/>
      <c r="G291" s="146"/>
    </row>
    <row r="292" spans="1:7" ht="21.6" hidden="1" customHeight="1" x14ac:dyDescent="0.2">
      <c r="A292" s="150"/>
      <c r="B292" s="128"/>
      <c r="C292" s="29"/>
      <c r="D292" s="115"/>
      <c r="E292" s="130"/>
      <c r="F292" s="128"/>
      <c r="G292" s="146"/>
    </row>
    <row r="293" spans="1:7" ht="21.6" hidden="1" customHeight="1" x14ac:dyDescent="0.2">
      <c r="A293" s="150"/>
      <c r="B293" s="128"/>
      <c r="C293" s="29"/>
      <c r="D293" s="115"/>
      <c r="E293" s="130"/>
      <c r="F293" s="128"/>
      <c r="G293" s="146"/>
    </row>
    <row r="294" spans="1:7" ht="21.6" customHeight="1" x14ac:dyDescent="0.2">
      <c r="A294" s="150"/>
      <c r="B294" s="123" t="s">
        <v>81</v>
      </c>
      <c r="C294" s="29"/>
      <c r="D294" s="115"/>
      <c r="E294" s="130"/>
      <c r="F294" s="128"/>
      <c r="G294" s="146"/>
    </row>
    <row r="295" spans="1:7" ht="21.6" customHeight="1" thickBot="1" x14ac:dyDescent="0.25">
      <c r="A295" s="151"/>
      <c r="B295" s="129"/>
      <c r="C295" s="126"/>
      <c r="D295" s="143"/>
      <c r="E295" s="142"/>
      <c r="F295" s="129"/>
      <c r="G295" s="147"/>
    </row>
    <row r="296" spans="1:7" ht="9" customHeight="1" thickTop="1" thickBot="1" x14ac:dyDescent="0.25"/>
    <row r="297" spans="1:7" ht="15.6" customHeight="1" thickTop="1" x14ac:dyDescent="0.2">
      <c r="A297" s="188" t="s">
        <v>3</v>
      </c>
      <c r="B297" s="186"/>
      <c r="C297" s="186"/>
      <c r="D297" s="186"/>
      <c r="E297" s="186"/>
      <c r="F297" s="186" t="s">
        <v>12</v>
      </c>
      <c r="G297" s="187"/>
    </row>
    <row r="298" spans="1:7" ht="15.6" customHeight="1" x14ac:dyDescent="0.2">
      <c r="A298" s="131"/>
      <c r="B298" s="132"/>
      <c r="C298" s="133"/>
      <c r="D298" s="134"/>
      <c r="E298" s="132"/>
      <c r="F298" s="132"/>
      <c r="G298" s="135"/>
    </row>
    <row r="299" spans="1:7" ht="15.6" customHeight="1" x14ac:dyDescent="0.2">
      <c r="A299" s="148"/>
      <c r="B299" s="1"/>
      <c r="C299" s="28"/>
      <c r="D299" s="21"/>
      <c r="E299" s="1"/>
      <c r="F299" s="1"/>
      <c r="G299" s="149"/>
    </row>
    <row r="300" spans="1:7" ht="15.6" customHeight="1" x14ac:dyDescent="0.2">
      <c r="A300" s="148"/>
      <c r="B300" s="1"/>
      <c r="C300" s="28"/>
      <c r="D300" s="21"/>
      <c r="E300" s="1"/>
      <c r="F300" s="1"/>
      <c r="G300" s="149"/>
    </row>
    <row r="301" spans="1:7" ht="15.6" customHeight="1" x14ac:dyDescent="0.2">
      <c r="A301" s="148"/>
      <c r="B301" s="1"/>
      <c r="C301" s="28"/>
      <c r="D301" s="21"/>
      <c r="E301" s="1"/>
      <c r="F301" s="1"/>
      <c r="G301" s="149"/>
    </row>
    <row r="302" spans="1:7" ht="15.6" customHeight="1" x14ac:dyDescent="0.2">
      <c r="A302" s="136"/>
      <c r="B302" s="137"/>
      <c r="C302" s="138"/>
      <c r="D302" s="139"/>
      <c r="E302" s="137"/>
      <c r="F302" s="137"/>
      <c r="G302" s="140"/>
    </row>
    <row r="303" spans="1:7" ht="15.6" customHeight="1" thickBot="1" x14ac:dyDescent="0.25">
      <c r="A303" s="185"/>
      <c r="B303" s="183"/>
      <c r="C303" s="183"/>
      <c r="D303" s="183"/>
      <c r="E303" s="183"/>
      <c r="F303" s="183" t="s">
        <v>55</v>
      </c>
      <c r="G303" s="184"/>
    </row>
    <row r="304" spans="1:7" ht="13.5" thickTop="1" x14ac:dyDescent="0.2"/>
  </sheetData>
  <mergeCells count="16">
    <mergeCell ref="A6:G6"/>
    <mergeCell ref="A7:G7"/>
    <mergeCell ref="A9:G9"/>
    <mergeCell ref="A10:G10"/>
    <mergeCell ref="A11:G11"/>
    <mergeCell ref="A8:F8"/>
    <mergeCell ref="A1:G1"/>
    <mergeCell ref="A2:G2"/>
    <mergeCell ref="A3:G3"/>
    <mergeCell ref="A4:G4"/>
    <mergeCell ref="A5:G5"/>
    <mergeCell ref="F303:G303"/>
    <mergeCell ref="A303:E303"/>
    <mergeCell ref="F297:G297"/>
    <mergeCell ref="A297:E297"/>
    <mergeCell ref="A12:G12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59999389629810485"/>
    <pageSetUpPr fitToPage="1"/>
  </sheetPr>
  <dimension ref="A1:U86"/>
  <sheetViews>
    <sheetView tabSelected="1" view="pageBreakPreview" zoomScale="71" zoomScaleNormal="100" zoomScaleSheetLayoutView="71" workbookViewId="0">
      <selection activeCell="W75" sqref="W75"/>
    </sheetView>
  </sheetViews>
  <sheetFormatPr defaultColWidth="9.140625" defaultRowHeight="12.75" x14ac:dyDescent="0.2"/>
  <cols>
    <col min="1" max="1" width="7" style="48" customWidth="1"/>
    <col min="2" max="2" width="7" style="127" customWidth="1"/>
    <col min="3" max="3" width="12.42578125" style="127" customWidth="1"/>
    <col min="4" max="4" width="19.140625" style="48" customWidth="1"/>
    <col min="5" max="5" width="12.28515625" style="48" bestFit="1" customWidth="1"/>
    <col min="6" max="6" width="9" style="48" customWidth="1"/>
    <col min="7" max="7" width="24.140625" style="48" customWidth="1"/>
    <col min="8" max="8" width="19.5703125" style="48" customWidth="1"/>
    <col min="9" max="9" width="5" style="48" customWidth="1"/>
    <col min="10" max="10" width="9.85546875" style="48" bestFit="1" customWidth="1"/>
    <col min="11" max="11" width="4.42578125" style="48" customWidth="1"/>
    <col min="12" max="12" width="9.85546875" style="48" bestFit="1" customWidth="1"/>
    <col min="13" max="13" width="4.5703125" style="48" customWidth="1"/>
    <col min="14" max="14" width="10.28515625" style="48" customWidth="1"/>
    <col min="15" max="15" width="4.85546875" style="48" customWidth="1"/>
    <col min="16" max="16" width="10.28515625" style="99" customWidth="1"/>
    <col min="17" max="17" width="11.85546875" style="112" customWidth="1"/>
    <col min="18" max="18" width="10" style="48" customWidth="1"/>
    <col min="19" max="19" width="12.42578125" style="48" customWidth="1"/>
    <col min="20" max="20" width="14.5703125" style="48" customWidth="1"/>
    <col min="21" max="22" width="11.7109375" style="48" bestFit="1" customWidth="1"/>
    <col min="23" max="16384" width="9.140625" style="48"/>
  </cols>
  <sheetData>
    <row r="1" spans="1:20" ht="22.5" customHeight="1" x14ac:dyDescent="0.2">
      <c r="A1" s="241" t="s">
        <v>304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</row>
    <row r="2" spans="1:20" ht="22.5" customHeight="1" x14ac:dyDescent="0.2">
      <c r="A2" s="241" t="s">
        <v>303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ht="22.5" customHeight="1" x14ac:dyDescent="0.2">
      <c r="A3" s="241" t="s">
        <v>305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ht="22.5" customHeight="1" x14ac:dyDescent="0.2">
      <c r="A4" s="241" t="s">
        <v>306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ht="7.5" customHeight="1" x14ac:dyDescent="0.2"/>
    <row r="6" spans="1:20" s="49" customFormat="1" ht="25.5" customHeight="1" x14ac:dyDescent="0.2">
      <c r="A6" s="242" t="s">
        <v>53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s="49" customFormat="1" ht="18" customHeight="1" x14ac:dyDescent="0.2">
      <c r="A7" s="213" t="s">
        <v>17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</row>
    <row r="8" spans="1:20" s="49" customFormat="1" ht="4.5" customHeight="1" thickBot="1" x14ac:dyDescent="0.2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</row>
    <row r="9" spans="1:20" ht="18" customHeight="1" thickTop="1" x14ac:dyDescent="0.2">
      <c r="A9" s="221" t="s">
        <v>44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3"/>
    </row>
    <row r="10" spans="1:20" ht="18" customHeight="1" x14ac:dyDescent="0.2">
      <c r="A10" s="224" t="s">
        <v>25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6"/>
    </row>
    <row r="11" spans="1:20" ht="19.5" customHeight="1" x14ac:dyDescent="0.2">
      <c r="A11" s="224" t="s">
        <v>298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6"/>
    </row>
    <row r="12" spans="1:20" ht="5.25" customHeight="1" x14ac:dyDescent="0.2">
      <c r="A12" s="232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</row>
    <row r="13" spans="1:20" ht="15.75" x14ac:dyDescent="0.2">
      <c r="A13" s="50" t="s">
        <v>302</v>
      </c>
      <c r="B13" s="51"/>
      <c r="C13" s="51"/>
      <c r="D13" s="52"/>
      <c r="E13" s="53"/>
      <c r="F13" s="53"/>
      <c r="G13" s="54"/>
      <c r="H13" s="53"/>
      <c r="I13" s="53"/>
      <c r="J13" s="53"/>
      <c r="K13" s="53"/>
      <c r="L13" s="53"/>
      <c r="M13" s="53"/>
      <c r="N13" s="53"/>
      <c r="O13" s="53"/>
      <c r="P13" s="55"/>
      <c r="Q13" s="56"/>
      <c r="R13" s="53"/>
      <c r="S13" s="57"/>
      <c r="T13" s="58" t="s">
        <v>54</v>
      </c>
    </row>
    <row r="14" spans="1:20" ht="15.75" x14ac:dyDescent="0.2">
      <c r="A14" s="59" t="s">
        <v>307</v>
      </c>
      <c r="B14" s="60"/>
      <c r="C14" s="48"/>
      <c r="D14" s="113"/>
      <c r="E14" s="61"/>
      <c r="F14" s="61"/>
      <c r="G14" s="62"/>
      <c r="H14" s="61"/>
      <c r="I14" s="61"/>
      <c r="J14" s="61"/>
      <c r="K14" s="61"/>
      <c r="L14" s="61"/>
      <c r="M14" s="61"/>
      <c r="N14" s="61"/>
      <c r="O14" s="61"/>
      <c r="P14" s="63"/>
      <c r="Q14" s="64"/>
      <c r="R14" s="61"/>
      <c r="S14" s="65"/>
      <c r="T14" s="66" t="s">
        <v>311</v>
      </c>
    </row>
    <row r="15" spans="1:20" ht="15" x14ac:dyDescent="0.2">
      <c r="A15" s="227" t="s">
        <v>10</v>
      </c>
      <c r="B15" s="228"/>
      <c r="C15" s="228"/>
      <c r="D15" s="228"/>
      <c r="E15" s="228"/>
      <c r="F15" s="228"/>
      <c r="G15" s="229"/>
      <c r="H15" s="239" t="s">
        <v>1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40"/>
    </row>
    <row r="16" spans="1:20" ht="15" x14ac:dyDescent="0.2">
      <c r="A16" s="67" t="s">
        <v>18</v>
      </c>
      <c r="B16" s="68"/>
      <c r="C16" s="68"/>
      <c r="D16" s="69"/>
      <c r="E16" s="70"/>
      <c r="F16" s="69"/>
      <c r="G16" s="71"/>
      <c r="H16" s="72"/>
      <c r="I16" s="250"/>
      <c r="J16" s="73"/>
      <c r="K16" s="73"/>
      <c r="L16" s="73"/>
      <c r="M16" s="73"/>
      <c r="N16" s="73"/>
      <c r="O16" s="73"/>
      <c r="P16" s="74"/>
      <c r="Q16" s="75"/>
      <c r="R16" s="70"/>
      <c r="S16" s="70"/>
      <c r="T16" s="76"/>
    </row>
    <row r="17" spans="1:20" ht="15" x14ac:dyDescent="0.2">
      <c r="A17" s="67" t="s">
        <v>19</v>
      </c>
      <c r="B17" s="68"/>
      <c r="C17" s="68"/>
      <c r="D17" s="71"/>
      <c r="F17" s="69"/>
      <c r="G17" s="71" t="s">
        <v>308</v>
      </c>
      <c r="H17" s="72" t="s">
        <v>45</v>
      </c>
      <c r="I17" s="250"/>
      <c r="J17" s="73"/>
      <c r="K17" s="73"/>
      <c r="L17" s="73"/>
      <c r="M17" s="73"/>
      <c r="N17" s="73"/>
      <c r="O17" s="73"/>
      <c r="P17" s="74"/>
      <c r="Q17" s="75"/>
      <c r="R17" s="70"/>
      <c r="S17" s="70"/>
      <c r="T17" s="76"/>
    </row>
    <row r="18" spans="1:20" ht="15" x14ac:dyDescent="0.2">
      <c r="A18" s="67" t="s">
        <v>20</v>
      </c>
      <c r="B18" s="68"/>
      <c r="C18" s="68"/>
      <c r="D18" s="71"/>
      <c r="E18" s="71"/>
      <c r="F18" s="69"/>
      <c r="G18" s="71" t="s">
        <v>309</v>
      </c>
      <c r="H18" s="72" t="s">
        <v>34</v>
      </c>
      <c r="I18" s="250"/>
      <c r="J18" s="73"/>
      <c r="K18" s="73"/>
      <c r="L18" s="73"/>
      <c r="M18" s="73"/>
      <c r="N18" s="73"/>
      <c r="O18" s="73"/>
      <c r="P18" s="74"/>
      <c r="Q18" s="75"/>
      <c r="R18" s="70"/>
      <c r="S18" s="70"/>
      <c r="T18" s="76"/>
    </row>
    <row r="19" spans="1:20" ht="16.5" thickBot="1" x14ac:dyDescent="0.25">
      <c r="A19" s="67" t="s">
        <v>16</v>
      </c>
      <c r="B19" s="77"/>
      <c r="C19" s="77"/>
      <c r="D19" s="78"/>
      <c r="E19" s="71"/>
      <c r="F19" s="78"/>
      <c r="G19" s="71" t="s">
        <v>310</v>
      </c>
      <c r="H19" s="72" t="s">
        <v>46</v>
      </c>
      <c r="I19" s="250"/>
      <c r="J19" s="73"/>
      <c r="K19" s="73"/>
      <c r="L19" s="73"/>
      <c r="M19" s="73"/>
      <c r="N19" s="73"/>
      <c r="O19" s="73"/>
      <c r="P19" s="74"/>
      <c r="Q19" s="75"/>
      <c r="R19" s="70"/>
      <c r="S19" s="79">
        <v>225</v>
      </c>
      <c r="T19" s="80">
        <v>4</v>
      </c>
    </row>
    <row r="20" spans="1:20" ht="7.5" customHeight="1" thickTop="1" thickBot="1" x14ac:dyDescent="0.2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5"/>
      <c r="R20" s="83"/>
      <c r="S20" s="83"/>
      <c r="T20" s="86"/>
    </row>
    <row r="21" spans="1:20" s="87" customFormat="1" ht="21" customHeight="1" thickTop="1" x14ac:dyDescent="0.2">
      <c r="A21" s="230" t="s">
        <v>7</v>
      </c>
      <c r="B21" s="215" t="s">
        <v>13</v>
      </c>
      <c r="C21" s="215" t="s">
        <v>38</v>
      </c>
      <c r="D21" s="215" t="s">
        <v>2</v>
      </c>
      <c r="E21" s="215" t="s">
        <v>36</v>
      </c>
      <c r="F21" s="215" t="s">
        <v>9</v>
      </c>
      <c r="G21" s="215" t="s">
        <v>14</v>
      </c>
      <c r="H21" s="215" t="s">
        <v>312</v>
      </c>
      <c r="I21" s="215"/>
      <c r="J21" s="215"/>
      <c r="K21" s="215"/>
      <c r="L21" s="215"/>
      <c r="M21" s="215"/>
      <c r="N21" s="215"/>
      <c r="O21" s="215"/>
      <c r="P21" s="216" t="s">
        <v>8</v>
      </c>
      <c r="Q21" s="218" t="s">
        <v>24</v>
      </c>
      <c r="R21" s="215" t="s">
        <v>22</v>
      </c>
      <c r="S21" s="235" t="s">
        <v>47</v>
      </c>
      <c r="T21" s="237" t="s">
        <v>15</v>
      </c>
    </row>
    <row r="22" spans="1:20" s="87" customFormat="1" ht="22.5" customHeight="1" x14ac:dyDescent="0.2">
      <c r="A22" s="231"/>
      <c r="B22" s="220"/>
      <c r="C22" s="220"/>
      <c r="D22" s="220"/>
      <c r="E22" s="220"/>
      <c r="F22" s="220"/>
      <c r="G22" s="220"/>
      <c r="H22" s="220" t="s">
        <v>48</v>
      </c>
      <c r="I22" s="220"/>
      <c r="J22" s="220" t="s">
        <v>49</v>
      </c>
      <c r="K22" s="220"/>
      <c r="L22" s="220" t="s">
        <v>50</v>
      </c>
      <c r="M22" s="220"/>
      <c r="N22" s="220" t="s">
        <v>51</v>
      </c>
      <c r="O22" s="220"/>
      <c r="P22" s="217"/>
      <c r="Q22" s="219"/>
      <c r="R22" s="220"/>
      <c r="S22" s="236"/>
      <c r="T22" s="238"/>
    </row>
    <row r="23" spans="1:20" ht="21.75" customHeight="1" x14ac:dyDescent="0.2">
      <c r="A23" s="158">
        <v>1</v>
      </c>
      <c r="B23" s="159">
        <v>2</v>
      </c>
      <c r="C23" s="160">
        <v>10114922853</v>
      </c>
      <c r="D23" s="161" t="s">
        <v>313</v>
      </c>
      <c r="E23" s="162" t="s">
        <v>314</v>
      </c>
      <c r="F23" s="163" t="s">
        <v>32</v>
      </c>
      <c r="G23" s="164" t="s">
        <v>109</v>
      </c>
      <c r="H23" s="165">
        <v>7.6921296296296293E-2</v>
      </c>
      <c r="I23" s="254">
        <v>2</v>
      </c>
      <c r="J23" s="165">
        <v>8.0578703703703694E-2</v>
      </c>
      <c r="K23" s="254">
        <v>1</v>
      </c>
      <c r="L23" s="165">
        <v>8.9606481481481481E-2</v>
      </c>
      <c r="M23" s="254">
        <v>4</v>
      </c>
      <c r="N23" s="165">
        <v>1.1018518518518518E-2</v>
      </c>
      <c r="O23" s="254">
        <v>1</v>
      </c>
      <c r="P23" s="165">
        <f>SUM(H23,J23,L23,N23)</f>
        <v>0.25812499999999999</v>
      </c>
      <c r="Q23" s="255"/>
      <c r="R23" s="156">
        <f>IFERROR($S$19*3600/(HOUR(P23)*3600+MINUTE(P23)*60+SECOND(P23)),"")</f>
        <v>36.319612590799032</v>
      </c>
      <c r="S23" s="157"/>
      <c r="T23" s="166"/>
    </row>
    <row r="24" spans="1:20" ht="21.75" customHeight="1" x14ac:dyDescent="0.2">
      <c r="A24" s="158">
        <v>2</v>
      </c>
      <c r="B24" s="159">
        <v>4</v>
      </c>
      <c r="C24" s="160">
        <v>10104993184</v>
      </c>
      <c r="D24" s="161" t="s">
        <v>315</v>
      </c>
      <c r="E24" s="162" t="s">
        <v>316</v>
      </c>
      <c r="F24" s="163" t="s">
        <v>32</v>
      </c>
      <c r="G24" s="164" t="s">
        <v>109</v>
      </c>
      <c r="H24" s="165">
        <v>7.6921296296296293E-2</v>
      </c>
      <c r="I24" s="254">
        <v>1</v>
      </c>
      <c r="J24" s="165">
        <v>8.0578703703703694E-2</v>
      </c>
      <c r="K24" s="254">
        <v>4</v>
      </c>
      <c r="L24" s="165">
        <v>8.9606481481481481E-2</v>
      </c>
      <c r="M24" s="254">
        <v>2</v>
      </c>
      <c r="N24" s="165">
        <v>1.113425925925926E-2</v>
      </c>
      <c r="O24" s="254">
        <v>2</v>
      </c>
      <c r="P24" s="165">
        <f t="shared" ref="P24:P67" si="0">SUM(H24,J24,L24,N24)</f>
        <v>0.25824074074074072</v>
      </c>
      <c r="Q24" s="255">
        <f>P24-$P$23</f>
        <v>1.1574074074072183E-4</v>
      </c>
      <c r="R24" s="156">
        <f t="shared" ref="R24:R67" si="1">IFERROR($S$19*3600/(HOUR(P24)*3600+MINUTE(P24)*60+SECOND(P24)),"")</f>
        <v>36.303334528504841</v>
      </c>
      <c r="S24" s="157"/>
      <c r="T24" s="166"/>
    </row>
    <row r="25" spans="1:20" ht="21.75" customHeight="1" x14ac:dyDescent="0.2">
      <c r="A25" s="158">
        <v>3</v>
      </c>
      <c r="B25" s="159">
        <v>36</v>
      </c>
      <c r="C25" s="160">
        <v>10084014613</v>
      </c>
      <c r="D25" s="161" t="s">
        <v>317</v>
      </c>
      <c r="E25" s="162" t="s">
        <v>318</v>
      </c>
      <c r="F25" s="163" t="s">
        <v>32</v>
      </c>
      <c r="G25" s="164" t="s">
        <v>319</v>
      </c>
      <c r="H25" s="165">
        <v>7.6921296296296293E-2</v>
      </c>
      <c r="I25" s="254">
        <v>4</v>
      </c>
      <c r="J25" s="165">
        <v>8.0578703703703694E-2</v>
      </c>
      <c r="K25" s="254">
        <v>3</v>
      </c>
      <c r="L25" s="165">
        <v>8.9606481481481481E-2</v>
      </c>
      <c r="M25" s="254">
        <v>3</v>
      </c>
      <c r="N25" s="165">
        <v>1.136574074074074E-2</v>
      </c>
      <c r="O25" s="254">
        <v>4</v>
      </c>
      <c r="P25" s="165">
        <f>SUM(H25,J25,L25,N25)</f>
        <v>0.25847222222222221</v>
      </c>
      <c r="Q25" s="255">
        <f t="shared" ref="Q25:Q67" si="2">P25-$P$23</f>
        <v>3.4722222222222099E-4</v>
      </c>
      <c r="R25" s="156">
        <f t="shared" si="1"/>
        <v>36.27082213863514</v>
      </c>
      <c r="S25" s="157"/>
      <c r="T25" s="166"/>
    </row>
    <row r="26" spans="1:20" ht="21.75" customHeight="1" x14ac:dyDescent="0.2">
      <c r="A26" s="158">
        <v>4</v>
      </c>
      <c r="B26" s="159">
        <v>7</v>
      </c>
      <c r="C26" s="160">
        <v>10104991770</v>
      </c>
      <c r="D26" s="161" t="s">
        <v>320</v>
      </c>
      <c r="E26" s="162" t="s">
        <v>321</v>
      </c>
      <c r="F26" s="163" t="s">
        <v>35</v>
      </c>
      <c r="G26" s="164" t="s">
        <v>109</v>
      </c>
      <c r="H26" s="165">
        <v>7.6921296296296293E-2</v>
      </c>
      <c r="I26" s="254">
        <v>3</v>
      </c>
      <c r="J26" s="165">
        <v>8.0578703703703694E-2</v>
      </c>
      <c r="K26" s="254">
        <v>5</v>
      </c>
      <c r="L26" s="165">
        <v>8.9606481481481481E-2</v>
      </c>
      <c r="M26" s="254">
        <v>1</v>
      </c>
      <c r="N26" s="165">
        <v>1.1400462962962965E-2</v>
      </c>
      <c r="O26" s="254">
        <v>5</v>
      </c>
      <c r="P26" s="165">
        <f t="shared" si="0"/>
        <v>0.25850694444444444</v>
      </c>
      <c r="Q26" s="255">
        <f t="shared" si="2"/>
        <v>3.8194444444444864E-4</v>
      </c>
      <c r="R26" s="156">
        <f t="shared" si="1"/>
        <v>36.265950302216254</v>
      </c>
      <c r="S26" s="157"/>
      <c r="T26" s="166"/>
    </row>
    <row r="27" spans="1:20" ht="21.75" customHeight="1" x14ac:dyDescent="0.2">
      <c r="A27" s="158">
        <v>5</v>
      </c>
      <c r="B27" s="159">
        <v>42</v>
      </c>
      <c r="C27" s="160">
        <v>10108865205</v>
      </c>
      <c r="D27" s="161" t="s">
        <v>322</v>
      </c>
      <c r="E27" s="162" t="s">
        <v>323</v>
      </c>
      <c r="F27" s="163" t="s">
        <v>32</v>
      </c>
      <c r="G27" s="164" t="s">
        <v>228</v>
      </c>
      <c r="H27" s="165">
        <v>8.0046296296296296E-2</v>
      </c>
      <c r="I27" s="254">
        <v>6</v>
      </c>
      <c r="J27" s="165">
        <v>8.0578703703703694E-2</v>
      </c>
      <c r="K27" s="254">
        <v>2</v>
      </c>
      <c r="L27" s="165">
        <v>9.1180555555555556E-2</v>
      </c>
      <c r="M27" s="254">
        <v>5</v>
      </c>
      <c r="N27" s="165">
        <v>1.1284722222222222E-2</v>
      </c>
      <c r="O27" s="254">
        <v>3</v>
      </c>
      <c r="P27" s="165">
        <f t="shared" si="0"/>
        <v>0.26309027777777777</v>
      </c>
      <c r="Q27" s="255">
        <f t="shared" si="2"/>
        <v>4.9652777777777768E-3</v>
      </c>
      <c r="R27" s="156">
        <f t="shared" si="1"/>
        <v>35.634155998416261</v>
      </c>
      <c r="S27" s="157"/>
      <c r="T27" s="166"/>
    </row>
    <row r="28" spans="1:20" ht="21.75" customHeight="1" x14ac:dyDescent="0.2">
      <c r="A28" s="158">
        <v>6</v>
      </c>
      <c r="B28" s="159">
        <v>25</v>
      </c>
      <c r="C28" s="160">
        <v>10092736933</v>
      </c>
      <c r="D28" s="161" t="s">
        <v>324</v>
      </c>
      <c r="E28" s="162" t="s">
        <v>325</v>
      </c>
      <c r="F28" s="163" t="s">
        <v>32</v>
      </c>
      <c r="G28" s="164" t="s">
        <v>95</v>
      </c>
      <c r="H28" s="165">
        <v>8.0046296296296296E-2</v>
      </c>
      <c r="I28" s="254">
        <v>7</v>
      </c>
      <c r="J28" s="165">
        <v>8.2673611111111114E-2</v>
      </c>
      <c r="K28" s="254">
        <v>11</v>
      </c>
      <c r="L28" s="165">
        <v>9.1180555555555556E-2</v>
      </c>
      <c r="M28" s="254">
        <v>11</v>
      </c>
      <c r="N28" s="165">
        <v>1.1875000000000002E-2</v>
      </c>
      <c r="O28" s="254">
        <v>15</v>
      </c>
      <c r="P28" s="165">
        <f t="shared" si="0"/>
        <v>0.265775462962963</v>
      </c>
      <c r="Q28" s="255">
        <f t="shared" si="2"/>
        <v>7.6504629629630116E-3</v>
      </c>
      <c r="R28" s="156">
        <f t="shared" si="1"/>
        <v>35.274136654618296</v>
      </c>
      <c r="S28" s="157"/>
      <c r="T28" s="166"/>
    </row>
    <row r="29" spans="1:20" ht="21.75" customHeight="1" x14ac:dyDescent="0.2">
      <c r="A29" s="158">
        <v>7</v>
      </c>
      <c r="B29" s="159">
        <v>35</v>
      </c>
      <c r="C29" s="160">
        <v>10105272060</v>
      </c>
      <c r="D29" s="161" t="s">
        <v>326</v>
      </c>
      <c r="E29" s="162" t="s">
        <v>327</v>
      </c>
      <c r="F29" s="163" t="s">
        <v>300</v>
      </c>
      <c r="G29" s="164" t="s">
        <v>319</v>
      </c>
      <c r="H29" s="165">
        <v>8.1226851851851856E-2</v>
      </c>
      <c r="I29" s="254">
        <v>9</v>
      </c>
      <c r="J29" s="165">
        <v>8.2673611111111114E-2</v>
      </c>
      <c r="K29" s="254">
        <v>8</v>
      </c>
      <c r="L29" s="165">
        <v>9.1180555555555556E-2</v>
      </c>
      <c r="M29" s="254">
        <v>10</v>
      </c>
      <c r="N29" s="165">
        <v>1.1886574074074075E-2</v>
      </c>
      <c r="O29" s="254">
        <v>16</v>
      </c>
      <c r="P29" s="165">
        <f t="shared" si="0"/>
        <v>0.26696759259259256</v>
      </c>
      <c r="Q29" s="255">
        <f t="shared" si="2"/>
        <v>8.8425925925925686E-3</v>
      </c>
      <c r="R29" s="156">
        <f t="shared" si="1"/>
        <v>35.116621867684039</v>
      </c>
      <c r="S29" s="157"/>
      <c r="T29" s="166"/>
    </row>
    <row r="30" spans="1:20" ht="21.75" customHeight="1" x14ac:dyDescent="0.2">
      <c r="A30" s="158">
        <v>8</v>
      </c>
      <c r="B30" s="159">
        <v>20</v>
      </c>
      <c r="C30" s="160">
        <v>10109160750</v>
      </c>
      <c r="D30" s="161" t="s">
        <v>328</v>
      </c>
      <c r="E30" s="162" t="s">
        <v>329</v>
      </c>
      <c r="F30" s="163" t="s">
        <v>300</v>
      </c>
      <c r="G30" s="164" t="s">
        <v>102</v>
      </c>
      <c r="H30" s="165">
        <v>8.3298611111111115E-2</v>
      </c>
      <c r="I30" s="254">
        <v>13</v>
      </c>
      <c r="J30" s="165">
        <v>8.0740740740740738E-2</v>
      </c>
      <c r="K30" s="254">
        <v>6</v>
      </c>
      <c r="L30" s="165">
        <v>9.1180555555555556E-2</v>
      </c>
      <c r="M30" s="254">
        <v>7</v>
      </c>
      <c r="N30" s="165">
        <v>1.2013888888888888E-2</v>
      </c>
      <c r="O30" s="254">
        <v>20</v>
      </c>
      <c r="P30" s="165">
        <f t="shared" si="0"/>
        <v>0.26723379629629629</v>
      </c>
      <c r="Q30" s="255">
        <f t="shared" si="2"/>
        <v>9.1087962962962954E-3</v>
      </c>
      <c r="R30" s="156">
        <f t="shared" si="1"/>
        <v>35.08164060808177</v>
      </c>
      <c r="S30" s="167"/>
      <c r="T30" s="166"/>
    </row>
    <row r="31" spans="1:20" ht="21.75" customHeight="1" x14ac:dyDescent="0.2">
      <c r="A31" s="158">
        <v>9</v>
      </c>
      <c r="B31" s="159">
        <v>39</v>
      </c>
      <c r="C31" s="160">
        <v>10131547845</v>
      </c>
      <c r="D31" s="161" t="s">
        <v>330</v>
      </c>
      <c r="E31" s="162" t="s">
        <v>331</v>
      </c>
      <c r="F31" s="163" t="s">
        <v>32</v>
      </c>
      <c r="G31" s="164" t="s">
        <v>228</v>
      </c>
      <c r="H31" s="165">
        <v>8.3298611111111115E-2</v>
      </c>
      <c r="I31" s="254">
        <v>12</v>
      </c>
      <c r="J31" s="165">
        <v>8.2673611111111114E-2</v>
      </c>
      <c r="K31" s="254">
        <v>9</v>
      </c>
      <c r="L31" s="165">
        <v>9.1180555555555556E-2</v>
      </c>
      <c r="M31" s="254">
        <v>12</v>
      </c>
      <c r="N31" s="165">
        <v>1.1666666666666667E-2</v>
      </c>
      <c r="O31" s="254">
        <v>11</v>
      </c>
      <c r="P31" s="165">
        <f t="shared" si="0"/>
        <v>0.26881944444444444</v>
      </c>
      <c r="Q31" s="255">
        <f t="shared" si="2"/>
        <v>1.0694444444444451E-2</v>
      </c>
      <c r="R31" s="156">
        <f t="shared" si="1"/>
        <v>34.874709377421851</v>
      </c>
      <c r="S31" s="167"/>
      <c r="T31" s="166"/>
    </row>
    <row r="32" spans="1:20" ht="21.75" customHeight="1" x14ac:dyDescent="0.2">
      <c r="A32" s="158">
        <v>10</v>
      </c>
      <c r="B32" s="159">
        <v>8</v>
      </c>
      <c r="C32" s="160">
        <v>10104991568</v>
      </c>
      <c r="D32" s="161" t="s">
        <v>332</v>
      </c>
      <c r="E32" s="162" t="s">
        <v>321</v>
      </c>
      <c r="F32" s="163" t="s">
        <v>35</v>
      </c>
      <c r="G32" s="164" t="s">
        <v>109</v>
      </c>
      <c r="H32" s="165">
        <v>8.3298611111111115E-2</v>
      </c>
      <c r="I32" s="254">
        <v>17</v>
      </c>
      <c r="J32" s="165">
        <v>8.2673611111111114E-2</v>
      </c>
      <c r="K32" s="254">
        <v>12</v>
      </c>
      <c r="L32" s="165">
        <v>9.1180555555555556E-2</v>
      </c>
      <c r="M32" s="254">
        <v>6</v>
      </c>
      <c r="N32" s="165">
        <v>1.1712962962962965E-2</v>
      </c>
      <c r="O32" s="254">
        <v>12</v>
      </c>
      <c r="P32" s="165">
        <f t="shared" si="0"/>
        <v>0.26886574074074077</v>
      </c>
      <c r="Q32" s="255">
        <f t="shared" si="2"/>
        <v>1.0740740740740773E-2</v>
      </c>
      <c r="R32" s="156">
        <f t="shared" si="1"/>
        <v>34.868704261730521</v>
      </c>
      <c r="S32" s="167"/>
      <c r="T32" s="166"/>
    </row>
    <row r="33" spans="1:20" ht="21.75" customHeight="1" x14ac:dyDescent="0.2">
      <c r="A33" s="158">
        <v>11</v>
      </c>
      <c r="B33" s="159">
        <v>21</v>
      </c>
      <c r="C33" s="160">
        <v>10116100900</v>
      </c>
      <c r="D33" s="161" t="s">
        <v>333</v>
      </c>
      <c r="E33" s="162" t="s">
        <v>334</v>
      </c>
      <c r="F33" s="163" t="s">
        <v>300</v>
      </c>
      <c r="G33" s="164" t="s">
        <v>102</v>
      </c>
      <c r="H33" s="165">
        <v>8.3298611111111115E-2</v>
      </c>
      <c r="I33" s="254">
        <v>15</v>
      </c>
      <c r="J33" s="165">
        <v>8.2592592592592592E-2</v>
      </c>
      <c r="K33" s="254">
        <v>7</v>
      </c>
      <c r="L33" s="165">
        <v>9.1180555555555556E-2</v>
      </c>
      <c r="M33" s="254">
        <v>15</v>
      </c>
      <c r="N33" s="165">
        <v>1.2013888888888888E-2</v>
      </c>
      <c r="O33" s="254">
        <v>21</v>
      </c>
      <c r="P33" s="165">
        <f t="shared" si="0"/>
        <v>0.26908564814814812</v>
      </c>
      <c r="Q33" s="255">
        <f t="shared" si="2"/>
        <v>1.0960648148148122E-2</v>
      </c>
      <c r="R33" s="156">
        <f t="shared" si="1"/>
        <v>34.840208180997031</v>
      </c>
      <c r="S33" s="167"/>
      <c r="T33" s="166"/>
    </row>
    <row r="34" spans="1:20" ht="21.75" customHeight="1" x14ac:dyDescent="0.2">
      <c r="A34" s="158">
        <v>12</v>
      </c>
      <c r="B34" s="159">
        <v>9</v>
      </c>
      <c r="C34" s="160">
        <v>10129113448</v>
      </c>
      <c r="D34" s="161" t="s">
        <v>335</v>
      </c>
      <c r="E34" s="162" t="s">
        <v>336</v>
      </c>
      <c r="F34" s="163" t="s">
        <v>35</v>
      </c>
      <c r="G34" s="164" t="s">
        <v>109</v>
      </c>
      <c r="H34" s="165">
        <v>8.3298611111111115E-2</v>
      </c>
      <c r="I34" s="254">
        <v>14</v>
      </c>
      <c r="J34" s="165">
        <v>8.3391203703703717E-2</v>
      </c>
      <c r="K34" s="254">
        <v>14</v>
      </c>
      <c r="L34" s="165">
        <v>9.1180555555555556E-2</v>
      </c>
      <c r="M34" s="254">
        <v>13</v>
      </c>
      <c r="N34" s="165">
        <v>1.1851851851851851E-2</v>
      </c>
      <c r="O34" s="254">
        <v>13</v>
      </c>
      <c r="P34" s="165">
        <f t="shared" si="0"/>
        <v>0.2697222222222222</v>
      </c>
      <c r="Q34" s="255">
        <f t="shared" si="2"/>
        <v>1.1597222222222203E-2</v>
      </c>
      <c r="R34" s="156">
        <f t="shared" si="1"/>
        <v>34.757981462409887</v>
      </c>
      <c r="S34" s="167"/>
      <c r="T34" s="166"/>
    </row>
    <row r="35" spans="1:20" ht="21.75" customHeight="1" x14ac:dyDescent="0.2">
      <c r="A35" s="158">
        <v>13</v>
      </c>
      <c r="B35" s="159">
        <v>19</v>
      </c>
      <c r="C35" s="160">
        <v>10123564341</v>
      </c>
      <c r="D35" s="161" t="s">
        <v>337</v>
      </c>
      <c r="E35" s="162" t="s">
        <v>338</v>
      </c>
      <c r="F35" s="163" t="s">
        <v>300</v>
      </c>
      <c r="G35" s="164" t="s">
        <v>102</v>
      </c>
      <c r="H35" s="165">
        <v>8.1226851851851856E-2</v>
      </c>
      <c r="I35" s="254">
        <v>8</v>
      </c>
      <c r="J35" s="165">
        <v>9.2326388888888888E-2</v>
      </c>
      <c r="K35" s="254">
        <v>18</v>
      </c>
      <c r="L35" s="165">
        <v>9.1180555555555556E-2</v>
      </c>
      <c r="M35" s="254">
        <v>20</v>
      </c>
      <c r="N35" s="165">
        <v>1.1504629629629629E-2</v>
      </c>
      <c r="O35" s="254">
        <v>7</v>
      </c>
      <c r="P35" s="165">
        <f t="shared" si="0"/>
        <v>0.2762384259259259</v>
      </c>
      <c r="Q35" s="255">
        <f t="shared" si="2"/>
        <v>1.8113425925925908E-2</v>
      </c>
      <c r="R35" s="156">
        <f t="shared" si="1"/>
        <v>33.938073490593709</v>
      </c>
      <c r="S35" s="167"/>
      <c r="T35" s="166"/>
    </row>
    <row r="36" spans="1:20" ht="21.75" customHeight="1" x14ac:dyDescent="0.2">
      <c r="A36" s="158">
        <v>14</v>
      </c>
      <c r="B36" s="159">
        <v>6</v>
      </c>
      <c r="C36" s="160">
        <v>10113218885</v>
      </c>
      <c r="D36" s="161" t="s">
        <v>339</v>
      </c>
      <c r="E36" s="162" t="s">
        <v>323</v>
      </c>
      <c r="F36" s="163" t="s">
        <v>35</v>
      </c>
      <c r="G36" s="164" t="s">
        <v>109</v>
      </c>
      <c r="H36" s="165">
        <v>8.3553240740740733E-2</v>
      </c>
      <c r="I36" s="254">
        <v>23</v>
      </c>
      <c r="J36" s="165">
        <v>9.8912037037037034E-2</v>
      </c>
      <c r="K36" s="254">
        <v>21</v>
      </c>
      <c r="L36" s="165">
        <v>9.1180555555555556E-2</v>
      </c>
      <c r="M36" s="254">
        <v>8</v>
      </c>
      <c r="N36" s="165">
        <v>1.1516203703703702E-2</v>
      </c>
      <c r="O36" s="254">
        <v>8</v>
      </c>
      <c r="P36" s="165">
        <f t="shared" si="0"/>
        <v>0.28516203703703702</v>
      </c>
      <c r="Q36" s="255">
        <f t="shared" si="2"/>
        <v>2.7037037037037026E-2</v>
      </c>
      <c r="R36" s="156">
        <f t="shared" si="1"/>
        <v>32.876045133533566</v>
      </c>
      <c r="S36" s="167"/>
      <c r="T36" s="166"/>
    </row>
    <row r="37" spans="1:20" ht="21.75" customHeight="1" x14ac:dyDescent="0.2">
      <c r="A37" s="158">
        <v>15</v>
      </c>
      <c r="B37" s="159">
        <v>17</v>
      </c>
      <c r="C37" s="160">
        <v>10096563278</v>
      </c>
      <c r="D37" s="161" t="s">
        <v>340</v>
      </c>
      <c r="E37" s="162" t="s">
        <v>341</v>
      </c>
      <c r="F37" s="163" t="s">
        <v>32</v>
      </c>
      <c r="G37" s="164" t="s">
        <v>342</v>
      </c>
      <c r="H37" s="168">
        <v>0.1002199074074074</v>
      </c>
      <c r="I37" s="254">
        <v>26</v>
      </c>
      <c r="J37" s="165">
        <v>8.2673611111111114E-2</v>
      </c>
      <c r="K37" s="254">
        <v>13</v>
      </c>
      <c r="L37" s="165">
        <v>9.1180555555555556E-2</v>
      </c>
      <c r="M37" s="254">
        <v>9</v>
      </c>
      <c r="N37" s="165">
        <v>1.1863425925925925E-2</v>
      </c>
      <c r="O37" s="254">
        <v>14</v>
      </c>
      <c r="P37" s="165">
        <f t="shared" si="0"/>
        <v>0.28593750000000001</v>
      </c>
      <c r="Q37" s="255">
        <f t="shared" si="2"/>
        <v>2.7812500000000018E-2</v>
      </c>
      <c r="R37" s="156">
        <f t="shared" si="1"/>
        <v>32.786885245901637</v>
      </c>
      <c r="S37" s="167"/>
      <c r="T37" s="166"/>
    </row>
    <row r="38" spans="1:20" ht="21.75" customHeight="1" x14ac:dyDescent="0.2">
      <c r="A38" s="158">
        <v>16</v>
      </c>
      <c r="B38" s="159">
        <v>27</v>
      </c>
      <c r="C38" s="160">
        <v>10107167907</v>
      </c>
      <c r="D38" s="161" t="s">
        <v>343</v>
      </c>
      <c r="E38" s="162" t="s">
        <v>344</v>
      </c>
      <c r="F38" s="163" t="s">
        <v>300</v>
      </c>
      <c r="G38" s="164" t="s">
        <v>95</v>
      </c>
      <c r="H38" s="168">
        <v>8.3449074074074078E-2</v>
      </c>
      <c r="I38" s="254">
        <v>20</v>
      </c>
      <c r="J38" s="165">
        <v>9.0289351851851843E-2</v>
      </c>
      <c r="K38" s="254">
        <v>17</v>
      </c>
      <c r="L38" s="165">
        <v>0.10210648148148149</v>
      </c>
      <c r="M38" s="254">
        <v>22</v>
      </c>
      <c r="N38" s="165">
        <v>1.2638888888888889E-2</v>
      </c>
      <c r="O38" s="254">
        <v>35</v>
      </c>
      <c r="P38" s="165">
        <f t="shared" si="0"/>
        <v>0.28848379629629628</v>
      </c>
      <c r="Q38" s="255">
        <f t="shared" si="2"/>
        <v>3.0358796296296287E-2</v>
      </c>
      <c r="R38" s="156">
        <f t="shared" si="1"/>
        <v>32.497492477432296</v>
      </c>
      <c r="S38" s="167"/>
      <c r="T38" s="166"/>
    </row>
    <row r="39" spans="1:20" ht="21.75" customHeight="1" x14ac:dyDescent="0.2">
      <c r="A39" s="158">
        <v>17</v>
      </c>
      <c r="B39" s="159">
        <v>37</v>
      </c>
      <c r="C39" s="160">
        <v>10113982357</v>
      </c>
      <c r="D39" s="161" t="s">
        <v>345</v>
      </c>
      <c r="E39" s="162" t="s">
        <v>346</v>
      </c>
      <c r="F39" s="163" t="s">
        <v>300</v>
      </c>
      <c r="G39" s="164" t="s">
        <v>319</v>
      </c>
      <c r="H39" s="168">
        <v>8.1226851851851856E-2</v>
      </c>
      <c r="I39" s="254">
        <v>10</v>
      </c>
      <c r="J39" s="165">
        <v>9.9085648148148145E-2</v>
      </c>
      <c r="K39" s="254">
        <v>23</v>
      </c>
      <c r="L39" s="165">
        <v>9.6180555555555561E-2</v>
      </c>
      <c r="M39" s="254">
        <v>21</v>
      </c>
      <c r="N39" s="165">
        <v>1.2002314814814815E-2</v>
      </c>
      <c r="O39" s="254">
        <v>19</v>
      </c>
      <c r="P39" s="165">
        <f t="shared" si="0"/>
        <v>0.28849537037037037</v>
      </c>
      <c r="Q39" s="255">
        <f t="shared" si="2"/>
        <v>3.0370370370370381E-2</v>
      </c>
      <c r="R39" s="156">
        <f t="shared" si="1"/>
        <v>32.49618871860708</v>
      </c>
      <c r="S39" s="167"/>
      <c r="T39" s="166"/>
    </row>
    <row r="40" spans="1:20" ht="21.75" customHeight="1" x14ac:dyDescent="0.2">
      <c r="A40" s="158">
        <v>18</v>
      </c>
      <c r="B40" s="159">
        <v>11</v>
      </c>
      <c r="C40" s="160">
        <v>10129113246</v>
      </c>
      <c r="D40" s="161" t="s">
        <v>347</v>
      </c>
      <c r="E40" s="162" t="s">
        <v>348</v>
      </c>
      <c r="F40" s="163" t="s">
        <v>35</v>
      </c>
      <c r="G40" s="164" t="s">
        <v>109</v>
      </c>
      <c r="H40" s="168">
        <v>8.3298611111111115E-2</v>
      </c>
      <c r="I40" s="254">
        <v>19</v>
      </c>
      <c r="J40" s="165">
        <v>9.9085648148148145E-2</v>
      </c>
      <c r="K40" s="254">
        <v>22</v>
      </c>
      <c r="L40" s="165">
        <v>9.4062499999999993E-2</v>
      </c>
      <c r="M40" s="254">
        <v>18</v>
      </c>
      <c r="N40" s="165">
        <v>1.2488425925925925E-2</v>
      </c>
      <c r="O40" s="254">
        <v>30</v>
      </c>
      <c r="P40" s="165">
        <f t="shared" si="0"/>
        <v>0.28893518518518518</v>
      </c>
      <c r="Q40" s="255">
        <f t="shared" si="2"/>
        <v>3.081018518518519E-2</v>
      </c>
      <c r="R40" s="156">
        <f t="shared" si="1"/>
        <v>32.446723281525394</v>
      </c>
      <c r="S40" s="167"/>
      <c r="T40" s="166"/>
    </row>
    <row r="41" spans="1:20" ht="21.75" customHeight="1" x14ac:dyDescent="0.2">
      <c r="A41" s="158">
        <v>19</v>
      </c>
      <c r="B41" s="159">
        <v>48</v>
      </c>
      <c r="C41" s="160">
        <v>10091971138</v>
      </c>
      <c r="D41" s="161" t="s">
        <v>349</v>
      </c>
      <c r="E41" s="162" t="s">
        <v>350</v>
      </c>
      <c r="F41" s="163" t="s">
        <v>32</v>
      </c>
      <c r="G41" s="164" t="s">
        <v>88</v>
      </c>
      <c r="H41" s="168">
        <v>8.1226851851851856E-2</v>
      </c>
      <c r="I41" s="254">
        <v>11</v>
      </c>
      <c r="J41" s="165">
        <v>0.1125</v>
      </c>
      <c r="K41" s="254">
        <v>42</v>
      </c>
      <c r="L41" s="165">
        <v>9.1180555555555556E-2</v>
      </c>
      <c r="M41" s="254">
        <v>14</v>
      </c>
      <c r="N41" s="165">
        <v>1.1458333333333334E-2</v>
      </c>
      <c r="O41" s="254">
        <v>6</v>
      </c>
      <c r="P41" s="165">
        <f t="shared" si="0"/>
        <v>0.29636574074074074</v>
      </c>
      <c r="Q41" s="255">
        <f t="shared" si="2"/>
        <v>3.8240740740740742E-2</v>
      </c>
      <c r="R41" s="156">
        <f t="shared" si="1"/>
        <v>31.633210966179803</v>
      </c>
      <c r="S41" s="167"/>
      <c r="T41" s="166"/>
    </row>
    <row r="42" spans="1:20" ht="21.75" customHeight="1" x14ac:dyDescent="0.2">
      <c r="A42" s="158">
        <v>20</v>
      </c>
      <c r="B42" s="159">
        <v>24</v>
      </c>
      <c r="C42" s="160">
        <v>10095640465</v>
      </c>
      <c r="D42" s="161" t="s">
        <v>351</v>
      </c>
      <c r="E42" s="162" t="s">
        <v>352</v>
      </c>
      <c r="F42" s="163" t="s">
        <v>32</v>
      </c>
      <c r="G42" s="164" t="s">
        <v>95</v>
      </c>
      <c r="H42" s="168">
        <v>8.3518518518518506E-2</v>
      </c>
      <c r="I42" s="254">
        <v>21</v>
      </c>
      <c r="J42" s="165">
        <v>8.3564814814814814E-2</v>
      </c>
      <c r="K42" s="254">
        <v>15</v>
      </c>
      <c r="L42" s="165">
        <v>0.11753472222222222</v>
      </c>
      <c r="M42" s="254">
        <v>33</v>
      </c>
      <c r="N42" s="165">
        <v>1.2094907407407408E-2</v>
      </c>
      <c r="O42" s="254">
        <v>23</v>
      </c>
      <c r="P42" s="165">
        <f t="shared" si="0"/>
        <v>0.29671296296296296</v>
      </c>
      <c r="Q42" s="255">
        <f t="shared" si="2"/>
        <v>3.8587962962962963E-2</v>
      </c>
      <c r="R42" s="156">
        <f t="shared" si="1"/>
        <v>31.596192853799344</v>
      </c>
      <c r="S42" s="167"/>
      <c r="T42" s="166"/>
    </row>
    <row r="43" spans="1:20" ht="21.75" customHeight="1" x14ac:dyDescent="0.2">
      <c r="A43" s="158">
        <v>21</v>
      </c>
      <c r="B43" s="159">
        <v>18</v>
      </c>
      <c r="C43" s="160">
        <v>10109160649</v>
      </c>
      <c r="D43" s="161" t="s">
        <v>353</v>
      </c>
      <c r="E43" s="162" t="s">
        <v>354</v>
      </c>
      <c r="F43" s="163" t="s">
        <v>32</v>
      </c>
      <c r="G43" s="164" t="s">
        <v>102</v>
      </c>
      <c r="H43" s="168">
        <v>0.11542824074074075</v>
      </c>
      <c r="I43" s="254">
        <v>45</v>
      </c>
      <c r="J43" s="165">
        <v>8.2673611111111114E-2</v>
      </c>
      <c r="K43" s="254">
        <v>10</v>
      </c>
      <c r="L43" s="165">
        <v>9.1180555555555556E-2</v>
      </c>
      <c r="M43" s="254">
        <v>17</v>
      </c>
      <c r="N43" s="165">
        <v>1.1516203703703702E-2</v>
      </c>
      <c r="O43" s="254">
        <v>9</v>
      </c>
      <c r="P43" s="165">
        <f t="shared" si="0"/>
        <v>0.30079861111111111</v>
      </c>
      <c r="Q43" s="255">
        <f t="shared" si="2"/>
        <v>4.267361111111112E-2</v>
      </c>
      <c r="R43" s="156">
        <f t="shared" si="1"/>
        <v>31.167032205933278</v>
      </c>
      <c r="S43" s="167"/>
      <c r="T43" s="166"/>
    </row>
    <row r="44" spans="1:20" ht="21.75" customHeight="1" x14ac:dyDescent="0.2">
      <c r="A44" s="158">
        <v>22</v>
      </c>
      <c r="B44" s="159">
        <v>23</v>
      </c>
      <c r="C44" s="160">
        <v>10092779066</v>
      </c>
      <c r="D44" s="161" t="s">
        <v>355</v>
      </c>
      <c r="E44" s="162" t="s">
        <v>356</v>
      </c>
      <c r="F44" s="163" t="s">
        <v>32</v>
      </c>
      <c r="G44" s="164" t="s">
        <v>95</v>
      </c>
      <c r="H44" s="168">
        <v>0.10708333333333335</v>
      </c>
      <c r="I44" s="254">
        <v>30</v>
      </c>
      <c r="J44" s="165">
        <v>9.3692129629629625E-2</v>
      </c>
      <c r="K44" s="254">
        <v>19</v>
      </c>
      <c r="L44" s="165">
        <v>9.1180555555555556E-2</v>
      </c>
      <c r="M44" s="254">
        <v>16</v>
      </c>
      <c r="N44" s="165">
        <v>1.1527777777777777E-2</v>
      </c>
      <c r="O44" s="254">
        <v>10</v>
      </c>
      <c r="P44" s="165">
        <f t="shared" si="0"/>
        <v>0.30348379629629635</v>
      </c>
      <c r="Q44" s="255">
        <f t="shared" si="2"/>
        <v>4.5358796296296355E-2</v>
      </c>
      <c r="R44" s="156">
        <f t="shared" si="1"/>
        <v>30.891270355821671</v>
      </c>
      <c r="S44" s="167"/>
      <c r="T44" s="166"/>
    </row>
    <row r="45" spans="1:20" ht="21.75" customHeight="1" x14ac:dyDescent="0.2">
      <c r="A45" s="158">
        <v>23</v>
      </c>
      <c r="B45" s="159">
        <v>14</v>
      </c>
      <c r="C45" s="160">
        <v>10107577024</v>
      </c>
      <c r="D45" s="161" t="s">
        <v>357</v>
      </c>
      <c r="E45" s="162" t="s">
        <v>358</v>
      </c>
      <c r="F45" s="163" t="s">
        <v>32</v>
      </c>
      <c r="G45" s="164" t="s">
        <v>342</v>
      </c>
      <c r="H45" s="165">
        <v>0.1002199074074074</v>
      </c>
      <c r="I45" s="254">
        <v>25</v>
      </c>
      <c r="J45" s="165">
        <v>9.8912037037037034E-2</v>
      </c>
      <c r="K45" s="254">
        <v>20</v>
      </c>
      <c r="L45" s="165">
        <v>9.4062499999999993E-2</v>
      </c>
      <c r="M45" s="254">
        <v>19</v>
      </c>
      <c r="N45" s="165">
        <v>1.2164351851851852E-2</v>
      </c>
      <c r="O45" s="254">
        <v>26</v>
      </c>
      <c r="P45" s="165">
        <f t="shared" si="0"/>
        <v>0.30535879629629625</v>
      </c>
      <c r="Q45" s="255">
        <f t="shared" si="2"/>
        <v>4.723379629629626E-2</v>
      </c>
      <c r="R45" s="156">
        <f t="shared" si="1"/>
        <v>30.701588143880528</v>
      </c>
      <c r="S45" s="167"/>
      <c r="T45" s="166"/>
    </row>
    <row r="46" spans="1:20" ht="21.75" customHeight="1" x14ac:dyDescent="0.2">
      <c r="A46" s="158">
        <v>24</v>
      </c>
      <c r="B46" s="159">
        <v>45</v>
      </c>
      <c r="C46" s="160">
        <v>10128927734</v>
      </c>
      <c r="D46" s="161" t="s">
        <v>359</v>
      </c>
      <c r="E46" s="162" t="s">
        <v>360</v>
      </c>
      <c r="F46" s="163" t="s">
        <v>32</v>
      </c>
      <c r="G46" s="164" t="s">
        <v>228</v>
      </c>
      <c r="H46" s="165">
        <v>8.3298611111111115E-2</v>
      </c>
      <c r="I46" s="254">
        <v>16</v>
      </c>
      <c r="J46" s="165">
        <v>0.10869212962962964</v>
      </c>
      <c r="K46" s="254">
        <v>26</v>
      </c>
      <c r="L46" s="165">
        <v>0.10818287037037037</v>
      </c>
      <c r="M46" s="254">
        <v>28</v>
      </c>
      <c r="N46" s="165">
        <v>1.2488425925925925E-2</v>
      </c>
      <c r="O46" s="254">
        <v>31</v>
      </c>
      <c r="P46" s="165">
        <f t="shared" si="0"/>
        <v>0.31266203703703704</v>
      </c>
      <c r="Q46" s="255">
        <f t="shared" si="2"/>
        <v>5.4537037037037051E-2</v>
      </c>
      <c r="R46" s="156">
        <f t="shared" si="1"/>
        <v>29.984452506107942</v>
      </c>
      <c r="S46" s="167"/>
      <c r="T46" s="166"/>
    </row>
    <row r="47" spans="1:20" ht="21.75" customHeight="1" x14ac:dyDescent="0.2">
      <c r="A47" s="158">
        <v>25</v>
      </c>
      <c r="B47" s="159">
        <v>41</v>
      </c>
      <c r="C47" s="160">
        <v>10113844739</v>
      </c>
      <c r="D47" s="161" t="s">
        <v>361</v>
      </c>
      <c r="E47" s="162" t="s">
        <v>362</v>
      </c>
      <c r="F47" s="163" t="s">
        <v>32</v>
      </c>
      <c r="G47" s="164" t="s">
        <v>228</v>
      </c>
      <c r="H47" s="165">
        <v>8.3298611111111115E-2</v>
      </c>
      <c r="I47" s="254">
        <v>18</v>
      </c>
      <c r="J47" s="165">
        <v>0.10836805555555555</v>
      </c>
      <c r="K47" s="254">
        <v>24</v>
      </c>
      <c r="L47" s="165">
        <v>0.11439814814814815</v>
      </c>
      <c r="M47" s="254">
        <v>30</v>
      </c>
      <c r="N47" s="165">
        <v>1.3333333333333334E-2</v>
      </c>
      <c r="O47" s="254">
        <v>44</v>
      </c>
      <c r="P47" s="165">
        <f t="shared" si="0"/>
        <v>0.3193981481481481</v>
      </c>
      <c r="Q47" s="255">
        <f t="shared" si="2"/>
        <v>6.1273148148148104E-2</v>
      </c>
      <c r="R47" s="156">
        <f t="shared" si="1"/>
        <v>29.352080011595884</v>
      </c>
      <c r="S47" s="167"/>
      <c r="T47" s="166"/>
    </row>
    <row r="48" spans="1:20" ht="21.75" customHeight="1" x14ac:dyDescent="0.2">
      <c r="A48" s="158">
        <v>26</v>
      </c>
      <c r="B48" s="159">
        <v>22</v>
      </c>
      <c r="C48" s="160">
        <v>10120119427</v>
      </c>
      <c r="D48" s="161" t="s">
        <v>317</v>
      </c>
      <c r="E48" s="162" t="s">
        <v>363</v>
      </c>
      <c r="F48" s="163" t="s">
        <v>35</v>
      </c>
      <c r="G48" s="164" t="s">
        <v>95</v>
      </c>
      <c r="H48" s="165">
        <v>8.3518518518518506E-2</v>
      </c>
      <c r="I48" s="254">
        <v>22</v>
      </c>
      <c r="J48" s="165">
        <v>0.10869212962962964</v>
      </c>
      <c r="K48" s="254">
        <v>25</v>
      </c>
      <c r="L48" s="165">
        <v>0.11753472222222222</v>
      </c>
      <c r="M48" s="254">
        <v>32</v>
      </c>
      <c r="N48" s="165">
        <v>1.2199074074074072E-2</v>
      </c>
      <c r="O48" s="254">
        <v>27</v>
      </c>
      <c r="P48" s="165">
        <f t="shared" si="0"/>
        <v>0.32194444444444442</v>
      </c>
      <c r="Q48" s="255">
        <f t="shared" si="2"/>
        <v>6.3819444444444429E-2</v>
      </c>
      <c r="R48" s="156">
        <f t="shared" si="1"/>
        <v>29.119930974978431</v>
      </c>
      <c r="S48" s="167"/>
      <c r="T48" s="166"/>
    </row>
    <row r="49" spans="1:20" ht="21.75" customHeight="1" x14ac:dyDescent="0.2">
      <c r="A49" s="158">
        <v>27</v>
      </c>
      <c r="B49" s="159">
        <v>29</v>
      </c>
      <c r="C49" s="160">
        <v>10089576046</v>
      </c>
      <c r="D49" s="161" t="s">
        <v>364</v>
      </c>
      <c r="E49" s="162" t="s">
        <v>365</v>
      </c>
      <c r="F49" s="163" t="s">
        <v>300</v>
      </c>
      <c r="G49" s="164" t="s">
        <v>93</v>
      </c>
      <c r="H49" s="165">
        <v>0.1002199074074074</v>
      </c>
      <c r="I49" s="254">
        <v>27</v>
      </c>
      <c r="J49" s="165">
        <v>0.11020833333333334</v>
      </c>
      <c r="K49" s="254">
        <v>31</v>
      </c>
      <c r="L49" s="165">
        <v>0.10415509259259259</v>
      </c>
      <c r="M49" s="254">
        <v>24</v>
      </c>
      <c r="N49" s="165">
        <v>1.1979166666666666E-2</v>
      </c>
      <c r="O49" s="254">
        <v>17</v>
      </c>
      <c r="P49" s="165">
        <f t="shared" si="0"/>
        <v>0.32656249999999998</v>
      </c>
      <c r="Q49" s="255">
        <f t="shared" si="2"/>
        <v>6.8437499999999984E-2</v>
      </c>
      <c r="R49" s="156">
        <f t="shared" si="1"/>
        <v>28.708133971291865</v>
      </c>
      <c r="S49" s="167"/>
      <c r="T49" s="166"/>
    </row>
    <row r="50" spans="1:20" ht="21.75" customHeight="1" x14ac:dyDescent="0.2">
      <c r="A50" s="158">
        <v>28</v>
      </c>
      <c r="B50" s="159">
        <v>40</v>
      </c>
      <c r="C50" s="160">
        <v>10131546936</v>
      </c>
      <c r="D50" s="161" t="s">
        <v>366</v>
      </c>
      <c r="E50" s="162" t="s">
        <v>367</v>
      </c>
      <c r="F50" s="163" t="s">
        <v>32</v>
      </c>
      <c r="G50" s="164" t="s">
        <v>228</v>
      </c>
      <c r="H50" s="165">
        <v>0.1002199074074074</v>
      </c>
      <c r="I50" s="254">
        <v>24</v>
      </c>
      <c r="J50" s="165">
        <v>0.11020833333333334</v>
      </c>
      <c r="K50" s="254">
        <v>30</v>
      </c>
      <c r="L50" s="165">
        <v>0.10415509259259259</v>
      </c>
      <c r="M50" s="254">
        <v>25</v>
      </c>
      <c r="N50" s="165">
        <v>1.2638888888888889E-2</v>
      </c>
      <c r="O50" s="254">
        <v>34</v>
      </c>
      <c r="P50" s="165">
        <f t="shared" si="0"/>
        <v>0.32722222222222219</v>
      </c>
      <c r="Q50" s="255">
        <f t="shared" si="2"/>
        <v>6.9097222222222199E-2</v>
      </c>
      <c r="R50" s="156">
        <f t="shared" si="1"/>
        <v>28.650254668930391</v>
      </c>
      <c r="S50" s="167"/>
      <c r="T50" s="166"/>
    </row>
    <row r="51" spans="1:20" ht="21.75" customHeight="1" x14ac:dyDescent="0.2">
      <c r="A51" s="158">
        <v>29</v>
      </c>
      <c r="B51" s="159">
        <v>47</v>
      </c>
      <c r="C51" s="160">
        <v>10096408987</v>
      </c>
      <c r="D51" s="161" t="s">
        <v>368</v>
      </c>
      <c r="E51" s="162" t="s">
        <v>369</v>
      </c>
      <c r="F51" s="163" t="s">
        <v>32</v>
      </c>
      <c r="G51" s="164" t="s">
        <v>88</v>
      </c>
      <c r="H51" s="165">
        <v>0.10995370370370371</v>
      </c>
      <c r="I51" s="254">
        <v>32</v>
      </c>
      <c r="J51" s="165">
        <v>8.414351851851852E-2</v>
      </c>
      <c r="K51" s="254">
        <v>16</v>
      </c>
      <c r="L51" s="165">
        <v>0.12141203703703703</v>
      </c>
      <c r="M51" s="254">
        <v>37</v>
      </c>
      <c r="N51" s="165">
        <v>1.1979166666666666E-2</v>
      </c>
      <c r="O51" s="254">
        <v>18</v>
      </c>
      <c r="P51" s="165">
        <f t="shared" si="0"/>
        <v>0.32748842592592592</v>
      </c>
      <c r="Q51" s="255">
        <f t="shared" si="2"/>
        <v>6.9363425925925926E-2</v>
      </c>
      <c r="R51" s="156">
        <f t="shared" si="1"/>
        <v>28.626965895034459</v>
      </c>
      <c r="S51" s="167"/>
      <c r="T51" s="166"/>
    </row>
    <row r="52" spans="1:20" ht="21.75" customHeight="1" x14ac:dyDescent="0.2">
      <c r="A52" s="158">
        <v>30</v>
      </c>
      <c r="B52" s="159">
        <v>26</v>
      </c>
      <c r="C52" s="160">
        <v>10092389248</v>
      </c>
      <c r="D52" s="161" t="s">
        <v>370</v>
      </c>
      <c r="E52" s="162" t="s">
        <v>371</v>
      </c>
      <c r="F52" s="163" t="s">
        <v>35</v>
      </c>
      <c r="G52" s="164" t="s">
        <v>95</v>
      </c>
      <c r="H52" s="165">
        <v>0.1002199074074074</v>
      </c>
      <c r="I52" s="254">
        <v>28</v>
      </c>
      <c r="J52" s="165">
        <v>0.10869212962962964</v>
      </c>
      <c r="K52" s="254">
        <v>27</v>
      </c>
      <c r="L52" s="165">
        <v>0.10818287037037037</v>
      </c>
      <c r="M52" s="254">
        <v>27</v>
      </c>
      <c r="N52" s="165">
        <v>1.2789351851851852E-2</v>
      </c>
      <c r="O52" s="254">
        <v>37</v>
      </c>
      <c r="P52" s="165">
        <f t="shared" si="0"/>
        <v>0.32988425925925929</v>
      </c>
      <c r="Q52" s="255">
        <f t="shared" si="2"/>
        <v>7.17592592592593E-2</v>
      </c>
      <c r="R52" s="156">
        <f t="shared" si="1"/>
        <v>28.419058311697423</v>
      </c>
      <c r="S52" s="167"/>
      <c r="T52" s="166"/>
    </row>
    <row r="53" spans="1:20" ht="21.75" customHeight="1" x14ac:dyDescent="0.2">
      <c r="A53" s="158">
        <v>31</v>
      </c>
      <c r="B53" s="159">
        <v>13</v>
      </c>
      <c r="C53" s="160"/>
      <c r="D53" s="161" t="s">
        <v>372</v>
      </c>
      <c r="E53" s="162" t="s">
        <v>373</v>
      </c>
      <c r="F53" s="163" t="s">
        <v>35</v>
      </c>
      <c r="G53" s="164" t="s">
        <v>109</v>
      </c>
      <c r="H53" s="165">
        <v>0.10417824074074074</v>
      </c>
      <c r="I53" s="254">
        <v>29</v>
      </c>
      <c r="J53" s="165">
        <v>0.10922453703703704</v>
      </c>
      <c r="K53" s="254">
        <v>29</v>
      </c>
      <c r="L53" s="165">
        <v>0.1079976851851852</v>
      </c>
      <c r="M53" s="254">
        <v>26</v>
      </c>
      <c r="N53" s="165">
        <v>1.2152777777777778E-2</v>
      </c>
      <c r="O53" s="254">
        <v>25</v>
      </c>
      <c r="P53" s="165">
        <f t="shared" si="0"/>
        <v>0.33355324074074078</v>
      </c>
      <c r="Q53" s="255">
        <f t="shared" si="2"/>
        <v>7.5428240740740782E-2</v>
      </c>
      <c r="R53" s="156">
        <f t="shared" si="1"/>
        <v>28.106457545369373</v>
      </c>
      <c r="S53" s="167"/>
      <c r="T53" s="166"/>
    </row>
    <row r="54" spans="1:20" ht="21.75" customHeight="1" x14ac:dyDescent="0.2">
      <c r="A54" s="158">
        <v>32</v>
      </c>
      <c r="B54" s="159">
        <v>49</v>
      </c>
      <c r="C54" s="160">
        <v>10104990558</v>
      </c>
      <c r="D54" s="161" t="s">
        <v>374</v>
      </c>
      <c r="E54" s="162" t="s">
        <v>375</v>
      </c>
      <c r="F54" s="163" t="s">
        <v>32</v>
      </c>
      <c r="G54" s="164" t="s">
        <v>88</v>
      </c>
      <c r="H54" s="165">
        <v>0.11122685185185184</v>
      </c>
      <c r="I54" s="254">
        <v>34</v>
      </c>
      <c r="J54" s="165">
        <v>0.11030092592592593</v>
      </c>
      <c r="K54" s="254">
        <v>35</v>
      </c>
      <c r="L54" s="165">
        <v>0.10415509259259259</v>
      </c>
      <c r="M54" s="254">
        <v>23</v>
      </c>
      <c r="N54" s="165">
        <v>1.2025462962962962E-2</v>
      </c>
      <c r="O54" s="254">
        <v>22</v>
      </c>
      <c r="P54" s="165">
        <f t="shared" si="0"/>
        <v>0.33770833333333333</v>
      </c>
      <c r="Q54" s="255">
        <f t="shared" si="2"/>
        <v>7.9583333333333339E-2</v>
      </c>
      <c r="R54" s="156">
        <f t="shared" si="1"/>
        <v>27.760641579272054</v>
      </c>
      <c r="S54" s="167"/>
      <c r="T54" s="166"/>
    </row>
    <row r="55" spans="1:20" ht="21.75" customHeight="1" x14ac:dyDescent="0.2">
      <c r="A55" s="158">
        <v>33</v>
      </c>
      <c r="B55" s="159">
        <v>46</v>
      </c>
      <c r="C55" s="160">
        <v>10104925082</v>
      </c>
      <c r="D55" s="161" t="s">
        <v>376</v>
      </c>
      <c r="E55" s="162" t="s">
        <v>377</v>
      </c>
      <c r="F55" s="163" t="s">
        <v>32</v>
      </c>
      <c r="G55" s="164" t="s">
        <v>88</v>
      </c>
      <c r="H55" s="165">
        <v>0.11122685185185184</v>
      </c>
      <c r="I55" s="254">
        <v>33</v>
      </c>
      <c r="J55" s="165">
        <v>0.10869212962962964</v>
      </c>
      <c r="K55" s="254">
        <v>28</v>
      </c>
      <c r="L55" s="165">
        <v>0.10818287037037037</v>
      </c>
      <c r="M55" s="254">
        <v>29</v>
      </c>
      <c r="N55" s="165">
        <v>1.2465277777777777E-2</v>
      </c>
      <c r="O55" s="254">
        <v>29</v>
      </c>
      <c r="P55" s="165">
        <f t="shared" si="0"/>
        <v>0.34056712962962965</v>
      </c>
      <c r="Q55" s="255">
        <f t="shared" si="2"/>
        <v>8.2442129629629657E-2</v>
      </c>
      <c r="R55" s="156">
        <f t="shared" si="1"/>
        <v>27.527612574341546</v>
      </c>
      <c r="S55" s="167"/>
      <c r="T55" s="166"/>
    </row>
    <row r="56" spans="1:20" ht="21.75" customHeight="1" x14ac:dyDescent="0.2">
      <c r="A56" s="158">
        <v>34</v>
      </c>
      <c r="B56" s="159">
        <v>12</v>
      </c>
      <c r="C56" s="160"/>
      <c r="D56" s="161" t="s">
        <v>378</v>
      </c>
      <c r="E56" s="162" t="s">
        <v>379</v>
      </c>
      <c r="F56" s="163" t="s">
        <v>300</v>
      </c>
      <c r="G56" s="164" t="s">
        <v>109</v>
      </c>
      <c r="H56" s="165">
        <v>0.11168981481481481</v>
      </c>
      <c r="I56" s="254">
        <v>36</v>
      </c>
      <c r="J56" s="165">
        <v>0.11030092592592593</v>
      </c>
      <c r="K56" s="254">
        <v>33</v>
      </c>
      <c r="L56" s="165">
        <v>0.11753472222222222</v>
      </c>
      <c r="M56" s="254">
        <v>31</v>
      </c>
      <c r="N56" s="165">
        <v>1.2708333333333334E-2</v>
      </c>
      <c r="O56" s="254">
        <v>36</v>
      </c>
      <c r="P56" s="165">
        <f t="shared" si="0"/>
        <v>0.35223379629629625</v>
      </c>
      <c r="Q56" s="255">
        <f t="shared" si="2"/>
        <v>9.410879629629626E-2</v>
      </c>
      <c r="R56" s="156">
        <f t="shared" si="1"/>
        <v>26.615844642329051</v>
      </c>
      <c r="S56" s="167"/>
      <c r="T56" s="166"/>
    </row>
    <row r="57" spans="1:20" ht="21.75" customHeight="1" x14ac:dyDescent="0.2">
      <c r="A57" s="158">
        <v>35</v>
      </c>
      <c r="B57" s="159">
        <v>44</v>
      </c>
      <c r="C57" s="160">
        <v>10130809332</v>
      </c>
      <c r="D57" s="161" t="s">
        <v>380</v>
      </c>
      <c r="E57" s="162" t="s">
        <v>381</v>
      </c>
      <c r="F57" s="163" t="s">
        <v>32</v>
      </c>
      <c r="G57" s="164" t="s">
        <v>228</v>
      </c>
      <c r="H57" s="165">
        <v>0.11168981481481481</v>
      </c>
      <c r="I57" s="254">
        <v>38</v>
      </c>
      <c r="J57" s="165">
        <v>0.11130787037037038</v>
      </c>
      <c r="K57" s="254">
        <v>36</v>
      </c>
      <c r="L57" s="165">
        <v>0.11753472222222222</v>
      </c>
      <c r="M57" s="254">
        <v>35</v>
      </c>
      <c r="N57" s="165">
        <v>1.3043981481481483E-2</v>
      </c>
      <c r="O57" s="254">
        <v>40</v>
      </c>
      <c r="P57" s="165">
        <f t="shared" si="0"/>
        <v>0.35357638888888893</v>
      </c>
      <c r="Q57" s="255">
        <f t="shared" si="2"/>
        <v>9.5451388888888933E-2</v>
      </c>
      <c r="R57" s="156">
        <f t="shared" si="1"/>
        <v>26.514779534518315</v>
      </c>
      <c r="S57" s="167"/>
      <c r="T57" s="166"/>
    </row>
    <row r="58" spans="1:20" ht="21.75" customHeight="1" x14ac:dyDescent="0.2">
      <c r="A58" s="158">
        <v>36</v>
      </c>
      <c r="B58" s="159">
        <v>38</v>
      </c>
      <c r="C58" s="160">
        <v>10126123929</v>
      </c>
      <c r="D58" s="161" t="s">
        <v>382</v>
      </c>
      <c r="E58" s="162" t="s">
        <v>383</v>
      </c>
      <c r="F58" s="163" t="s">
        <v>35</v>
      </c>
      <c r="G58" s="164" t="s">
        <v>342</v>
      </c>
      <c r="H58" s="165">
        <v>0.10853009259259259</v>
      </c>
      <c r="I58" s="254">
        <v>31</v>
      </c>
      <c r="J58" s="165">
        <v>0.11210648148148149</v>
      </c>
      <c r="K58" s="254">
        <v>39</v>
      </c>
      <c r="L58" s="165">
        <v>0.12192129629629629</v>
      </c>
      <c r="M58" s="254">
        <v>43</v>
      </c>
      <c r="N58" s="165">
        <v>1.2962962962962963E-2</v>
      </c>
      <c r="O58" s="254">
        <v>39</v>
      </c>
      <c r="P58" s="165">
        <f t="shared" si="0"/>
        <v>0.35552083333333334</v>
      </c>
      <c r="Q58" s="255">
        <f t="shared" si="2"/>
        <v>9.7395833333333348E-2</v>
      </c>
      <c r="R58" s="156">
        <f t="shared" si="1"/>
        <v>26.369762672135952</v>
      </c>
      <c r="S58" s="167"/>
      <c r="T58" s="166"/>
    </row>
    <row r="59" spans="1:20" ht="21.75" customHeight="1" x14ac:dyDescent="0.2">
      <c r="A59" s="158">
        <v>37</v>
      </c>
      <c r="B59" s="159">
        <v>34</v>
      </c>
      <c r="C59" s="160">
        <v>10105272161</v>
      </c>
      <c r="D59" s="161" t="s">
        <v>384</v>
      </c>
      <c r="E59" s="162" t="s">
        <v>385</v>
      </c>
      <c r="F59" s="163" t="s">
        <v>300</v>
      </c>
      <c r="G59" s="164" t="s">
        <v>319</v>
      </c>
      <c r="H59" s="165">
        <v>0.11168981481481481</v>
      </c>
      <c r="I59" s="254">
        <v>37</v>
      </c>
      <c r="J59" s="165">
        <v>0.11347222222222221</v>
      </c>
      <c r="K59" s="254">
        <v>44</v>
      </c>
      <c r="L59" s="165">
        <v>0.11753472222222222</v>
      </c>
      <c r="M59" s="254">
        <v>34</v>
      </c>
      <c r="N59" s="165">
        <v>1.292824074074074E-2</v>
      </c>
      <c r="O59" s="254">
        <v>38</v>
      </c>
      <c r="P59" s="165">
        <f t="shared" si="0"/>
        <v>0.35562499999999997</v>
      </c>
      <c r="Q59" s="255">
        <f t="shared" si="2"/>
        <v>9.7499999999999976E-2</v>
      </c>
      <c r="R59" s="156">
        <f t="shared" si="1"/>
        <v>26.362038664323375</v>
      </c>
      <c r="S59" s="167"/>
      <c r="T59" s="166"/>
    </row>
    <row r="60" spans="1:20" ht="21.75" customHeight="1" x14ac:dyDescent="0.2">
      <c r="A60" s="158">
        <v>38</v>
      </c>
      <c r="B60" s="159">
        <v>30</v>
      </c>
      <c r="C60" s="160">
        <v>10093614882</v>
      </c>
      <c r="D60" s="161" t="s">
        <v>386</v>
      </c>
      <c r="E60" s="162" t="s">
        <v>387</v>
      </c>
      <c r="F60" s="163" t="s">
        <v>301</v>
      </c>
      <c r="G60" s="164" t="s">
        <v>93</v>
      </c>
      <c r="H60" s="165">
        <v>0.11168981481481481</v>
      </c>
      <c r="I60" s="254">
        <v>35</v>
      </c>
      <c r="J60" s="165">
        <v>0.11210648148148149</v>
      </c>
      <c r="K60" s="254">
        <v>38</v>
      </c>
      <c r="L60" s="165">
        <v>0.12094907407407407</v>
      </c>
      <c r="M60" s="254">
        <v>36</v>
      </c>
      <c r="N60" s="165">
        <v>1.2129629629629629E-2</v>
      </c>
      <c r="O60" s="254">
        <v>24</v>
      </c>
      <c r="P60" s="165">
        <f t="shared" si="0"/>
        <v>0.35687499999999994</v>
      </c>
      <c r="Q60" s="255">
        <f t="shared" si="2"/>
        <v>9.8749999999999949E-2</v>
      </c>
      <c r="R60" s="156">
        <f t="shared" si="1"/>
        <v>26.26970227670753</v>
      </c>
      <c r="S60" s="167"/>
      <c r="T60" s="166"/>
    </row>
    <row r="61" spans="1:20" ht="21.75" customHeight="1" x14ac:dyDescent="0.2">
      <c r="A61" s="158">
        <v>39</v>
      </c>
      <c r="B61" s="159">
        <v>33</v>
      </c>
      <c r="C61" s="160">
        <v>10113341652</v>
      </c>
      <c r="D61" s="161" t="s">
        <v>388</v>
      </c>
      <c r="E61" s="162" t="s">
        <v>389</v>
      </c>
      <c r="F61" s="163" t="s">
        <v>300</v>
      </c>
      <c r="G61" s="164" t="s">
        <v>93</v>
      </c>
      <c r="H61" s="165">
        <v>0.11263888888888889</v>
      </c>
      <c r="I61" s="254">
        <v>39</v>
      </c>
      <c r="J61" s="165">
        <v>0.11020833333333334</v>
      </c>
      <c r="K61" s="254">
        <v>32</v>
      </c>
      <c r="L61" s="165">
        <v>0.12180555555555556</v>
      </c>
      <c r="M61" s="254">
        <v>41</v>
      </c>
      <c r="N61" s="165">
        <v>1.2627314814814815E-2</v>
      </c>
      <c r="O61" s="254">
        <v>33</v>
      </c>
      <c r="P61" s="165">
        <f t="shared" si="0"/>
        <v>0.35728009259259264</v>
      </c>
      <c r="Q61" s="255">
        <f t="shared" si="2"/>
        <v>9.9155092592592642E-2</v>
      </c>
      <c r="R61" s="156">
        <f t="shared" si="1"/>
        <v>26.239917068904077</v>
      </c>
      <c r="S61" s="167"/>
      <c r="T61" s="166"/>
    </row>
    <row r="62" spans="1:20" ht="21.75" customHeight="1" x14ac:dyDescent="0.2">
      <c r="A62" s="158">
        <v>40</v>
      </c>
      <c r="B62" s="159">
        <v>31</v>
      </c>
      <c r="C62" s="160">
        <v>10113665792</v>
      </c>
      <c r="D62" s="161" t="s">
        <v>390</v>
      </c>
      <c r="E62" s="162" t="s">
        <v>391</v>
      </c>
      <c r="F62" s="163" t="s">
        <v>301</v>
      </c>
      <c r="G62" s="164" t="s">
        <v>93</v>
      </c>
      <c r="H62" s="165">
        <v>0.11390046296296297</v>
      </c>
      <c r="I62" s="254">
        <v>41</v>
      </c>
      <c r="J62" s="165">
        <v>0.11030092592592593</v>
      </c>
      <c r="K62" s="254">
        <v>34</v>
      </c>
      <c r="L62" s="165">
        <v>0.12180555555555556</v>
      </c>
      <c r="M62" s="254">
        <v>39</v>
      </c>
      <c r="N62" s="165">
        <v>1.2546296296296297E-2</v>
      </c>
      <c r="O62" s="254">
        <v>32</v>
      </c>
      <c r="P62" s="165">
        <f t="shared" si="0"/>
        <v>0.35855324074074074</v>
      </c>
      <c r="Q62" s="255">
        <f t="shared" si="2"/>
        <v>0.10042824074074075</v>
      </c>
      <c r="R62" s="156">
        <f t="shared" si="1"/>
        <v>26.146744568901514</v>
      </c>
      <c r="S62" s="167"/>
      <c r="T62" s="166"/>
    </row>
    <row r="63" spans="1:20" ht="21.75" customHeight="1" x14ac:dyDescent="0.2">
      <c r="A63" s="158">
        <v>41</v>
      </c>
      <c r="B63" s="159">
        <v>15</v>
      </c>
      <c r="C63" s="160">
        <v>10127977437</v>
      </c>
      <c r="D63" s="161" t="s">
        <v>392</v>
      </c>
      <c r="E63" s="162" t="s">
        <v>393</v>
      </c>
      <c r="F63" s="163" t="s">
        <v>35</v>
      </c>
      <c r="G63" s="164" t="s">
        <v>342</v>
      </c>
      <c r="H63" s="165">
        <v>0.11263888888888889</v>
      </c>
      <c r="I63" s="254">
        <v>40</v>
      </c>
      <c r="J63" s="165">
        <v>0.11228009259259258</v>
      </c>
      <c r="K63" s="254">
        <v>40</v>
      </c>
      <c r="L63" s="165">
        <v>0.12162037037037036</v>
      </c>
      <c r="M63" s="254">
        <v>38</v>
      </c>
      <c r="N63" s="165">
        <v>1.3275462962962963E-2</v>
      </c>
      <c r="O63" s="254">
        <v>42</v>
      </c>
      <c r="P63" s="165">
        <f t="shared" si="0"/>
        <v>0.35981481481481481</v>
      </c>
      <c r="Q63" s="255">
        <f t="shared" si="2"/>
        <v>0.10168981481481482</v>
      </c>
      <c r="R63" s="156">
        <f t="shared" si="1"/>
        <v>26.055069480185281</v>
      </c>
      <c r="S63" s="167"/>
      <c r="T63" s="166"/>
    </row>
    <row r="64" spans="1:20" ht="21.75" customHeight="1" x14ac:dyDescent="0.2">
      <c r="A64" s="158">
        <v>42</v>
      </c>
      <c r="B64" s="159">
        <v>32</v>
      </c>
      <c r="C64" s="160">
        <v>10113612444</v>
      </c>
      <c r="D64" s="161" t="s">
        <v>394</v>
      </c>
      <c r="E64" s="162" t="s">
        <v>395</v>
      </c>
      <c r="F64" s="163" t="s">
        <v>300</v>
      </c>
      <c r="G64" s="164" t="s">
        <v>93</v>
      </c>
      <c r="H64" s="165">
        <v>0.11390046296296297</v>
      </c>
      <c r="I64" s="254">
        <v>42</v>
      </c>
      <c r="J64" s="165">
        <v>0.11247685185185186</v>
      </c>
      <c r="K64" s="254">
        <v>41</v>
      </c>
      <c r="L64" s="165">
        <v>0.12180555555555556</v>
      </c>
      <c r="M64" s="254">
        <v>40</v>
      </c>
      <c r="N64" s="165">
        <v>1.238425925925926E-2</v>
      </c>
      <c r="O64" s="254">
        <v>28</v>
      </c>
      <c r="P64" s="165">
        <f t="shared" si="0"/>
        <v>0.36056712962962961</v>
      </c>
      <c r="Q64" s="255">
        <f t="shared" si="2"/>
        <v>0.10244212962962962</v>
      </c>
      <c r="R64" s="156">
        <f t="shared" si="1"/>
        <v>26.000706192020029</v>
      </c>
      <c r="S64" s="167"/>
      <c r="T64" s="166"/>
    </row>
    <row r="65" spans="1:21" ht="21.75" customHeight="1" x14ac:dyDescent="0.2">
      <c r="A65" s="158">
        <v>43</v>
      </c>
      <c r="B65" s="159">
        <v>28</v>
      </c>
      <c r="C65" s="160">
        <v>10113846456</v>
      </c>
      <c r="D65" s="161" t="s">
        <v>396</v>
      </c>
      <c r="E65" s="162" t="s">
        <v>397</v>
      </c>
      <c r="F65" s="163" t="s">
        <v>301</v>
      </c>
      <c r="G65" s="164" t="s">
        <v>93</v>
      </c>
      <c r="H65" s="165">
        <v>0.11405092592592592</v>
      </c>
      <c r="I65" s="254">
        <v>43</v>
      </c>
      <c r="J65" s="165">
        <v>0.11210648148148149</v>
      </c>
      <c r="K65" s="254">
        <v>37</v>
      </c>
      <c r="L65" s="165">
        <v>0.12180555555555556</v>
      </c>
      <c r="M65" s="254">
        <v>42</v>
      </c>
      <c r="N65" s="165">
        <v>1.3310185185185187E-2</v>
      </c>
      <c r="O65" s="254">
        <v>43</v>
      </c>
      <c r="P65" s="165">
        <f t="shared" si="0"/>
        <v>0.36127314814814815</v>
      </c>
      <c r="Q65" s="255">
        <f t="shared" si="2"/>
        <v>0.10314814814814816</v>
      </c>
      <c r="R65" s="156">
        <f t="shared" si="1"/>
        <v>25.949894278208497</v>
      </c>
      <c r="S65" s="167"/>
      <c r="T65" s="166"/>
    </row>
    <row r="66" spans="1:21" ht="21.75" customHeight="1" x14ac:dyDescent="0.2">
      <c r="A66" s="158">
        <v>44</v>
      </c>
      <c r="B66" s="159">
        <v>16</v>
      </c>
      <c r="C66" s="160">
        <v>10127891753</v>
      </c>
      <c r="D66" s="161" t="s">
        <v>398</v>
      </c>
      <c r="E66" s="162" t="s">
        <v>399</v>
      </c>
      <c r="F66" s="163" t="s">
        <v>300</v>
      </c>
      <c r="G66" s="164" t="s">
        <v>342</v>
      </c>
      <c r="H66" s="165">
        <v>0.11469907407407408</v>
      </c>
      <c r="I66" s="254">
        <v>44</v>
      </c>
      <c r="J66" s="165">
        <v>0.11335648148148147</v>
      </c>
      <c r="K66" s="254">
        <v>43</v>
      </c>
      <c r="L66" s="165">
        <v>0.12210648148148147</v>
      </c>
      <c r="M66" s="254">
        <v>44</v>
      </c>
      <c r="N66" s="165">
        <v>1.3148148148148147E-2</v>
      </c>
      <c r="O66" s="254">
        <v>41</v>
      </c>
      <c r="P66" s="165">
        <f t="shared" si="0"/>
        <v>0.36331018518518515</v>
      </c>
      <c r="Q66" s="255">
        <f t="shared" si="2"/>
        <v>0.10518518518518516</v>
      </c>
      <c r="R66" s="156">
        <f t="shared" si="1"/>
        <v>25.804396304555592</v>
      </c>
      <c r="S66" s="167"/>
      <c r="T66" s="166"/>
    </row>
    <row r="67" spans="1:21" ht="21.75" customHeight="1" thickBot="1" x14ac:dyDescent="0.25">
      <c r="A67" s="169" t="s">
        <v>297</v>
      </c>
      <c r="B67" s="256">
        <v>5</v>
      </c>
      <c r="C67" s="170">
        <v>10104924678</v>
      </c>
      <c r="D67" s="171" t="s">
        <v>400</v>
      </c>
      <c r="E67" s="172" t="s">
        <v>401</v>
      </c>
      <c r="F67" s="173" t="s">
        <v>32</v>
      </c>
      <c r="G67" s="174" t="s">
        <v>109</v>
      </c>
      <c r="H67" s="175">
        <v>8.0046296296296296E-2</v>
      </c>
      <c r="I67" s="257">
        <v>5</v>
      </c>
      <c r="J67" s="175">
        <v>0.11457175925925926</v>
      </c>
      <c r="K67" s="257">
        <v>45</v>
      </c>
      <c r="L67" s="175"/>
      <c r="M67" s="257"/>
      <c r="N67" s="175"/>
      <c r="O67" s="257"/>
      <c r="P67" s="175"/>
      <c r="Q67" s="258"/>
      <c r="R67" s="259" t="str">
        <f t="shared" si="1"/>
        <v/>
      </c>
      <c r="S67" s="176"/>
      <c r="T67" s="177"/>
    </row>
    <row r="68" spans="1:21" ht="7.5" customHeight="1" thickTop="1" thickBot="1" x14ac:dyDescent="0.25">
      <c r="A68" s="88"/>
      <c r="B68" s="89"/>
      <c r="C68" s="89"/>
      <c r="D68" s="90"/>
      <c r="E68" s="91"/>
      <c r="F68" s="92"/>
      <c r="G68" s="91"/>
      <c r="H68" s="93"/>
      <c r="I68" s="93"/>
      <c r="J68" s="93"/>
      <c r="K68" s="93"/>
      <c r="L68" s="93"/>
      <c r="M68" s="93"/>
      <c r="N68" s="93"/>
      <c r="O68" s="93"/>
      <c r="P68" s="94"/>
      <c r="Q68" s="95"/>
      <c r="R68" s="93"/>
      <c r="S68" s="93"/>
      <c r="T68" s="93"/>
    </row>
    <row r="69" spans="1:21" ht="15.75" thickTop="1" x14ac:dyDescent="0.2">
      <c r="A69" s="261" t="s">
        <v>5</v>
      </c>
      <c r="B69" s="262"/>
      <c r="C69" s="262"/>
      <c r="D69" s="262"/>
      <c r="E69" s="260"/>
      <c r="F69" s="260"/>
      <c r="G69" s="260"/>
      <c r="H69" s="204" t="s">
        <v>6</v>
      </c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5"/>
    </row>
    <row r="70" spans="1:21" ht="15" x14ac:dyDescent="0.2">
      <c r="A70" s="268" t="s">
        <v>402</v>
      </c>
      <c r="B70" s="106"/>
      <c r="C70" s="263"/>
      <c r="D70" s="264"/>
      <c r="E70" s="51"/>
      <c r="F70" s="51"/>
      <c r="G70" s="96"/>
      <c r="H70" s="97" t="s">
        <v>33</v>
      </c>
      <c r="I70" s="152">
        <v>8</v>
      </c>
      <c r="K70" s="251"/>
      <c r="L70" s="98"/>
      <c r="M70" s="253"/>
      <c r="Q70" s="100"/>
      <c r="S70" s="153" t="s">
        <v>31</v>
      </c>
      <c r="T70" s="154">
        <f>COUNTIF(F23:F67,"ЗМС")</f>
        <v>0</v>
      </c>
      <c r="U70" s="101"/>
    </row>
    <row r="71" spans="1:21" ht="15" x14ac:dyDescent="0.2">
      <c r="A71" s="268" t="s">
        <v>403</v>
      </c>
      <c r="B71" s="106"/>
      <c r="C71" s="265"/>
      <c r="D71" s="264"/>
      <c r="E71" s="102"/>
      <c r="F71" s="102"/>
      <c r="G71" s="103"/>
      <c r="H71" s="97" t="s">
        <v>26</v>
      </c>
      <c r="I71" s="152">
        <f>I72+I77</f>
        <v>45</v>
      </c>
      <c r="K71" s="252"/>
      <c r="L71" s="101"/>
      <c r="M71" s="101"/>
      <c r="Q71" s="100"/>
      <c r="S71" s="153" t="s">
        <v>21</v>
      </c>
      <c r="T71" s="154">
        <f>COUNTIF(F23:F67,"МСМК")</f>
        <v>0</v>
      </c>
      <c r="U71" s="101"/>
    </row>
    <row r="72" spans="1:21" ht="15" x14ac:dyDescent="0.2">
      <c r="A72" s="268" t="s">
        <v>404</v>
      </c>
      <c r="B72" s="106"/>
      <c r="C72" s="71"/>
      <c r="D72" s="264"/>
      <c r="E72" s="102"/>
      <c r="F72" s="102"/>
      <c r="G72" s="103"/>
      <c r="H72" s="97" t="s">
        <v>27</v>
      </c>
      <c r="I72" s="152">
        <f>I73+I74+I75+I76</f>
        <v>45</v>
      </c>
      <c r="K72" s="252"/>
      <c r="L72" s="101"/>
      <c r="M72" s="101"/>
      <c r="Q72" s="100"/>
      <c r="S72" s="153" t="s">
        <v>23</v>
      </c>
      <c r="T72" s="154">
        <f>COUNTIF(F23:F67,"МС")</f>
        <v>0</v>
      </c>
      <c r="U72" s="101"/>
    </row>
    <row r="73" spans="1:21" ht="15" x14ac:dyDescent="0.2">
      <c r="A73" s="268" t="s">
        <v>405</v>
      </c>
      <c r="B73" s="106"/>
      <c r="C73" s="71"/>
      <c r="D73" s="264"/>
      <c r="E73" s="102"/>
      <c r="F73" s="102"/>
      <c r="G73" s="103"/>
      <c r="H73" s="97" t="s">
        <v>28</v>
      </c>
      <c r="I73" s="152">
        <f>COUNT(A23:A67)</f>
        <v>44</v>
      </c>
      <c r="K73" s="252"/>
      <c r="L73" s="101"/>
      <c r="M73" s="101"/>
      <c r="Q73" s="100"/>
      <c r="S73" s="155" t="s">
        <v>32</v>
      </c>
      <c r="T73" s="154">
        <f>COUNTIF(F23:F67,"КМС")</f>
        <v>20</v>
      </c>
      <c r="U73" s="101"/>
    </row>
    <row r="74" spans="1:21" ht="15" x14ac:dyDescent="0.2">
      <c r="A74" s="266"/>
      <c r="B74" s="106"/>
      <c r="C74" s="71"/>
      <c r="D74" s="264"/>
      <c r="E74" s="102"/>
      <c r="F74" s="102"/>
      <c r="G74" s="103"/>
      <c r="H74" s="97" t="s">
        <v>42</v>
      </c>
      <c r="I74" s="152">
        <f>COUNTIF(A23:A67,"ЛИМ")</f>
        <v>0</v>
      </c>
      <c r="K74" s="252"/>
      <c r="L74" s="101"/>
      <c r="M74" s="101"/>
      <c r="Q74" s="100"/>
      <c r="S74" s="155" t="s">
        <v>35</v>
      </c>
      <c r="T74" s="154">
        <f>COUNTIF(F23:F67,"1 СР")</f>
        <v>10</v>
      </c>
      <c r="U74" s="101"/>
    </row>
    <row r="75" spans="1:21" ht="15" x14ac:dyDescent="0.2">
      <c r="A75" s="267"/>
      <c r="B75" s="78"/>
      <c r="C75" s="78"/>
      <c r="D75" s="264"/>
      <c r="E75" s="102"/>
      <c r="F75" s="102"/>
      <c r="G75" s="103"/>
      <c r="H75" s="97" t="s">
        <v>29</v>
      </c>
      <c r="I75" s="152">
        <f>COUNTIF(A23:A67,"НФ")</f>
        <v>1</v>
      </c>
      <c r="K75" s="252"/>
      <c r="L75" s="101"/>
      <c r="M75" s="101"/>
      <c r="Q75" s="100"/>
      <c r="S75" s="155" t="s">
        <v>300</v>
      </c>
      <c r="T75" s="154">
        <f>COUNTIF(F23:F67,"2 СР")</f>
        <v>12</v>
      </c>
      <c r="U75" s="101"/>
    </row>
    <row r="76" spans="1:21" ht="15" x14ac:dyDescent="0.2">
      <c r="A76" s="105"/>
      <c r="B76" s="106"/>
      <c r="C76" s="106"/>
      <c r="D76" s="264"/>
      <c r="E76" s="102"/>
      <c r="F76" s="102"/>
      <c r="G76" s="103"/>
      <c r="H76" s="97" t="s">
        <v>37</v>
      </c>
      <c r="I76" s="152">
        <f>COUNTIF(A23:A67,"ДСКВ")</f>
        <v>0</v>
      </c>
      <c r="K76" s="252"/>
      <c r="L76" s="101"/>
      <c r="M76" s="101"/>
      <c r="Q76" s="100"/>
      <c r="R76" s="101"/>
      <c r="S76" s="155" t="s">
        <v>301</v>
      </c>
      <c r="T76" s="154">
        <f>COUNTIF(F23:F67,"3 СР")</f>
        <v>3</v>
      </c>
      <c r="U76" s="101"/>
    </row>
    <row r="77" spans="1:21" ht="15" x14ac:dyDescent="0.2">
      <c r="A77" s="105"/>
      <c r="B77" s="106"/>
      <c r="C77" s="106"/>
      <c r="D77" s="264"/>
      <c r="E77" s="102"/>
      <c r="F77" s="102"/>
      <c r="G77" s="103"/>
      <c r="H77" s="97" t="s">
        <v>30</v>
      </c>
      <c r="I77" s="152">
        <f>COUNTIF(A23:A67,"НС")</f>
        <v>0</v>
      </c>
      <c r="K77" s="252"/>
      <c r="L77" s="101"/>
      <c r="M77" s="101"/>
      <c r="N77" s="101"/>
      <c r="O77" s="101"/>
      <c r="Q77" s="100"/>
      <c r="R77" s="101"/>
      <c r="S77" s="97"/>
      <c r="T77" s="104"/>
      <c r="U77" s="101"/>
    </row>
    <row r="78" spans="1:21" ht="5.25" customHeight="1" x14ac:dyDescent="0.2">
      <c r="A78" s="105"/>
      <c r="B78" s="106"/>
      <c r="C78" s="106"/>
      <c r="D78" s="106"/>
      <c r="E78" s="106"/>
      <c r="F78" s="106"/>
      <c r="G78" s="78"/>
      <c r="H78" s="107"/>
      <c r="I78" s="107"/>
      <c r="J78" s="78"/>
      <c r="K78" s="78"/>
      <c r="L78" s="78"/>
      <c r="M78" s="78"/>
      <c r="N78" s="78"/>
      <c r="O78" s="78"/>
      <c r="P78" s="108"/>
      <c r="Q78" s="75"/>
      <c r="R78" s="109"/>
      <c r="S78" s="109"/>
      <c r="T78" s="104"/>
      <c r="U78" s="101"/>
    </row>
    <row r="79" spans="1:21" ht="15.75" x14ac:dyDescent="0.2">
      <c r="A79" s="243" t="s">
        <v>3</v>
      </c>
      <c r="B79" s="212"/>
      <c r="C79" s="212"/>
      <c r="D79" s="212"/>
      <c r="E79" s="212"/>
      <c r="F79" s="212" t="s">
        <v>12</v>
      </c>
      <c r="G79" s="212"/>
      <c r="H79" s="212"/>
      <c r="I79" s="178"/>
      <c r="J79" s="212" t="s">
        <v>4</v>
      </c>
      <c r="K79" s="212"/>
      <c r="L79" s="212"/>
      <c r="M79" s="212"/>
      <c r="N79" s="212"/>
      <c r="O79" s="212"/>
      <c r="P79" s="212"/>
      <c r="Q79" s="212" t="s">
        <v>299</v>
      </c>
      <c r="R79" s="212"/>
      <c r="S79" s="212"/>
      <c r="T79" s="246"/>
    </row>
    <row r="80" spans="1:21" x14ac:dyDescent="0.2">
      <c r="A80" s="206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8"/>
      <c r="Q80" s="208"/>
      <c r="R80" s="208"/>
      <c r="S80" s="208"/>
      <c r="T80" s="209"/>
    </row>
    <row r="81" spans="1:20" x14ac:dyDescent="0.2">
      <c r="A81" s="181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10"/>
      <c r="Q81" s="111"/>
      <c r="R81" s="180"/>
      <c r="S81" s="180"/>
      <c r="T81" s="182"/>
    </row>
    <row r="82" spans="1:20" x14ac:dyDescent="0.2">
      <c r="A82" s="181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10"/>
      <c r="Q82" s="111"/>
      <c r="R82" s="180"/>
      <c r="S82" s="180"/>
      <c r="T82" s="182"/>
    </row>
    <row r="83" spans="1:20" x14ac:dyDescent="0.2">
      <c r="A83" s="210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11"/>
    </row>
    <row r="84" spans="1:20" x14ac:dyDescent="0.2">
      <c r="A84" s="210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48"/>
      <c r="Q84" s="248"/>
      <c r="R84" s="248"/>
      <c r="S84" s="248"/>
      <c r="T84" s="249"/>
    </row>
    <row r="85" spans="1:20" ht="16.5" thickBot="1" x14ac:dyDescent="0.25">
      <c r="A85" s="244"/>
      <c r="B85" s="245"/>
      <c r="C85" s="245"/>
      <c r="D85" s="245"/>
      <c r="E85" s="245"/>
      <c r="F85" s="245" t="str">
        <f>G17</f>
        <v>Мухамадеев Р.Р. / 1кат., г.Ишимбай/</v>
      </c>
      <c r="G85" s="245"/>
      <c r="H85" s="245"/>
      <c r="I85" s="179"/>
      <c r="J85" s="245" t="str">
        <f>G18</f>
        <v>Михайлова Е.Р. / 1 кат., г.Уфа/</v>
      </c>
      <c r="K85" s="245"/>
      <c r="L85" s="245"/>
      <c r="M85" s="245"/>
      <c r="N85" s="245"/>
      <c r="O85" s="245"/>
      <c r="P85" s="245"/>
      <c r="Q85" s="245" t="str">
        <f>G19</f>
        <v>Мухамадеева Н.С. / 1кат., г.Ишимбай/</v>
      </c>
      <c r="R85" s="245"/>
      <c r="S85" s="245"/>
      <c r="T85" s="247"/>
    </row>
    <row r="86" spans="1:20" ht="13.5" thickTop="1" x14ac:dyDescent="0.2"/>
  </sheetData>
  <sheetProtection formatCells="0" formatColumns="0" formatRows="0" sort="0" autoFilter="0" pivotTables="0"/>
  <mergeCells count="46">
    <mergeCell ref="A85:E85"/>
    <mergeCell ref="J79:P79"/>
    <mergeCell ref="Q79:T79"/>
    <mergeCell ref="Q85:T85"/>
    <mergeCell ref="J85:P85"/>
    <mergeCell ref="F85:H85"/>
    <mergeCell ref="A84:E84"/>
    <mergeCell ref="F84:T84"/>
    <mergeCell ref="A1:T1"/>
    <mergeCell ref="A2:T2"/>
    <mergeCell ref="A3:T3"/>
    <mergeCell ref="A6:T6"/>
    <mergeCell ref="A4:T4"/>
    <mergeCell ref="A12:T12"/>
    <mergeCell ref="S21:S22"/>
    <mergeCell ref="T21:T22"/>
    <mergeCell ref="G21:G22"/>
    <mergeCell ref="H15:T15"/>
    <mergeCell ref="H21:O21"/>
    <mergeCell ref="H22:I22"/>
    <mergeCell ref="J22:K22"/>
    <mergeCell ref="L22:M22"/>
    <mergeCell ref="N22:O22"/>
    <mergeCell ref="A7:T7"/>
    <mergeCell ref="A8:T8"/>
    <mergeCell ref="P21:P22"/>
    <mergeCell ref="Q21:Q22"/>
    <mergeCell ref="R21:R22"/>
    <mergeCell ref="A9:T9"/>
    <mergeCell ref="A10:T10"/>
    <mergeCell ref="A11:T11"/>
    <mergeCell ref="A15:G15"/>
    <mergeCell ref="A21:A22"/>
    <mergeCell ref="B21:B22"/>
    <mergeCell ref="C21:C22"/>
    <mergeCell ref="D21:D22"/>
    <mergeCell ref="E21:E22"/>
    <mergeCell ref="F21:F22"/>
    <mergeCell ref="H69:T69"/>
    <mergeCell ref="A80:E80"/>
    <mergeCell ref="F80:T80"/>
    <mergeCell ref="A83:E83"/>
    <mergeCell ref="F83:T83"/>
    <mergeCell ref="F79:H79"/>
    <mergeCell ref="A79:E79"/>
    <mergeCell ref="A69:D69"/>
  </mergeCells>
  <conditionalFormatting sqref="H23:O67">
    <cfRule type="cellIs" dxfId="1" priority="1" operator="equal">
      <formula>0</formula>
    </cfRule>
  </conditionalFormatting>
  <conditionalFormatting sqref="B86:B1048576 B6:B68 B1:B3 B80:B84 B70:B78">
    <cfRule type="duplicateValues" dxfId="0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67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4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</vt:lpstr>
      <vt:lpstr>Итоговый протокол</vt:lpstr>
      <vt:lpstr>'Итоговый протокол'!Заголовки_для_печати</vt:lpstr>
      <vt:lpstr>'Список участников'!Заголовки_для_печати</vt:lpstr>
      <vt:lpstr>'Итоговый протокол'!Область_печати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2022-04-17T13:42:06Z</cp:lastPrinted>
  <dcterms:created xsi:type="dcterms:W3CDTF">1996-10-08T23:32:33Z</dcterms:created>
  <dcterms:modified xsi:type="dcterms:W3CDTF">2022-07-04T12:31:02Z</dcterms:modified>
</cp:coreProperties>
</file>