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TANYA\Desktop\рус байк ВС\"/>
    </mc:Choice>
  </mc:AlternateContent>
  <xr:revisionPtr revIDLastSave="0" documentId="13_ncr:1_{EEF6E437-FB06-425F-A809-4FE776BB6411}" xr6:coauthVersionLast="47" xr6:coauthVersionMax="47" xr10:uidLastSave="{00000000-0000-0000-0000-000000000000}"/>
  <bookViews>
    <workbookView xWindow="-120" yWindow="-120" windowWidth="29040" windowHeight="15840" tabRatio="789" firstSheet="2" activeTab="2" xr2:uid="{00000000-000D-0000-FFFF-FFFF00000000}"/>
  </bookViews>
  <sheets>
    <sheet name="База спортсменов" sheetId="95" state="hidden" r:id="rId1"/>
    <sheet name="Список участников" sheetId="97" state="hidden" r:id="rId2"/>
    <sheet name="групповая гонка" sheetId="94" r:id="rId3"/>
  </sheets>
  <definedNames>
    <definedName name="_xlnm.Print_Titles" localSheetId="2">'групповая гонка'!$21:$22</definedName>
    <definedName name="_xlnm.Print_Titles" localSheetId="1">'Список участников'!$21:$21</definedName>
    <definedName name="_xlnm.Print_Area" localSheetId="2">'групповая гонка'!$A$1:$M$72</definedName>
    <definedName name="_xlnm.Print_Area" localSheetId="1">'Список участников'!$A$1:$G$98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97" l="1"/>
  <c r="B27" i="97"/>
  <c r="C27" i="97"/>
  <c r="D27" i="97"/>
  <c r="E27" i="97"/>
  <c r="F27" i="97"/>
  <c r="B33" i="97" l="1"/>
  <c r="C33" i="97"/>
  <c r="D33" i="97"/>
  <c r="E33" i="97"/>
  <c r="F33" i="97"/>
  <c r="H33" i="97"/>
  <c r="B47" i="97"/>
  <c r="C47" i="97"/>
  <c r="D47" i="97"/>
  <c r="E47" i="97"/>
  <c r="F47" i="97"/>
  <c r="H47" i="97"/>
  <c r="B32" i="97"/>
  <c r="C32" i="97"/>
  <c r="D32" i="97"/>
  <c r="E32" i="97"/>
  <c r="F32" i="97"/>
  <c r="H32" i="97"/>
  <c r="B67" i="97"/>
  <c r="C67" i="97"/>
  <c r="D67" i="97"/>
  <c r="E67" i="97"/>
  <c r="F67" i="97"/>
  <c r="H67" i="97"/>
  <c r="B71" i="97"/>
  <c r="C71" i="97"/>
  <c r="D71" i="97"/>
  <c r="E71" i="97"/>
  <c r="F71" i="97"/>
  <c r="H71" i="97"/>
  <c r="B84" i="97"/>
  <c r="C84" i="97"/>
  <c r="D84" i="97"/>
  <c r="E84" i="97"/>
  <c r="F84" i="97"/>
  <c r="H84" i="97"/>
  <c r="B52" i="97"/>
  <c r="C52" i="97"/>
  <c r="D52" i="97"/>
  <c r="E52" i="97"/>
  <c r="F52" i="97"/>
  <c r="H52" i="97"/>
  <c r="B53" i="97"/>
  <c r="C53" i="97"/>
  <c r="D53" i="97"/>
  <c r="E53" i="97"/>
  <c r="F53" i="97"/>
  <c r="H53" i="97"/>
  <c r="B24" i="97"/>
  <c r="C24" i="97"/>
  <c r="D24" i="97"/>
  <c r="E24" i="97"/>
  <c r="F24" i="97"/>
  <c r="H24" i="97"/>
  <c r="B48" i="97"/>
  <c r="C48" i="97"/>
  <c r="D48" i="97"/>
  <c r="E48" i="97"/>
  <c r="F48" i="97"/>
  <c r="H48" i="97"/>
  <c r="B37" i="97"/>
  <c r="C37" i="97"/>
  <c r="D37" i="97"/>
  <c r="E37" i="97"/>
  <c r="F37" i="97"/>
  <c r="H37" i="97"/>
  <c r="B85" i="97"/>
  <c r="C85" i="97"/>
  <c r="D85" i="97"/>
  <c r="E85" i="97"/>
  <c r="F85" i="97"/>
  <c r="H85" i="97"/>
  <c r="B38" i="97"/>
  <c r="C38" i="97"/>
  <c r="D38" i="97"/>
  <c r="E38" i="97"/>
  <c r="F38" i="97"/>
  <c r="H38" i="97"/>
  <c r="B76" i="97"/>
  <c r="C76" i="97"/>
  <c r="D76" i="97"/>
  <c r="E76" i="97"/>
  <c r="F76" i="97"/>
  <c r="H76" i="97"/>
  <c r="B57" i="97"/>
  <c r="C57" i="97"/>
  <c r="D57" i="97"/>
  <c r="E57" i="97"/>
  <c r="F57" i="97"/>
  <c r="H57" i="97"/>
  <c r="B26" i="97"/>
  <c r="C26" i="97"/>
  <c r="D26" i="97"/>
  <c r="E26" i="97"/>
  <c r="F26" i="97"/>
  <c r="H26" i="97"/>
  <c r="B61" i="97"/>
  <c r="C61" i="97"/>
  <c r="D61" i="97"/>
  <c r="E61" i="97"/>
  <c r="F61" i="97"/>
  <c r="H61" i="97"/>
  <c r="B62" i="97"/>
  <c r="C62" i="97"/>
  <c r="D62" i="97"/>
  <c r="E62" i="97"/>
  <c r="F62" i="97"/>
  <c r="H62" i="97"/>
  <c r="B42" i="97"/>
  <c r="C42" i="97"/>
  <c r="D42" i="97"/>
  <c r="E42" i="97"/>
  <c r="F42" i="97"/>
  <c r="H42" i="97"/>
  <c r="B75" i="97"/>
  <c r="C75" i="97"/>
  <c r="D75" i="97"/>
  <c r="E75" i="97"/>
  <c r="F75" i="97"/>
  <c r="H75" i="97"/>
  <c r="B82" i="97"/>
  <c r="C82" i="97"/>
  <c r="D82" i="97"/>
  <c r="E82" i="97"/>
  <c r="F82" i="97"/>
  <c r="H82" i="97"/>
  <c r="B78" i="97"/>
  <c r="C78" i="97"/>
  <c r="D78" i="97"/>
  <c r="E78" i="97"/>
  <c r="F78" i="97"/>
  <c r="H78" i="97"/>
  <c r="B83" i="97"/>
  <c r="C83" i="97"/>
  <c r="D83" i="97"/>
  <c r="E83" i="97"/>
  <c r="F83" i="97"/>
  <c r="H83" i="97"/>
  <c r="B77" i="97"/>
  <c r="C77" i="97"/>
  <c r="D77" i="97"/>
  <c r="E77" i="97"/>
  <c r="F77" i="97"/>
  <c r="H77" i="97"/>
  <c r="B25" i="97"/>
  <c r="C25" i="97"/>
  <c r="D25" i="97"/>
  <c r="E25" i="97"/>
  <c r="F25" i="97"/>
  <c r="H25" i="97"/>
  <c r="B43" i="97"/>
  <c r="C43" i="97"/>
  <c r="D43" i="97"/>
  <c r="E43" i="97"/>
  <c r="F43" i="97"/>
  <c r="H43" i="97"/>
  <c r="B63" i="97" l="1"/>
  <c r="C63" i="97"/>
  <c r="D63" i="97"/>
  <c r="E63" i="97"/>
  <c r="F63" i="97"/>
  <c r="H63" i="97"/>
  <c r="H31" i="97"/>
  <c r="F31" i="97"/>
  <c r="E31" i="97"/>
  <c r="D31" i="97"/>
  <c r="C31" i="97"/>
  <c r="B31" i="97"/>
  <c r="C97" i="97" l="1"/>
  <c r="A97" i="97"/>
</calcChain>
</file>

<file path=xl/sharedStrings.xml><?xml version="1.0" encoding="utf-8"?>
<sst xmlns="http://schemas.openxmlformats.org/spreadsheetml/2006/main" count="444" uniqueCount="207">
  <si>
    <t>Министерство спорта Российской Федерации</t>
  </si>
  <si>
    <t>ТЕХНИЧЕСКИЕ ДАННЫЕ ТРАССЫ:</t>
  </si>
  <si>
    <t>ФАМИЛИЯ ИМЯ</t>
  </si>
  <si>
    <t>ТЕХНИЧЕСКИЙ ДЕЛЕГАТ</t>
  </si>
  <si>
    <t>ГЛАВНЫЙ СЕКРЕТАРЬ</t>
  </si>
  <si>
    <t>ПОГОДНЫЕ УСЛОВИЯ</t>
  </si>
  <si>
    <t>СТАТИСТИКА ГОНКИ</t>
  </si>
  <si>
    <t>МЕСТО</t>
  </si>
  <si>
    <t>РЕЗУЛЬТАТ</t>
  </si>
  <si>
    <t>РАЗРЯД,
ЗВАНИЕ</t>
  </si>
  <si>
    <t>ИНФОРМАЦИЯ О ЖЮРИ И ГСК СОРЕВНОВАНИЙ:</t>
  </si>
  <si>
    <t>Федерация велосипедного спорта России</t>
  </si>
  <si>
    <t>КОД ФВСР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</si>
  <si>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</si>
  <si>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</si>
  <si>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</si>
  <si>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</si>
  <si>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</si>
  <si>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</si>
  <si>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</si>
  <si>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</si>
  <si>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</si>
  <si>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</si>
  <si>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</si>
  <si>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НАЧАЛО ГОНКИ:</t>
  </si>
  <si>
    <t>СКОРОСТЬ км/ч</t>
  </si>
  <si>
    <t>МС</t>
  </si>
  <si>
    <t>ВЫПОЛНЕНИЕ НТУ ЕВСК</t>
  </si>
  <si>
    <t>ОТСТАВАНИЕ</t>
  </si>
  <si>
    <t>№ ВРВС</t>
  </si>
  <si>
    <t>Температура</t>
  </si>
  <si>
    <t>Влажность</t>
  </si>
  <si>
    <t>Осадки</t>
  </si>
  <si>
    <t>Ветер</t>
  </si>
  <si>
    <t>Заявлено</t>
  </si>
  <si>
    <t>Стартовало</t>
  </si>
  <si>
    <t>Финишировало</t>
  </si>
  <si>
    <t>Н. финишировало</t>
  </si>
  <si>
    <t>Н. стартовало</t>
  </si>
  <si>
    <t>ЗМС</t>
  </si>
  <si>
    <t>КМС</t>
  </si>
  <si>
    <t>Субъектов РФ</t>
  </si>
  <si>
    <t>Дисквалифицировано</t>
  </si>
  <si>
    <t>шоссе - групповая гонка</t>
  </si>
  <si>
    <t>ДАТА РОЖД.</t>
  </si>
  <si>
    <t>UCI ID</t>
  </si>
  <si>
    <t>ДИСТАНЦИЯ: ДЛИНА КРУГА/КРУГОВ</t>
  </si>
  <si>
    <t>НАЗВАНИЕ ТРАССЫ / РЕГ. НОМЕР:</t>
  </si>
  <si>
    <t>МАКСИМАЛЬНЫЙ ПЕРЕПАД (HD):</t>
  </si>
  <si>
    <t>СУММА ПОЛОЖИТЕЛЬНЫХ ПЕРЕПАДОВ ВЫСОТЫ НА ДИСТАНЦИИ (ТС):</t>
  </si>
  <si>
    <t>ДАТА ПРОВЕДЕНИЯ:</t>
  </si>
  <si>
    <t>МЕСТО ПРОВЕДЕНИЯ:</t>
  </si>
  <si>
    <t>1-5 строки - организаторы соревнования</t>
  </si>
  <si>
    <t>Гербы организаторов соревнований</t>
  </si>
  <si>
    <t>строка 10 - название дисципоины в соответствии с реестром видов спорта</t>
  </si>
  <si>
    <t>строка 6 - статус соревнования в соответствии с Положением о соревнованиях</t>
  </si>
  <si>
    <t>№ ВРВС - номер дисциплины в соответствии с реестром видов спорта</t>
  </si>
  <si>
    <t>№ ЕПК 0000 - номер спортмероприятия в ЕКП 0000</t>
  </si>
  <si>
    <t>Технический делегат ФВСР - ответственное лицо, назначаемое ФВСР. Если не назначен - пропуск</t>
  </si>
  <si>
    <t>Разница высоты между нижней и верхней точкой на трассе</t>
  </si>
  <si>
    <t>В связи с отсутствием нормативного акта, количество субъектов считаем с учетом параллельного зачета (в дальнейшем будем уточнять)</t>
  </si>
  <si>
    <t>Пояснения</t>
  </si>
  <si>
    <t xml:space="preserve">Длина дистанции должна быть измерена и указана как можно точнее </t>
  </si>
  <si>
    <t>В примечании указывается дополнительная информация по участию спортсмена в гонке (нарушения, причина не участия, может еще что-нибудь)</t>
  </si>
  <si>
    <t>1 СР</t>
  </si>
  <si>
    <t>Лимит времени</t>
  </si>
  <si>
    <t>Кроме Субъектов РФ статистика считается автоматически. Проверить диапазон формул, в зависимости от количества участников и соответствие аббревиатур: ЛИМ, НФ, ДСКВ, НС, ЗМС, МСМК, МС, КМС, 1 СР</t>
  </si>
  <si>
    <t>СПИСОК УЧАСТНИКОВ</t>
  </si>
  <si>
    <t>Отставание и скорость считаются автоматически</t>
  </si>
  <si>
    <t>Принадлежность к организации</t>
  </si>
  <si>
    <t>№</t>
  </si>
  <si>
    <t>Фамилия Имя</t>
  </si>
  <si>
    <t>Дата рожд.</t>
  </si>
  <si>
    <t>Разряд</t>
  </si>
  <si>
    <t>Субъект РФ</t>
  </si>
  <si>
    <t>UCI Team</t>
  </si>
  <si>
    <t>UCI TEAM</t>
  </si>
  <si>
    <t>Значения столбцов C:H вставляются из базы спортсменов по номеру спортсмена из столбца B</t>
  </si>
  <si>
    <t>Значения столбцов B:H вставляются из "базы спортсменов" по номеру спортсмена из столбца А (скопировать формулы)</t>
  </si>
  <si>
    <t>Федерация велосипедного спорта Воронежской области</t>
  </si>
  <si>
    <t>0080601611Я</t>
  </si>
  <si>
    <t>Лыжный СК с освещенной лыжероллерной трассой/ 0065515</t>
  </si>
  <si>
    <t>г. Воронеж - СК "Олимпик"</t>
  </si>
  <si>
    <t>2СР</t>
  </si>
  <si>
    <t>3СР</t>
  </si>
  <si>
    <t>4,0 км/ч (з)</t>
  </si>
  <si>
    <t>Министерство физической культуры и спорта Воронежской области</t>
  </si>
  <si>
    <t>№ ЕКП 2025</t>
  </si>
  <si>
    <t>ЮНИОРКИ 17-18 ЛЕТ</t>
  </si>
  <si>
    <t>3,5 км /18</t>
  </si>
  <si>
    <t>переменная облачность</t>
  </si>
  <si>
    <t xml:space="preserve">ЕЛИФЕРОВ А. В.  (ВК, г. Воронежская область) </t>
  </si>
  <si>
    <t xml:space="preserve">СИНЕЛЬНИКОВА Т.С. (ВК, г. Воронежская область) </t>
  </si>
  <si>
    <t>2008360021030082</t>
  </si>
  <si>
    <t>ВСЕРОССИЙСКИЕ СОРЕВНОВАНИЯ</t>
  </si>
  <si>
    <t>4 ИЮНЯ 2025 ГОДА</t>
  </si>
  <si>
    <t>101 420 552 68</t>
  </si>
  <si>
    <t>ТИНЬКОВА Софья Олеговна</t>
  </si>
  <si>
    <t>Воронежская область</t>
  </si>
  <si>
    <t>МБУДО СШОР № 8</t>
  </si>
  <si>
    <t>101 199 721 09</t>
  </si>
  <si>
    <t>КОЛУПАЕВА Кристина Ивановна</t>
  </si>
  <si>
    <t>ГБУ ДО ВО "СШОР №1"</t>
  </si>
  <si>
    <t>101 245 540 44</t>
  </si>
  <si>
    <t>КАРТОВЕЦ Дарья Евгеньевна</t>
  </si>
  <si>
    <t>101 168 098 08</t>
  </si>
  <si>
    <t>ТКАЧУК Злата Юрьевна</t>
  </si>
  <si>
    <t>101 191 231 55</t>
  </si>
  <si>
    <t>ШИШКИНА Виктория Романовна</t>
  </si>
  <si>
    <t>Иркутская область</t>
  </si>
  <si>
    <t>ОГКУ ДО СШОР "ОЛИМПИЕЦ" КЛУБ "БАЙКАЛ-ДВ", г. УСОЛЬЕ-СИБИРСКОЕ-ГУОР</t>
  </si>
  <si>
    <t>101 177 767 74</t>
  </si>
  <si>
    <t>АЛЕКСЕЕНКО Сабрина Васильевна</t>
  </si>
  <si>
    <t>101 162 605 44</t>
  </si>
  <si>
    <t>БАЖЕНОВА Кристина Алексеевна</t>
  </si>
  <si>
    <t>МГФСО Москва</t>
  </si>
  <si>
    <t>101 407 084 83</t>
  </si>
  <si>
    <t>КРУГЛОВА Юлия Александровна</t>
  </si>
  <si>
    <t>Республика Башкортостан</t>
  </si>
  <si>
    <t>АНО ВСК "Велоспорт Башкортостана"</t>
  </si>
  <si>
    <t>101 407 098 00</t>
  </si>
  <si>
    <t>101 135 144 34</t>
  </si>
  <si>
    <t>ГОРБАЧЕНКО Полина Ильинична</t>
  </si>
  <si>
    <t>ГБУ ДО СШОР им. В. Коренькова СГУОР</t>
  </si>
  <si>
    <t>101 372 489 20</t>
  </si>
  <si>
    <t>БАРАНОВА Екатерина Викторовна</t>
  </si>
  <si>
    <t>ГБУ ДО СШОР им. В. Коренькова</t>
  </si>
  <si>
    <t>101 301 799 43</t>
  </si>
  <si>
    <t>ХАТУНЦЕВА Александра Васильевна</t>
  </si>
  <si>
    <t>ГБОУ ШИ "Олимпийский резерв"</t>
  </si>
  <si>
    <t>101 122 494 91</t>
  </si>
  <si>
    <t>СИЗЫХ Кристина Андреевна</t>
  </si>
  <si>
    <t>Хабаровский край</t>
  </si>
  <si>
    <t>МБУ ДО СШ "Максимум"</t>
  </si>
  <si>
    <t>101 190 701 10</t>
  </si>
  <si>
    <t>КРОТОВА Александра Сергеевна</t>
  </si>
  <si>
    <t>Чувашская Республика</t>
  </si>
  <si>
    <t>БУ ДО "СШОР№7"</t>
  </si>
  <si>
    <t>100 915 276 65</t>
  </si>
  <si>
    <t>ПИНЕГИНА Александра Александровна</t>
  </si>
  <si>
    <t>БУ ДО "СШОР№7"-ЧУОР</t>
  </si>
  <si>
    <t>100 915 275 64</t>
  </si>
  <si>
    <t>НИКИТИНА Кристина Андреевна</t>
  </si>
  <si>
    <t>100 966 461 34</t>
  </si>
  <si>
    <t>СЕМЕНОВА Элина Александровна</t>
  </si>
  <si>
    <t>101 260 447 13</t>
  </si>
  <si>
    <t>ЛИПЧАНСКАЯ Анастасия Валерьевна</t>
  </si>
  <si>
    <t>Ростовская область</t>
  </si>
  <si>
    <t>ГБПОУ РО "РОУОР"</t>
  </si>
  <si>
    <t>101 267 072 42</t>
  </si>
  <si>
    <t>КИРИЧЕНКО Лилиана Юрьевна</t>
  </si>
  <si>
    <t>101 483 825 00</t>
  </si>
  <si>
    <t>СОКОЛ Полина Денисовна</t>
  </si>
  <si>
    <t>101 261 330 23</t>
  </si>
  <si>
    <t>СВИРЩУК Анастасия Анатольевна</t>
  </si>
  <si>
    <t>ДНР</t>
  </si>
  <si>
    <t>ГБУ ДО ДНР СШОР по велосипедному спорту</t>
  </si>
  <si>
    <t>101 262 134 51</t>
  </si>
  <si>
    <t>ДЕМЕНИНА Александра Глебовна</t>
  </si>
  <si>
    <t>101 299 646 24</t>
  </si>
  <si>
    <t>МИНАШКИНА Тамила Сергеевна</t>
  </si>
  <si>
    <t>Саратовская область</t>
  </si>
  <si>
    <t>ГБУПОУ СОУОР</t>
  </si>
  <si>
    <t>101 140 184 30</t>
  </si>
  <si>
    <t>ПЕТРОВА Анна Алексеевна</t>
  </si>
  <si>
    <t>Свердловская область</t>
  </si>
  <si>
    <t>ГАУ ДО СО СШОР "Уктусские горы"</t>
  </si>
  <si>
    <t>101 246 324 52</t>
  </si>
  <si>
    <t>КОСТРОМИЧЕВА Софья Алексеевна</t>
  </si>
  <si>
    <t>101 122 556 56</t>
  </si>
  <si>
    <t>ГАРАЙШИНА Виктория Максимовна</t>
  </si>
  <si>
    <t>101 129 679 01</t>
  </si>
  <si>
    <t>МЕЗИНА Ксения Игоревна</t>
  </si>
  <si>
    <t>101 277 747 47</t>
  </si>
  <si>
    <t>БУЛАВКИНА Анастасия Андреевна</t>
  </si>
  <si>
    <t>Московская область</t>
  </si>
  <si>
    <t>ГБУ ДО МО "СШОР ПО ВЕЛОСПОРТУ"</t>
  </si>
  <si>
    <t>101 513 830 32</t>
  </si>
  <si>
    <t>СМАГИНА Варвара Борисовна</t>
  </si>
  <si>
    <t>101 414 050 65</t>
  </si>
  <si>
    <t>ДЬЯЧКОВА Анастасия Ивановна</t>
  </si>
  <si>
    <t>101 618 510 49</t>
  </si>
  <si>
    <t>ТРУНЯКОВА Арина Максимовна</t>
  </si>
  <si>
    <t>10ч 00м</t>
  </si>
  <si>
    <t>МИРОНОВА Алёна Евгеньевна</t>
  </si>
  <si>
    <t>+19+21</t>
  </si>
  <si>
    <t xml:space="preserve">ЧУРИКОВА И.В. (2 кат., г. Воронежская область) </t>
  </si>
  <si>
    <t>12ч 15м</t>
  </si>
  <si>
    <t>г. Санкт-Петербург</t>
  </si>
  <si>
    <t>г. Москва</t>
  </si>
  <si>
    <t>Донецкая Народная Республика</t>
  </si>
  <si>
    <t>Тренер‐представитель: Агапов О.И. (100 349 871 73)</t>
  </si>
  <si>
    <t>Тренер‐представитель: Сидоров Е.А. (101 526 476 68); Гринь В.А. (100 055 024 09)</t>
  </si>
  <si>
    <t>Тенер‐представитель: Соколова Т.А. (100 072 734 65); Гришкин О.П. (100 016 473 64)</t>
  </si>
  <si>
    <t>Тенер‐представитель: Афанасенко А.Г. (100 563 747 64)</t>
  </si>
  <si>
    <t>Тренер‐представитель:  Самусенко К.В. (100 072 711 42)</t>
  </si>
  <si>
    <t>Тенер‐представитель: Сизых И.С. (101 524 904 48)</t>
  </si>
  <si>
    <t>Тенер‐представитель: Семенов А.Г. (100 349 335 22)</t>
  </si>
  <si>
    <t>Тенер‐представитель: Желтобрюхов Е.С (100 907 206 46)</t>
  </si>
  <si>
    <t>Тренер‐представитель: Свирщук А.В. (101 187 228 29)</t>
  </si>
  <si>
    <t>Тренер‐представитель: Вострухин М.А. (100 349 275 59)</t>
  </si>
  <si>
    <t>Тренер‐представитель:  Перминов Е.Ю. (100 054 816 92)</t>
  </si>
  <si>
    <t>Тренер‐представитель: Мартынов А.А. (101 289 225 79)</t>
  </si>
  <si>
    <t/>
  </si>
  <si>
    <t xml:space="preserve">ОКОНЧАНИЕ ГОНКИ:  </t>
  </si>
  <si>
    <t>МЕСТО ПРОВЕДЕНИЯ: г. Воронеж - СК "Олимпик"</t>
  </si>
  <si>
    <t>ДАТА ПРОВЕДЕНИЯ: 4 ИЮНЯ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</si>
</sst>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h:mm:ss"/>
  </numFmts>
  <fonts count="31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color indexed="8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2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2"/>
      <color rgb="FFFF0000"/>
      <name val="Calibri"/>
      <family val="2"/>
      <charset val="204"/>
      <scheme val="minor"/>
    </font>
    <font>
      <sz val="12"/>
      <color indexed="63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rgb="FF444444"/>
      <name val="Calibri"/>
      <family val="2"/>
      <charset val="204"/>
      <scheme val="minor"/>
    </font>
    <font>
      <sz val="12"/>
      <color rgb="FF333333"/>
      <name val="Calibri"/>
      <family val="2"/>
      <charset val="204"/>
      <scheme val="minor"/>
    </font>
    <font>
      <sz val="11"/>
      <color indexed="6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0" fontId="4" fillId="0" borderId="0"/>
    <xf numFmtId="0" fontId="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" fillId="0" borderId="0"/>
    <xf numFmtId="0" fontId="18" fillId="0" borderId="0"/>
    <xf numFmtId="0" fontId="2" fillId="0" borderId="0"/>
  </cellStyleXfs>
  <cellXfs count="292">
    <xf numFmtId="0" fontId="0" fillId="0" borderId="0" xfId="0"/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3" xfId="0" applyFont="1" applyBorder="1" applyAlignment="1">
      <alignment horizontal="right" vertical="center"/>
    </xf>
    <xf numFmtId="0" fontId="13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3" fillId="0" borderId="5" xfId="0" applyFont="1" applyBorder="1" applyAlignment="1">
      <alignment horizontal="right" vertical="center"/>
    </xf>
    <xf numFmtId="0" fontId="12" fillId="0" borderId="5" xfId="0" applyFont="1" applyFill="1" applyBorder="1" applyAlignment="1">
      <alignment vertical="center"/>
    </xf>
    <xf numFmtId="0" fontId="13" fillId="0" borderId="5" xfId="0" applyFont="1" applyFill="1" applyBorder="1" applyAlignment="1">
      <alignment vertical="center"/>
    </xf>
    <xf numFmtId="0" fontId="13" fillId="0" borderId="5" xfId="0" applyFont="1" applyFill="1" applyBorder="1" applyAlignment="1">
      <alignment horizontal="right" vertical="center"/>
    </xf>
    <xf numFmtId="1" fontId="13" fillId="0" borderId="2" xfId="0" applyNumberFormat="1" applyFont="1" applyBorder="1" applyAlignment="1">
      <alignment horizontal="center" vertical="center"/>
    </xf>
    <xf numFmtId="1" fontId="13" fillId="0" borderId="3" xfId="0" applyNumberFormat="1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  <xf numFmtId="1" fontId="12" fillId="0" borderId="5" xfId="0" applyNumberFormat="1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12" fillId="0" borderId="14" xfId="0" applyFont="1" applyFill="1" applyBorder="1" applyAlignment="1">
      <alignment horizontal="left" vertical="center"/>
    </xf>
    <xf numFmtId="0" fontId="12" fillId="0" borderId="16" xfId="0" applyFont="1" applyFill="1" applyBorder="1" applyAlignment="1">
      <alignment vertical="center"/>
    </xf>
    <xf numFmtId="0" fontId="12" fillId="2" borderId="5" xfId="0" applyFont="1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1" fontId="5" fillId="0" borderId="5" xfId="0" applyNumberFormat="1" applyFont="1" applyBorder="1" applyAlignment="1">
      <alignment horizontal="center" vertical="center"/>
    </xf>
    <xf numFmtId="0" fontId="16" fillId="0" borderId="8" xfId="0" applyNumberFormat="1" applyFont="1" applyFill="1" applyBorder="1" applyAlignment="1">
      <alignment horizontal="center" vertical="center" wrapText="1"/>
    </xf>
    <xf numFmtId="164" fontId="16" fillId="0" borderId="8" xfId="0" applyNumberFormat="1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5" fillId="0" borderId="34" xfId="0" applyFont="1" applyBorder="1" applyAlignment="1">
      <alignment vertical="center"/>
    </xf>
    <xf numFmtId="0" fontId="5" fillId="0" borderId="34" xfId="0" applyFont="1" applyBorder="1" applyAlignment="1">
      <alignment horizontal="center" vertical="center"/>
    </xf>
    <xf numFmtId="1" fontId="5" fillId="0" borderId="34" xfId="0" applyNumberFormat="1" applyFont="1" applyBorder="1" applyAlignment="1">
      <alignment horizontal="center" vertical="center"/>
    </xf>
    <xf numFmtId="0" fontId="16" fillId="0" borderId="8" xfId="0" applyFont="1" applyFill="1" applyBorder="1" applyAlignment="1">
      <alignment vertical="center" wrapText="1"/>
    </xf>
    <xf numFmtId="0" fontId="5" fillId="0" borderId="0" xfId="0" applyFont="1"/>
    <xf numFmtId="0" fontId="5" fillId="0" borderId="2" xfId="0" applyFont="1" applyBorder="1"/>
    <xf numFmtId="0" fontId="5" fillId="0" borderId="8" xfId="0" applyFont="1" applyBorder="1" applyAlignment="1">
      <alignment horizontal="justify"/>
    </xf>
    <xf numFmtId="1" fontId="19" fillId="0" borderId="8" xfId="9" applyNumberFormat="1" applyFont="1" applyFill="1" applyBorder="1" applyAlignment="1">
      <alignment horizontal="center" vertical="center" wrapText="1"/>
    </xf>
    <xf numFmtId="0" fontId="20" fillId="0" borderId="8" xfId="9" applyFont="1" applyFill="1" applyBorder="1" applyAlignment="1">
      <alignment vertical="center" wrapText="1"/>
    </xf>
    <xf numFmtId="0" fontId="5" fillId="0" borderId="6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16" fillId="0" borderId="1" xfId="0" applyNumberFormat="1" applyFont="1" applyFill="1" applyBorder="1" applyAlignment="1" applyProtection="1">
      <alignment horizontal="center" vertical="center"/>
    </xf>
    <xf numFmtId="1" fontId="19" fillId="0" borderId="1" xfId="8" applyNumberFormat="1" applyFont="1" applyFill="1" applyBorder="1" applyAlignment="1">
      <alignment horizontal="center" vertical="center" wrapText="1"/>
    </xf>
    <xf numFmtId="164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right" vertical="center"/>
    </xf>
    <xf numFmtId="0" fontId="15" fillId="0" borderId="13" xfId="0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0" fontId="16" fillId="0" borderId="22" xfId="0" applyNumberFormat="1" applyFont="1" applyFill="1" applyBorder="1" applyAlignment="1" applyProtection="1">
      <alignment horizontal="center" vertical="center" wrapText="1"/>
    </xf>
    <xf numFmtId="0" fontId="16" fillId="0" borderId="18" xfId="0" applyNumberFormat="1" applyFont="1" applyFill="1" applyBorder="1" applyAlignment="1" applyProtection="1">
      <alignment horizontal="center" vertical="center" wrapText="1"/>
    </xf>
    <xf numFmtId="0" fontId="12" fillId="0" borderId="2" xfId="0" applyFont="1" applyBorder="1" applyAlignment="1">
      <alignment horizontal="right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5" fillId="0" borderId="16" xfId="0" applyFont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16" fillId="0" borderId="27" xfId="0" applyFont="1" applyBorder="1" applyAlignment="1">
      <alignment horizontal="center" vertical="center" wrapText="1"/>
    </xf>
    <xf numFmtId="1" fontId="19" fillId="0" borderId="27" xfId="8" applyNumberFormat="1" applyFont="1" applyFill="1" applyBorder="1" applyAlignment="1">
      <alignment horizontal="center" vertical="center" wrapText="1"/>
    </xf>
    <xf numFmtId="0" fontId="16" fillId="0" borderId="27" xfId="0" applyFont="1" applyBorder="1" applyAlignment="1">
      <alignment horizontal="left" vertical="center" wrapText="1"/>
    </xf>
    <xf numFmtId="164" fontId="16" fillId="0" borderId="27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/>
    </xf>
    <xf numFmtId="0" fontId="9" fillId="0" borderId="4" xfId="0" applyFont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/>
    </xf>
    <xf numFmtId="49" fontId="5" fillId="0" borderId="17" xfId="0" applyNumberFormat="1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2" fontId="13" fillId="0" borderId="2" xfId="0" applyNumberFormat="1" applyFont="1" applyBorder="1" applyAlignment="1">
      <alignment vertical="center"/>
    </xf>
    <xf numFmtId="2" fontId="13" fillId="0" borderId="3" xfId="0" applyNumberFormat="1" applyFont="1" applyBorder="1" applyAlignment="1">
      <alignment vertical="center"/>
    </xf>
    <xf numFmtId="2" fontId="12" fillId="2" borderId="5" xfId="0" applyNumberFormat="1" applyFont="1" applyFill="1" applyBorder="1" applyAlignment="1">
      <alignment vertical="center"/>
    </xf>
    <xf numFmtId="2" fontId="13" fillId="0" borderId="5" xfId="0" applyNumberFormat="1" applyFont="1" applyBorder="1" applyAlignment="1">
      <alignment vertical="center"/>
    </xf>
    <xf numFmtId="2" fontId="5" fillId="0" borderId="34" xfId="0" applyNumberFormat="1" applyFont="1" applyBorder="1" applyAlignment="1">
      <alignment vertical="center"/>
    </xf>
    <xf numFmtId="2" fontId="16" fillId="0" borderId="27" xfId="0" applyNumberFormat="1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/>
    </xf>
    <xf numFmtId="2" fontId="16" fillId="0" borderId="0" xfId="0" applyNumberFormat="1" applyFont="1" applyFill="1" applyBorder="1" applyAlignment="1">
      <alignment vertical="center" wrapText="1"/>
    </xf>
    <xf numFmtId="2" fontId="5" fillId="0" borderId="4" xfId="0" applyNumberFormat="1" applyFont="1" applyFill="1" applyBorder="1" applyAlignment="1">
      <alignment vertical="center"/>
    </xf>
    <xf numFmtId="2" fontId="5" fillId="0" borderId="4" xfId="0" applyNumberFormat="1" applyFont="1" applyBorder="1" applyAlignment="1">
      <alignment vertical="center"/>
    </xf>
    <xf numFmtId="2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37" xfId="0" applyFont="1" applyFill="1" applyBorder="1" applyAlignment="1">
      <alignment vertical="center"/>
    </xf>
    <xf numFmtId="2" fontId="5" fillId="0" borderId="38" xfId="0" applyNumberFormat="1" applyFont="1" applyBorder="1" applyAlignment="1">
      <alignment vertical="center"/>
    </xf>
    <xf numFmtId="49" fontId="5" fillId="0" borderId="39" xfId="0" applyNumberFormat="1" applyFont="1" applyBorder="1" applyAlignment="1">
      <alignment vertical="center"/>
    </xf>
    <xf numFmtId="2" fontId="5" fillId="0" borderId="40" xfId="0" applyNumberFormat="1" applyFont="1" applyBorder="1" applyAlignment="1">
      <alignment vertical="center"/>
    </xf>
    <xf numFmtId="49" fontId="5" fillId="0" borderId="41" xfId="0" applyNumberFormat="1" applyFont="1" applyBorder="1" applyAlignment="1">
      <alignment vertical="center"/>
    </xf>
    <xf numFmtId="2" fontId="5" fillId="0" borderId="42" xfId="0" applyNumberFormat="1" applyFont="1" applyBorder="1" applyAlignment="1">
      <alignment vertical="center"/>
    </xf>
    <xf numFmtId="0" fontId="5" fillId="0" borderId="17" xfId="0" applyFont="1" applyFill="1" applyBorder="1" applyAlignment="1">
      <alignment horizontal="left" vertical="center"/>
    </xf>
    <xf numFmtId="0" fontId="5" fillId="0" borderId="38" xfId="0" applyFont="1" applyFill="1" applyBorder="1" applyAlignment="1">
      <alignment vertical="center"/>
    </xf>
    <xf numFmtId="0" fontId="5" fillId="0" borderId="39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5" fillId="0" borderId="41" xfId="0" applyFont="1" applyBorder="1" applyAlignment="1">
      <alignment vertical="center"/>
    </xf>
    <xf numFmtId="0" fontId="5" fillId="0" borderId="42" xfId="0" applyFont="1" applyBorder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165" fontId="16" fillId="0" borderId="27" xfId="0" applyNumberFormat="1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center" vertical="center"/>
    </xf>
    <xf numFmtId="0" fontId="5" fillId="0" borderId="37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164" fontId="16" fillId="0" borderId="0" xfId="0" applyNumberFormat="1" applyFont="1" applyFill="1" applyBorder="1" applyAlignment="1">
      <alignment horizontal="center" vertical="center" wrapText="1"/>
    </xf>
    <xf numFmtId="0" fontId="19" fillId="0" borderId="0" xfId="9" applyFont="1" applyFill="1" applyBorder="1" applyAlignment="1">
      <alignment vertical="center" wrapText="1"/>
    </xf>
    <xf numFmtId="0" fontId="22" fillId="0" borderId="0" xfId="0" applyFont="1" applyBorder="1"/>
    <xf numFmtId="0" fontId="23" fillId="0" borderId="27" xfId="9" applyFont="1" applyFill="1" applyBorder="1" applyAlignment="1">
      <alignment vertical="center" wrapText="1"/>
    </xf>
    <xf numFmtId="0" fontId="23" fillId="0" borderId="1" xfId="9" applyFont="1" applyFill="1" applyBorder="1" applyAlignment="1">
      <alignment vertical="center" wrapText="1"/>
    </xf>
    <xf numFmtId="0" fontId="9" fillId="0" borderId="37" xfId="0" applyFont="1" applyBorder="1" applyAlignment="1">
      <alignment horizontal="left" vertical="center"/>
    </xf>
    <xf numFmtId="0" fontId="22" fillId="0" borderId="0" xfId="0" applyFont="1" applyBorder="1" applyAlignment="1">
      <alignment horizontal="center"/>
    </xf>
    <xf numFmtId="0" fontId="24" fillId="0" borderId="0" xfId="0" applyFont="1" applyBorder="1" applyAlignment="1">
      <alignment horizontal="center" vertical="center"/>
    </xf>
    <xf numFmtId="0" fontId="19" fillId="0" borderId="0" xfId="9" applyFont="1" applyFill="1" applyBorder="1" applyAlignment="1">
      <alignment horizontal="center" vertical="center" wrapText="1"/>
    </xf>
    <xf numFmtId="0" fontId="6" fillId="2" borderId="27" xfId="3" applyFont="1" applyFill="1" applyBorder="1" applyAlignment="1">
      <alignment vertical="center" wrapText="1"/>
    </xf>
    <xf numFmtId="0" fontId="12" fillId="0" borderId="13" xfId="0" applyFont="1" applyBorder="1" applyAlignment="1">
      <alignment horizontal="right" vertical="center"/>
    </xf>
    <xf numFmtId="0" fontId="15" fillId="2" borderId="17" xfId="0" applyFont="1" applyFill="1" applyBorder="1" applyAlignment="1">
      <alignment horizontal="center" vertical="center"/>
    </xf>
    <xf numFmtId="0" fontId="6" fillId="2" borderId="27" xfId="3" applyFont="1" applyFill="1" applyBorder="1" applyAlignment="1">
      <alignment horizontal="center" vertical="center" wrapText="1"/>
    </xf>
    <xf numFmtId="0" fontId="6" fillId="2" borderId="28" xfId="3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4" fontId="5" fillId="0" borderId="2" xfId="0" applyNumberFormat="1" applyFont="1" applyBorder="1"/>
    <xf numFmtId="0" fontId="12" fillId="0" borderId="10" xfId="0" applyFont="1" applyBorder="1" applyAlignment="1">
      <alignment horizontal="left" vertical="center"/>
    </xf>
    <xf numFmtId="0" fontId="13" fillId="0" borderId="0" xfId="0" applyFont="1" applyAlignment="1">
      <alignment vertical="center"/>
    </xf>
    <xf numFmtId="14" fontId="13" fillId="0" borderId="0" xfId="0" applyNumberFormat="1" applyFont="1" applyAlignment="1">
      <alignment vertical="center"/>
    </xf>
    <xf numFmtId="0" fontId="12" fillId="0" borderId="0" xfId="0" applyFont="1" applyAlignment="1">
      <alignment horizontal="right" vertical="center"/>
    </xf>
    <xf numFmtId="0" fontId="12" fillId="3" borderId="16" xfId="0" applyFont="1" applyFill="1" applyBorder="1" applyAlignment="1">
      <alignment horizontal="left" vertical="center"/>
    </xf>
    <xf numFmtId="0" fontId="13" fillId="3" borderId="5" xfId="0" applyFont="1" applyFill="1" applyBorder="1" applyAlignment="1">
      <alignment vertical="center"/>
    </xf>
    <xf numFmtId="14" fontId="13" fillId="3" borderId="5" xfId="0" applyNumberFormat="1" applyFont="1" applyFill="1" applyBorder="1" applyAlignment="1">
      <alignment vertical="center"/>
    </xf>
    <xf numFmtId="0" fontId="12" fillId="3" borderId="5" xfId="0" applyFont="1" applyFill="1" applyBorder="1" applyAlignment="1">
      <alignment horizontal="right" vertical="center"/>
    </xf>
    <xf numFmtId="0" fontId="12" fillId="3" borderId="17" xfId="0" applyFont="1" applyFill="1" applyBorder="1" applyAlignment="1">
      <alignment horizontal="right" vertical="center"/>
    </xf>
    <xf numFmtId="0" fontId="12" fillId="0" borderId="16" xfId="0" applyFont="1" applyBorder="1" applyAlignment="1">
      <alignment horizontal="left" vertical="center"/>
    </xf>
    <xf numFmtId="14" fontId="13" fillId="0" borderId="5" xfId="0" applyNumberFormat="1" applyFont="1" applyBorder="1" applyAlignment="1">
      <alignment vertical="center"/>
    </xf>
    <xf numFmtId="0" fontId="12" fillId="0" borderId="5" xfId="0" applyFont="1" applyBorder="1" applyAlignment="1">
      <alignment horizontal="right" vertical="center"/>
    </xf>
    <xf numFmtId="0" fontId="12" fillId="0" borderId="17" xfId="0" applyFont="1" applyBorder="1" applyAlignment="1">
      <alignment horizontal="right" vertical="center"/>
    </xf>
    <xf numFmtId="0" fontId="12" fillId="0" borderId="17" xfId="0" applyFont="1" applyBorder="1" applyAlignment="1">
      <alignment horizontal="center" vertical="center"/>
    </xf>
    <xf numFmtId="14" fontId="5" fillId="0" borderId="34" xfId="0" applyNumberFormat="1" applyFont="1" applyBorder="1" applyAlignment="1">
      <alignment vertical="center"/>
    </xf>
    <xf numFmtId="14" fontId="6" fillId="2" borderId="27" xfId="3" applyNumberFormat="1" applyFont="1" applyFill="1" applyBorder="1" applyAlignment="1">
      <alignment vertical="center" wrapText="1"/>
    </xf>
    <xf numFmtId="0" fontId="6" fillId="2" borderId="36" xfId="3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5" fillId="0" borderId="28" xfId="3" applyFont="1" applyBorder="1" applyAlignment="1">
      <alignment horizontal="center" vertical="center" wrapText="1"/>
    </xf>
    <xf numFmtId="0" fontId="15" fillId="0" borderId="8" xfId="3" applyFont="1" applyBorder="1" applyAlignment="1">
      <alignment horizontal="center" vertical="center" wrapText="1"/>
    </xf>
    <xf numFmtId="14" fontId="15" fillId="0" borderId="8" xfId="3" applyNumberFormat="1" applyFont="1" applyBorder="1" applyAlignment="1">
      <alignment horizontal="center" vertical="center" wrapText="1"/>
    </xf>
    <xf numFmtId="0" fontId="15" fillId="0" borderId="43" xfId="3" applyFont="1" applyBorder="1" applyAlignment="1">
      <alignment horizontal="center" vertical="center" wrapText="1"/>
    </xf>
    <xf numFmtId="0" fontId="15" fillId="0" borderId="39" xfId="3" applyFont="1" applyBorder="1" applyAlignment="1">
      <alignment horizontal="center" vertical="center" wrapText="1"/>
    </xf>
    <xf numFmtId="0" fontId="15" fillId="0" borderId="0" xfId="3" applyFont="1" applyAlignment="1">
      <alignment horizontal="left" vertical="center" wrapText="1"/>
    </xf>
    <xf numFmtId="14" fontId="16" fillId="0" borderId="0" xfId="0" applyNumberFormat="1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9" fillId="0" borderId="0" xfId="9" applyFont="1" applyAlignment="1">
      <alignment vertical="center" wrapText="1"/>
    </xf>
    <xf numFmtId="0" fontId="19" fillId="0" borderId="40" xfId="9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20" fillId="0" borderId="8" xfId="9" applyFont="1" applyBorder="1" applyAlignment="1">
      <alignment vertical="center" wrapText="1"/>
    </xf>
    <xf numFmtId="14" fontId="16" fillId="0" borderId="8" xfId="0" applyNumberFormat="1" applyFont="1" applyBorder="1" applyAlignment="1">
      <alignment horizontal="center" vertical="center" wrapText="1"/>
    </xf>
    <xf numFmtId="164" fontId="16" fillId="0" borderId="8" xfId="0" applyNumberFormat="1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14" fontId="5" fillId="0" borderId="0" xfId="0" applyNumberFormat="1" applyFont="1" applyAlignment="1">
      <alignment vertical="center"/>
    </xf>
    <xf numFmtId="14" fontId="5" fillId="0" borderId="0" xfId="0" applyNumberFormat="1" applyFont="1" applyBorder="1"/>
    <xf numFmtId="49" fontId="21" fillId="0" borderId="17" xfId="0" applyNumberFormat="1" applyFont="1" applyFill="1" applyBorder="1" applyAlignment="1">
      <alignment horizontal="right" vertical="center"/>
    </xf>
    <xf numFmtId="14" fontId="13" fillId="0" borderId="2" xfId="0" applyNumberFormat="1" applyFont="1" applyBorder="1"/>
    <xf numFmtId="0" fontId="5" fillId="0" borderId="0" xfId="0" applyFont="1" applyBorder="1" applyAlignment="1">
      <alignment horizontal="center"/>
    </xf>
    <xf numFmtId="14" fontId="16" fillId="0" borderId="1" xfId="0" applyNumberFormat="1" applyFont="1" applyBorder="1" applyAlignment="1">
      <alignment horizontal="center" vertical="center"/>
    </xf>
    <xf numFmtId="0" fontId="16" fillId="0" borderId="27" xfId="0" applyNumberFormat="1" applyFont="1" applyFill="1" applyBorder="1" applyAlignment="1" applyProtection="1">
      <alignment horizontal="center" vertical="center"/>
    </xf>
    <xf numFmtId="0" fontId="22" fillId="0" borderId="0" xfId="0" applyFont="1" applyFill="1" applyBorder="1"/>
    <xf numFmtId="1" fontId="15" fillId="0" borderId="11" xfId="0" applyNumberFormat="1" applyFont="1" applyBorder="1" applyAlignment="1">
      <alignment horizontal="right" vertical="center"/>
    </xf>
    <xf numFmtId="0" fontId="16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 wrapText="1"/>
    </xf>
    <xf numFmtId="0" fontId="16" fillId="0" borderId="0" xfId="2" applyFont="1" applyAlignment="1">
      <alignment horizontal="left" vertical="center" wrapText="1"/>
    </xf>
    <xf numFmtId="14" fontId="16" fillId="0" borderId="0" xfId="2" applyNumberFormat="1" applyFont="1" applyAlignment="1">
      <alignment horizontal="center" vertical="center"/>
    </xf>
    <xf numFmtId="164" fontId="16" fillId="0" borderId="0" xfId="2" applyNumberFormat="1" applyFont="1" applyAlignment="1">
      <alignment horizontal="center" vertical="center" wrapText="1"/>
    </xf>
    <xf numFmtId="0" fontId="16" fillId="4" borderId="0" xfId="2" applyFont="1" applyFill="1" applyAlignment="1">
      <alignment horizontal="center"/>
    </xf>
    <xf numFmtId="0" fontId="16" fillId="4" borderId="0" xfId="2" applyFont="1" applyFill="1"/>
    <xf numFmtId="0" fontId="16" fillId="0" borderId="0" xfId="2" applyFont="1" applyAlignment="1">
      <alignment horizontal="center"/>
    </xf>
    <xf numFmtId="0" fontId="16" fillId="0" borderId="0" xfId="2" applyFont="1"/>
    <xf numFmtId="0" fontId="9" fillId="4" borderId="4" xfId="0" applyFont="1" applyFill="1" applyBorder="1" applyAlignment="1">
      <alignment horizontal="left" vertical="center"/>
    </xf>
    <xf numFmtId="0" fontId="13" fillId="4" borderId="5" xfId="0" applyFont="1" applyFill="1" applyBorder="1" applyAlignment="1">
      <alignment vertical="center"/>
    </xf>
    <xf numFmtId="2" fontId="13" fillId="4" borderId="5" xfId="0" applyNumberFormat="1" applyFont="1" applyFill="1" applyBorder="1" applyAlignment="1">
      <alignment vertical="center"/>
    </xf>
    <xf numFmtId="0" fontId="12" fillId="4" borderId="44" xfId="0" applyFont="1" applyFill="1" applyBorder="1" applyAlignment="1">
      <alignment horizontal="left" vertical="center"/>
    </xf>
    <xf numFmtId="0" fontId="13" fillId="4" borderId="31" xfId="0" applyFont="1" applyFill="1" applyBorder="1" applyAlignment="1">
      <alignment vertical="center"/>
    </xf>
    <xf numFmtId="14" fontId="13" fillId="4" borderId="31" xfId="0" applyNumberFormat="1" applyFont="1" applyFill="1" applyBorder="1" applyAlignment="1">
      <alignment vertical="center"/>
    </xf>
    <xf numFmtId="0" fontId="13" fillId="4" borderId="31" xfId="0" applyFont="1" applyFill="1" applyBorder="1" applyAlignment="1">
      <alignment horizontal="right" vertical="center"/>
    </xf>
    <xf numFmtId="0" fontId="12" fillId="4" borderId="31" xfId="0" applyFont="1" applyFill="1" applyBorder="1" applyAlignment="1">
      <alignment horizontal="right" vertical="center"/>
    </xf>
    <xf numFmtId="0" fontId="12" fillId="4" borderId="45" xfId="0" applyFont="1" applyFill="1" applyBorder="1" applyAlignment="1">
      <alignment horizontal="center" vertical="center"/>
    </xf>
    <xf numFmtId="0" fontId="5" fillId="4" borderId="0" xfId="0" applyFont="1" applyFill="1" applyAlignment="1">
      <alignment vertical="center"/>
    </xf>
    <xf numFmtId="2" fontId="16" fillId="0" borderId="46" xfId="0" applyNumberFormat="1" applyFont="1" applyBorder="1" applyAlignment="1">
      <alignment horizontal="center" vertical="center"/>
    </xf>
    <xf numFmtId="164" fontId="16" fillId="0" borderId="47" xfId="0" applyNumberFormat="1" applyFont="1" applyFill="1" applyBorder="1" applyAlignment="1">
      <alignment horizontal="center" vertical="center" wrapText="1"/>
    </xf>
    <xf numFmtId="0" fontId="23" fillId="0" borderId="47" xfId="9" applyFont="1" applyFill="1" applyBorder="1" applyAlignment="1">
      <alignment vertical="center" wrapText="1"/>
    </xf>
    <xf numFmtId="0" fontId="16" fillId="0" borderId="48" xfId="0" applyFont="1" applyBorder="1" applyAlignment="1">
      <alignment horizontal="center" vertical="center"/>
    </xf>
    <xf numFmtId="1" fontId="12" fillId="0" borderId="11" xfId="0" quotePrefix="1" applyNumberFormat="1" applyFont="1" applyFill="1" applyBorder="1" applyAlignment="1">
      <alignment horizontal="right" vertical="center"/>
    </xf>
    <xf numFmtId="0" fontId="25" fillId="4" borderId="0" xfId="0" applyFont="1" applyFill="1" applyAlignment="1">
      <alignment horizontal="center" vertical="center"/>
    </xf>
    <xf numFmtId="0" fontId="25" fillId="4" borderId="0" xfId="0" applyFont="1" applyFill="1" applyAlignment="1">
      <alignment horizontal="center" vertical="center" wrapText="1"/>
    </xf>
    <xf numFmtId="0" fontId="25" fillId="4" borderId="0" xfId="0" applyFont="1" applyFill="1" applyAlignment="1">
      <alignment horizontal="left" vertical="center" wrapText="1"/>
    </xf>
    <xf numFmtId="14" fontId="25" fillId="4" borderId="0" xfId="0" applyNumberFormat="1" applyFont="1" applyFill="1" applyAlignment="1">
      <alignment horizontal="center" vertical="center"/>
    </xf>
    <xf numFmtId="164" fontId="25" fillId="4" borderId="0" xfId="0" applyNumberFormat="1" applyFont="1" applyFill="1" applyAlignment="1">
      <alignment horizontal="center" vertical="center" wrapText="1"/>
    </xf>
    <xf numFmtId="0" fontId="25" fillId="4" borderId="0" xfId="9" applyFont="1" applyFill="1" applyAlignment="1">
      <alignment vertical="center" wrapText="1"/>
    </xf>
    <xf numFmtId="0" fontId="26" fillId="0" borderId="0" xfId="0" applyFont="1"/>
    <xf numFmtId="0" fontId="27" fillId="0" borderId="0" xfId="0" applyFont="1" applyAlignment="1">
      <alignment vertical="center"/>
    </xf>
    <xf numFmtId="14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8" fillId="0" borderId="0" xfId="0" applyFont="1"/>
    <xf numFmtId="14" fontId="29" fillId="0" borderId="0" xfId="0" applyNumberFormat="1" applyFont="1" applyAlignment="1">
      <alignment horizontal="center" vertical="center"/>
    </xf>
    <xf numFmtId="14" fontId="30" fillId="0" borderId="0" xfId="0" applyNumberFormat="1" applyFont="1" applyAlignment="1">
      <alignment horizontal="center" vertical="center"/>
    </xf>
    <xf numFmtId="0" fontId="13" fillId="4" borderId="2" xfId="0" applyFont="1" applyFill="1" applyBorder="1" applyAlignment="1">
      <alignment vertical="center"/>
    </xf>
    <xf numFmtId="0" fontId="13" fillId="4" borderId="3" xfId="0" applyFont="1" applyFill="1" applyBorder="1" applyAlignment="1">
      <alignment vertical="center"/>
    </xf>
    <xf numFmtId="0" fontId="13" fillId="4" borderId="17" xfId="0" applyNumberFormat="1" applyFont="1" applyFill="1" applyBorder="1" applyAlignment="1">
      <alignment horizontal="right" vertical="center"/>
    </xf>
    <xf numFmtId="0" fontId="16" fillId="4" borderId="5" xfId="0" applyFont="1" applyFill="1" applyBorder="1" applyAlignment="1">
      <alignment horizontal="center" vertical="center"/>
    </xf>
    <xf numFmtId="49" fontId="13" fillId="4" borderId="17" xfId="0" applyNumberFormat="1" applyFont="1" applyFill="1" applyBorder="1" applyAlignment="1">
      <alignment horizontal="right" vertical="center"/>
    </xf>
    <xf numFmtId="0" fontId="16" fillId="0" borderId="49" xfId="0" applyFont="1" applyBorder="1" applyAlignment="1">
      <alignment horizontal="center" vertical="center" wrapText="1"/>
    </xf>
    <xf numFmtId="49" fontId="5" fillId="4" borderId="5" xfId="0" applyNumberFormat="1" applyFont="1" applyFill="1" applyBorder="1" applyAlignment="1">
      <alignment horizontal="left" vertical="center"/>
    </xf>
    <xf numFmtId="9" fontId="5" fillId="4" borderId="5" xfId="0" applyNumberFormat="1" applyFont="1" applyFill="1" applyBorder="1" applyAlignment="1">
      <alignment horizontal="left" vertical="center"/>
    </xf>
    <xf numFmtId="0" fontId="5" fillId="4" borderId="5" xfId="0" applyFont="1" applyFill="1" applyBorder="1" applyAlignment="1">
      <alignment horizontal="left" vertical="center"/>
    </xf>
    <xf numFmtId="0" fontId="5" fillId="4" borderId="6" xfId="0" applyFont="1" applyFill="1" applyBorder="1" applyAlignment="1">
      <alignment vertical="center"/>
    </xf>
    <xf numFmtId="0" fontId="16" fillId="0" borderId="51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9" fillId="0" borderId="0" xfId="9" applyFont="1" applyBorder="1" applyAlignment="1">
      <alignment vertical="center" wrapText="1"/>
    </xf>
    <xf numFmtId="0" fontId="15" fillId="0" borderId="0" xfId="3" applyFont="1" applyAlignment="1">
      <alignment horizontal="left" vertical="center"/>
    </xf>
    <xf numFmtId="0" fontId="10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16" fillId="0" borderId="39" xfId="2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/>
    </xf>
    <xf numFmtId="0" fontId="16" fillId="4" borderId="39" xfId="2" applyFont="1" applyFill="1" applyBorder="1" applyAlignment="1">
      <alignment horizontal="center" vertical="center"/>
    </xf>
    <xf numFmtId="0" fontId="16" fillId="0" borderId="2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5" fillId="0" borderId="0" xfId="2" applyFont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2" fillId="2" borderId="16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14" fillId="0" borderId="0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8" fillId="0" borderId="31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6" fillId="2" borderId="27" xfId="3" applyFont="1" applyFill="1" applyBorder="1" applyAlignment="1">
      <alignment horizontal="center" vertical="center" wrapText="1"/>
    </xf>
    <xf numFmtId="0" fontId="6" fillId="2" borderId="23" xfId="3" applyFont="1" applyFill="1" applyBorder="1" applyAlignment="1">
      <alignment horizontal="center" vertical="center" wrapText="1"/>
    </xf>
    <xf numFmtId="2" fontId="6" fillId="2" borderId="27" xfId="3" applyNumberFormat="1" applyFont="1" applyFill="1" applyBorder="1" applyAlignment="1">
      <alignment horizontal="center" vertical="center" wrapText="1"/>
    </xf>
    <xf numFmtId="2" fontId="6" fillId="2" borderId="23" xfId="3" applyNumberFormat="1" applyFont="1" applyFill="1" applyBorder="1" applyAlignment="1">
      <alignment horizontal="center" vertical="center" wrapText="1"/>
    </xf>
    <xf numFmtId="1" fontId="6" fillId="2" borderId="27" xfId="3" applyNumberFormat="1" applyFont="1" applyFill="1" applyBorder="1" applyAlignment="1">
      <alignment horizontal="center" vertical="center" wrapText="1"/>
    </xf>
    <xf numFmtId="1" fontId="6" fillId="2" borderId="23" xfId="3" applyNumberFormat="1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/>
    </xf>
    <xf numFmtId="0" fontId="6" fillId="2" borderId="28" xfId="3" applyFont="1" applyFill="1" applyBorder="1" applyAlignment="1">
      <alignment horizontal="center" vertical="center" wrapText="1"/>
    </xf>
    <xf numFmtId="0" fontId="6" fillId="2" borderId="24" xfId="3" applyFont="1" applyFill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</cellXfs>
  <cellStyles count="10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3" xfId="7" xr:uid="{00000000-0005-0000-0000-000005000000}"/>
    <cellStyle name="Обычный 4" xfId="4" xr:uid="{00000000-0005-0000-0000-000006000000}"/>
    <cellStyle name="Обычный_ID4938_RS" xfId="8" xr:uid="{00000000-0005-0000-0000-000007000000}"/>
    <cellStyle name="Обычный_ID4938_RS_1" xfId="9" xr:uid="{00000000-0005-0000-0000-000008000000}"/>
    <cellStyle name="Обычный_Стартовый протокол Смирнов_20101106_Results" xfId="3" xr:uid="{00000000-0005-0000-0000-000009000000}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28576</xdr:rowOff>
    </xdr:from>
    <xdr:to>
      <xdr:col>1</xdr:col>
      <xdr:colOff>235418</xdr:colOff>
      <xdr:row>3</xdr:row>
      <xdr:rowOff>220000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28576"/>
          <a:ext cx="635468" cy="791499"/>
        </a:xfrm>
        <a:prstGeom prst="rect">
          <a:avLst/>
        </a:prstGeom>
      </xdr:spPr>
    </xdr:pic>
    <xdr:clientData/>
  </xdr:twoCellAnchor>
  <xdr:twoCellAnchor editAs="oneCell">
    <xdr:from>
      <xdr:col>1</xdr:col>
      <xdr:colOff>299087</xdr:colOff>
      <xdr:row>0</xdr:row>
      <xdr:rowOff>104776</xdr:rowOff>
    </xdr:from>
    <xdr:to>
      <xdr:col>1</xdr:col>
      <xdr:colOff>1428750</xdr:colOff>
      <xdr:row>3</xdr:row>
      <xdr:rowOff>161925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812" y="104776"/>
          <a:ext cx="1129663" cy="657224"/>
        </a:xfrm>
        <a:prstGeom prst="rect">
          <a:avLst/>
        </a:prstGeom>
      </xdr:spPr>
    </xdr:pic>
    <xdr:clientData/>
  </xdr:twoCellAnchor>
  <xdr:twoCellAnchor>
    <xdr:from>
      <xdr:col>5</xdr:col>
      <xdr:colOff>2743200</xdr:colOff>
      <xdr:row>0</xdr:row>
      <xdr:rowOff>28575</xdr:rowOff>
    </xdr:from>
    <xdr:to>
      <xdr:col>5</xdr:col>
      <xdr:colOff>3552235</xdr:colOff>
      <xdr:row>3</xdr:row>
      <xdr:rowOff>247650</xdr:rowOff>
    </xdr:to>
    <xdr:pic>
      <xdr:nvPicPr>
        <xdr:cNvPr id="7" name="Picture 1" descr="депа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600950" y="28575"/>
          <a:ext cx="80903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133350</xdr:colOff>
      <xdr:row>0</xdr:row>
      <xdr:rowOff>95251</xdr:rowOff>
    </xdr:from>
    <xdr:to>
      <xdr:col>6</xdr:col>
      <xdr:colOff>809625</xdr:colOff>
      <xdr:row>3</xdr:row>
      <xdr:rowOff>207470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20125" y="95251"/>
          <a:ext cx="676275" cy="712294"/>
        </a:xfrm>
        <a:prstGeom prst="rect">
          <a:avLst/>
        </a:prstGeom>
      </xdr:spPr>
    </xdr:pic>
    <xdr:clientData/>
  </xdr:twoCellAnchor>
  <xdr:twoCellAnchor editAs="oneCell">
    <xdr:from>
      <xdr:col>5</xdr:col>
      <xdr:colOff>142875</xdr:colOff>
      <xdr:row>90</xdr:row>
      <xdr:rowOff>114300</xdr:rowOff>
    </xdr:from>
    <xdr:to>
      <xdr:col>5</xdr:col>
      <xdr:colOff>1370541</xdr:colOff>
      <xdr:row>93</xdr:row>
      <xdr:rowOff>51858</xdr:rowOff>
    </xdr:to>
    <xdr:pic>
      <xdr:nvPicPr>
        <xdr:cNvPr id="9" name="Picture 2" descr="image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000625" y="9582150"/>
          <a:ext cx="1227666" cy="4233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74257</xdr:colOff>
      <xdr:row>3</xdr:row>
      <xdr:rowOff>76989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54317" cy="671349"/>
        </a:xfrm>
        <a:prstGeom prst="rect">
          <a:avLst/>
        </a:prstGeom>
      </xdr:spPr>
    </xdr:pic>
    <xdr:clientData/>
  </xdr:twoCellAnchor>
  <xdr:twoCellAnchor editAs="oneCell">
    <xdr:from>
      <xdr:col>1</xdr:col>
      <xdr:colOff>249556</xdr:colOff>
      <xdr:row>0</xdr:row>
      <xdr:rowOff>123826</xdr:rowOff>
    </xdr:from>
    <xdr:to>
      <xdr:col>2</xdr:col>
      <xdr:colOff>798228</xdr:colOff>
      <xdr:row>3</xdr:row>
      <xdr:rowOff>200025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1" y="123826"/>
          <a:ext cx="1015397" cy="676274"/>
        </a:xfrm>
        <a:prstGeom prst="rect">
          <a:avLst/>
        </a:prstGeom>
      </xdr:spPr>
    </xdr:pic>
    <xdr:clientData/>
  </xdr:twoCellAnchor>
  <xdr:twoCellAnchor>
    <xdr:from>
      <xdr:col>11</xdr:col>
      <xdr:colOff>133350</xdr:colOff>
      <xdr:row>0</xdr:row>
      <xdr:rowOff>38100</xdr:rowOff>
    </xdr:from>
    <xdr:to>
      <xdr:col>12</xdr:col>
      <xdr:colOff>56560</xdr:colOff>
      <xdr:row>3</xdr:row>
      <xdr:rowOff>257175</xdr:rowOff>
    </xdr:to>
    <xdr:pic>
      <xdr:nvPicPr>
        <xdr:cNvPr id="8" name="Picture 1" descr="депа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201150" y="38100"/>
          <a:ext cx="80903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342900</xdr:colOff>
      <xdr:row>0</xdr:row>
      <xdr:rowOff>85725</xdr:rowOff>
    </xdr:from>
    <xdr:to>
      <xdr:col>12</xdr:col>
      <xdr:colOff>1019175</xdr:colOff>
      <xdr:row>3</xdr:row>
      <xdr:rowOff>197944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96525" y="85725"/>
          <a:ext cx="676275" cy="7122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H140"/>
  <sheetViews>
    <sheetView workbookViewId="0">
      <pane ySplit="1" topLeftCell="A5" activePane="bottomLeft" state="frozen"/>
      <selection pane="bottomLeft" activeCell="F14" sqref="F14"/>
    </sheetView>
  </sheetViews>
  <sheetFormatPr defaultColWidth="8.85546875" defaultRowHeight="16.899999999999999" customHeight="1" x14ac:dyDescent="0.2"/>
  <cols>
    <col min="1" max="1" width="7.7109375" style="107" customWidth="1"/>
    <col min="2" max="2" width="15.7109375" style="107" customWidth="1"/>
    <col min="3" max="3" width="42" style="107" customWidth="1"/>
    <col min="4" max="4" width="15.7109375" style="107" customWidth="1"/>
    <col min="5" max="5" width="10.7109375" style="107" customWidth="1"/>
    <col min="6" max="6" width="45.7109375" style="107" customWidth="1"/>
    <col min="7" max="7" width="60.7109375" style="106" customWidth="1"/>
    <col min="8" max="8" width="12.7109375" style="111" customWidth="1"/>
    <col min="9" max="16384" width="8.85546875" style="107"/>
  </cols>
  <sheetData>
    <row r="1" spans="1:8" s="112" customFormat="1" ht="16.899999999999999" customHeight="1" x14ac:dyDescent="0.2">
      <c r="A1" s="112" t="s">
        <v>70</v>
      </c>
      <c r="B1" s="112" t="s">
        <v>45</v>
      </c>
      <c r="C1" s="112" t="s">
        <v>71</v>
      </c>
      <c r="D1" s="112" t="s">
        <v>72</v>
      </c>
      <c r="E1" s="112" t="s">
        <v>73</v>
      </c>
      <c r="F1" s="112" t="s">
        <v>74</v>
      </c>
      <c r="G1" s="112" t="s">
        <v>69</v>
      </c>
      <c r="H1" s="112" t="s">
        <v>75</v>
      </c>
    </row>
    <row r="2" spans="1:8" s="179" customFormat="1" ht="30.75" customHeight="1" x14ac:dyDescent="0.25">
      <c r="A2" s="173">
        <v>1</v>
      </c>
      <c r="B2" s="174" t="s">
        <v>96</v>
      </c>
      <c r="C2" s="175" t="s">
        <v>97</v>
      </c>
      <c r="D2" s="176">
        <v>39565</v>
      </c>
      <c r="E2" s="177" t="s">
        <v>40</v>
      </c>
      <c r="F2" s="151" t="s">
        <v>98</v>
      </c>
      <c r="G2" s="151" t="s">
        <v>99</v>
      </c>
      <c r="H2" s="178"/>
    </row>
    <row r="3" spans="1:8" s="179" customFormat="1" ht="35.25" customHeight="1" x14ac:dyDescent="0.25">
      <c r="A3" s="173">
        <v>3</v>
      </c>
      <c r="B3" s="174" t="s">
        <v>100</v>
      </c>
      <c r="C3" s="175" t="s">
        <v>101</v>
      </c>
      <c r="D3" s="176">
        <v>39525</v>
      </c>
      <c r="E3" s="177" t="s">
        <v>40</v>
      </c>
      <c r="F3" s="151" t="s">
        <v>98</v>
      </c>
      <c r="G3" s="151" t="s">
        <v>102</v>
      </c>
      <c r="H3" s="178"/>
    </row>
    <row r="4" spans="1:8" s="179" customFormat="1" ht="39" customHeight="1" x14ac:dyDescent="0.25">
      <c r="A4" s="197">
        <v>20</v>
      </c>
      <c r="B4" s="198" t="s">
        <v>103</v>
      </c>
      <c r="C4" s="199" t="s">
        <v>104</v>
      </c>
      <c r="D4" s="200">
        <v>39404</v>
      </c>
      <c r="E4" s="201" t="s">
        <v>40</v>
      </c>
      <c r="F4" s="202" t="s">
        <v>98</v>
      </c>
      <c r="G4" s="202" t="s">
        <v>99</v>
      </c>
      <c r="H4" s="178"/>
    </row>
    <row r="5" spans="1:8" s="181" customFormat="1" ht="24" customHeight="1" x14ac:dyDescent="0.25">
      <c r="A5" s="173">
        <v>2</v>
      </c>
      <c r="B5" s="174" t="s">
        <v>105</v>
      </c>
      <c r="C5" s="175" t="s">
        <v>106</v>
      </c>
      <c r="D5" s="176">
        <v>39733</v>
      </c>
      <c r="E5" s="149" t="s">
        <v>40</v>
      </c>
      <c r="F5" s="151" t="s">
        <v>98</v>
      </c>
      <c r="G5" s="151" t="s">
        <v>99</v>
      </c>
      <c r="H5" s="180"/>
    </row>
    <row r="6" spans="1:8" s="181" customFormat="1" ht="28.5" customHeight="1" x14ac:dyDescent="0.25">
      <c r="A6" s="173">
        <v>54</v>
      </c>
      <c r="B6" s="203" t="s">
        <v>107</v>
      </c>
      <c r="C6" s="204" t="s">
        <v>108</v>
      </c>
      <c r="D6" s="205">
        <v>39607</v>
      </c>
      <c r="E6" s="177" t="s">
        <v>40</v>
      </c>
      <c r="F6" s="151" t="s">
        <v>109</v>
      </c>
      <c r="G6" s="151" t="s">
        <v>110</v>
      </c>
      <c r="H6" s="180"/>
    </row>
    <row r="7" spans="1:8" ht="30" customHeight="1" x14ac:dyDescent="0.2">
      <c r="A7" s="173">
        <v>55</v>
      </c>
      <c r="B7" s="206" t="s">
        <v>111</v>
      </c>
      <c r="C7" s="204" t="s">
        <v>112</v>
      </c>
      <c r="D7" s="205">
        <v>39255</v>
      </c>
      <c r="E7" s="177" t="s">
        <v>40</v>
      </c>
      <c r="F7" s="151" t="s">
        <v>109</v>
      </c>
      <c r="G7" s="151" t="s">
        <v>110</v>
      </c>
      <c r="H7" s="113"/>
    </row>
    <row r="8" spans="1:8" ht="16.899999999999999" customHeight="1" x14ac:dyDescent="0.25">
      <c r="A8" s="173">
        <v>76</v>
      </c>
      <c r="B8" s="207" t="s">
        <v>113</v>
      </c>
      <c r="C8" s="204" t="s">
        <v>114</v>
      </c>
      <c r="D8" s="208">
        <v>39526</v>
      </c>
      <c r="E8" s="177" t="s">
        <v>40</v>
      </c>
      <c r="F8" s="151" t="s">
        <v>189</v>
      </c>
      <c r="G8" s="151" t="s">
        <v>115</v>
      </c>
      <c r="H8" s="113"/>
    </row>
    <row r="9" spans="1:8" s="171" customFormat="1" ht="16.899999999999999" customHeight="1" x14ac:dyDescent="0.2">
      <c r="A9" s="173">
        <v>57</v>
      </c>
      <c r="B9" s="174" t="s">
        <v>116</v>
      </c>
      <c r="C9" s="175" t="s">
        <v>117</v>
      </c>
      <c r="D9" s="176">
        <v>39459</v>
      </c>
      <c r="E9" s="177" t="s">
        <v>40</v>
      </c>
      <c r="F9" s="151" t="s">
        <v>118</v>
      </c>
      <c r="G9" s="151" t="s">
        <v>119</v>
      </c>
      <c r="H9" s="113"/>
    </row>
    <row r="10" spans="1:8" ht="16.899999999999999" customHeight="1" x14ac:dyDescent="0.2">
      <c r="A10" s="173">
        <v>58</v>
      </c>
      <c r="B10" s="174" t="s">
        <v>120</v>
      </c>
      <c r="C10" s="175" t="s">
        <v>184</v>
      </c>
      <c r="D10" s="176">
        <v>39763</v>
      </c>
      <c r="E10" s="177" t="s">
        <v>40</v>
      </c>
      <c r="F10" s="151" t="s">
        <v>118</v>
      </c>
      <c r="G10" s="151" t="s">
        <v>119</v>
      </c>
      <c r="H10" s="113"/>
    </row>
    <row r="11" spans="1:8" ht="16.899999999999999" customHeight="1" x14ac:dyDescent="0.2">
      <c r="A11" s="173">
        <v>30</v>
      </c>
      <c r="B11" s="174" t="s">
        <v>121</v>
      </c>
      <c r="C11" s="204" t="s">
        <v>122</v>
      </c>
      <c r="D11" s="205">
        <v>39413</v>
      </c>
      <c r="E11" s="177" t="s">
        <v>40</v>
      </c>
      <c r="F11" s="151" t="s">
        <v>188</v>
      </c>
      <c r="G11" s="151" t="s">
        <v>123</v>
      </c>
      <c r="H11" s="113"/>
    </row>
    <row r="12" spans="1:8" ht="16.899999999999999" customHeight="1" x14ac:dyDescent="0.25">
      <c r="A12" s="173">
        <v>37</v>
      </c>
      <c r="B12" s="207" t="s">
        <v>124</v>
      </c>
      <c r="C12" s="204" t="s">
        <v>125</v>
      </c>
      <c r="D12" s="208">
        <v>39535</v>
      </c>
      <c r="E12" s="180" t="s">
        <v>40</v>
      </c>
      <c r="F12" s="151" t="s">
        <v>188</v>
      </c>
      <c r="G12" s="151" t="s">
        <v>126</v>
      </c>
      <c r="H12" s="113"/>
    </row>
    <row r="13" spans="1:8" ht="16.899999999999999" customHeight="1" x14ac:dyDescent="0.25">
      <c r="A13" s="173">
        <v>38</v>
      </c>
      <c r="B13" s="203" t="s">
        <v>127</v>
      </c>
      <c r="C13" s="204" t="s">
        <v>128</v>
      </c>
      <c r="D13" s="205">
        <v>39478</v>
      </c>
      <c r="E13" s="180" t="s">
        <v>40</v>
      </c>
      <c r="F13" s="151" t="s">
        <v>188</v>
      </c>
      <c r="G13" s="151" t="s">
        <v>129</v>
      </c>
      <c r="H13" s="113"/>
    </row>
    <row r="14" spans="1:8" ht="16.899999999999999" customHeight="1" x14ac:dyDescent="0.25">
      <c r="A14" s="173">
        <v>63</v>
      </c>
      <c r="B14" s="206" t="s">
        <v>130</v>
      </c>
      <c r="C14" s="204" t="s">
        <v>131</v>
      </c>
      <c r="D14" s="209">
        <v>39415</v>
      </c>
      <c r="E14" s="180" t="s">
        <v>40</v>
      </c>
      <c r="F14" s="151" t="s">
        <v>132</v>
      </c>
      <c r="G14" s="151" t="s">
        <v>133</v>
      </c>
      <c r="H14" s="113"/>
    </row>
    <row r="15" spans="1:8" ht="16.899999999999999" customHeight="1" x14ac:dyDescent="0.2">
      <c r="A15" s="173">
        <v>64</v>
      </c>
      <c r="B15" s="174" t="s">
        <v>134</v>
      </c>
      <c r="C15" s="175" t="s">
        <v>135</v>
      </c>
      <c r="D15" s="176">
        <v>39223</v>
      </c>
      <c r="E15" s="177" t="s">
        <v>64</v>
      </c>
      <c r="F15" s="151" t="s">
        <v>136</v>
      </c>
      <c r="G15" s="151" t="s">
        <v>137</v>
      </c>
      <c r="H15" s="113"/>
    </row>
    <row r="16" spans="1:8" ht="16.899999999999999" customHeight="1" x14ac:dyDescent="0.2">
      <c r="A16" s="173">
        <v>65</v>
      </c>
      <c r="B16" s="174" t="s">
        <v>138</v>
      </c>
      <c r="C16" s="175" t="s">
        <v>139</v>
      </c>
      <c r="D16" s="176">
        <v>39247</v>
      </c>
      <c r="E16" s="149" t="s">
        <v>40</v>
      </c>
      <c r="F16" s="151" t="s">
        <v>136</v>
      </c>
      <c r="G16" s="151" t="s">
        <v>140</v>
      </c>
      <c r="H16" s="113"/>
    </row>
    <row r="17" spans="1:8" ht="16.899999999999999" customHeight="1" x14ac:dyDescent="0.2">
      <c r="A17" s="173">
        <v>66</v>
      </c>
      <c r="B17" s="174" t="s">
        <v>141</v>
      </c>
      <c r="C17" s="175" t="s">
        <v>142</v>
      </c>
      <c r="D17" s="176">
        <v>39765</v>
      </c>
      <c r="E17" s="149" t="s">
        <v>40</v>
      </c>
      <c r="F17" s="151" t="s">
        <v>136</v>
      </c>
      <c r="G17" s="151" t="s">
        <v>137</v>
      </c>
      <c r="H17" s="113"/>
    </row>
    <row r="18" spans="1:8" ht="16.899999999999999" customHeight="1" x14ac:dyDescent="0.2">
      <c r="A18" s="173">
        <v>67</v>
      </c>
      <c r="B18" s="174" t="s">
        <v>143</v>
      </c>
      <c r="C18" s="175" t="s">
        <v>144</v>
      </c>
      <c r="D18" s="176">
        <v>39465</v>
      </c>
      <c r="E18" s="149" t="s">
        <v>40</v>
      </c>
      <c r="F18" s="151" t="s">
        <v>136</v>
      </c>
      <c r="G18" s="151" t="s">
        <v>137</v>
      </c>
      <c r="H18" s="113"/>
    </row>
    <row r="19" spans="1:8" ht="16.899999999999999" customHeight="1" x14ac:dyDescent="0.2">
      <c r="A19" s="173">
        <v>42</v>
      </c>
      <c r="B19" s="174" t="s">
        <v>145</v>
      </c>
      <c r="C19" s="175" t="s">
        <v>146</v>
      </c>
      <c r="D19" s="176">
        <v>39412</v>
      </c>
      <c r="E19" s="177" t="s">
        <v>40</v>
      </c>
      <c r="F19" s="151" t="s">
        <v>147</v>
      </c>
      <c r="G19" s="151" t="s">
        <v>148</v>
      </c>
      <c r="H19" s="113"/>
    </row>
    <row r="20" spans="1:8" ht="16.899999999999999" customHeight="1" x14ac:dyDescent="0.2">
      <c r="A20" s="173">
        <v>43</v>
      </c>
      <c r="B20" s="174" t="s">
        <v>149</v>
      </c>
      <c r="C20" s="175" t="s">
        <v>150</v>
      </c>
      <c r="D20" s="176">
        <v>39144</v>
      </c>
      <c r="E20" s="177" t="s">
        <v>40</v>
      </c>
      <c r="F20" s="151" t="s">
        <v>147</v>
      </c>
      <c r="G20" s="151" t="s">
        <v>148</v>
      </c>
      <c r="H20" s="113"/>
    </row>
    <row r="21" spans="1:8" ht="16.899999999999999" customHeight="1" x14ac:dyDescent="0.2">
      <c r="A21" s="173">
        <v>44</v>
      </c>
      <c r="B21" s="174" t="s">
        <v>151</v>
      </c>
      <c r="C21" s="175" t="s">
        <v>152</v>
      </c>
      <c r="D21" s="176">
        <v>39155</v>
      </c>
      <c r="E21" s="177" t="s">
        <v>40</v>
      </c>
      <c r="F21" s="151" t="s">
        <v>147</v>
      </c>
      <c r="G21" s="151" t="s">
        <v>148</v>
      </c>
      <c r="H21" s="113"/>
    </row>
    <row r="22" spans="1:8" ht="16.899999999999999" customHeight="1" x14ac:dyDescent="0.2">
      <c r="A22" s="173">
        <v>48</v>
      </c>
      <c r="B22" s="174" t="s">
        <v>153</v>
      </c>
      <c r="C22" s="175" t="s">
        <v>154</v>
      </c>
      <c r="D22" s="176">
        <v>39690</v>
      </c>
      <c r="E22" s="177" t="s">
        <v>64</v>
      </c>
      <c r="F22" s="151" t="s">
        <v>155</v>
      </c>
      <c r="G22" s="151" t="s">
        <v>156</v>
      </c>
      <c r="H22" s="113"/>
    </row>
    <row r="23" spans="1:8" ht="16.899999999999999" customHeight="1" x14ac:dyDescent="0.2">
      <c r="A23" s="173">
        <v>49</v>
      </c>
      <c r="B23" s="174" t="s">
        <v>157</v>
      </c>
      <c r="C23" s="175" t="s">
        <v>158</v>
      </c>
      <c r="D23" s="176">
        <v>39713</v>
      </c>
      <c r="E23" s="177" t="s">
        <v>64</v>
      </c>
      <c r="F23" s="151" t="s">
        <v>155</v>
      </c>
      <c r="G23" s="151" t="s">
        <v>156</v>
      </c>
      <c r="H23" s="113"/>
    </row>
    <row r="24" spans="1:8" ht="16.899999999999999" customHeight="1" x14ac:dyDescent="0.2">
      <c r="A24" s="173">
        <v>81</v>
      </c>
      <c r="B24" s="174" t="s">
        <v>159</v>
      </c>
      <c r="C24" s="175" t="s">
        <v>160</v>
      </c>
      <c r="D24" s="176">
        <v>39591</v>
      </c>
      <c r="E24" s="177" t="s">
        <v>40</v>
      </c>
      <c r="F24" s="151" t="s">
        <v>161</v>
      </c>
      <c r="G24" s="151" t="s">
        <v>162</v>
      </c>
      <c r="H24" s="113"/>
    </row>
    <row r="25" spans="1:8" ht="16.899999999999999" customHeight="1" x14ac:dyDescent="0.2">
      <c r="A25" s="173">
        <v>84</v>
      </c>
      <c r="B25" s="174" t="s">
        <v>163</v>
      </c>
      <c r="C25" s="175" t="s">
        <v>164</v>
      </c>
      <c r="D25" s="176">
        <v>39587</v>
      </c>
      <c r="E25" s="177" t="s">
        <v>40</v>
      </c>
      <c r="F25" s="151" t="s">
        <v>165</v>
      </c>
      <c r="G25" s="151" t="s">
        <v>166</v>
      </c>
      <c r="H25" s="113"/>
    </row>
    <row r="26" spans="1:8" ht="16.899999999999999" customHeight="1" x14ac:dyDescent="0.2">
      <c r="A26" s="173">
        <v>86</v>
      </c>
      <c r="B26" s="174" t="s">
        <v>167</v>
      </c>
      <c r="C26" s="175" t="s">
        <v>168</v>
      </c>
      <c r="D26" s="176">
        <v>39379</v>
      </c>
      <c r="E26" s="177" t="s">
        <v>64</v>
      </c>
      <c r="F26" s="151" t="s">
        <v>165</v>
      </c>
      <c r="G26" s="151" t="s">
        <v>166</v>
      </c>
      <c r="H26" s="113"/>
    </row>
    <row r="27" spans="1:8" ht="16.899999999999999" customHeight="1" x14ac:dyDescent="0.2">
      <c r="A27" s="173">
        <v>87</v>
      </c>
      <c r="B27" s="174" t="s">
        <v>169</v>
      </c>
      <c r="C27" s="175" t="s">
        <v>170</v>
      </c>
      <c r="D27" s="176">
        <v>39471</v>
      </c>
      <c r="E27" s="177" t="s">
        <v>40</v>
      </c>
      <c r="F27" s="151" t="s">
        <v>165</v>
      </c>
      <c r="G27" s="151" t="s">
        <v>166</v>
      </c>
      <c r="H27" s="113"/>
    </row>
    <row r="28" spans="1:8" ht="16.899999999999999" customHeight="1" x14ac:dyDescent="0.2">
      <c r="A28" s="173">
        <v>88</v>
      </c>
      <c r="B28" s="174" t="s">
        <v>171</v>
      </c>
      <c r="C28" s="175" t="s">
        <v>172</v>
      </c>
      <c r="D28" s="176">
        <v>39632</v>
      </c>
      <c r="E28" s="177" t="s">
        <v>40</v>
      </c>
      <c r="F28" s="151" t="s">
        <v>165</v>
      </c>
      <c r="G28" s="151" t="s">
        <v>166</v>
      </c>
      <c r="H28" s="113"/>
    </row>
    <row r="29" spans="1:8" ht="16.899999999999999" customHeight="1" x14ac:dyDescent="0.2">
      <c r="A29" s="173">
        <v>91</v>
      </c>
      <c r="B29" s="174" t="s">
        <v>173</v>
      </c>
      <c r="C29" s="175" t="s">
        <v>174</v>
      </c>
      <c r="D29" s="176">
        <v>39361</v>
      </c>
      <c r="E29" s="177" t="s">
        <v>40</v>
      </c>
      <c r="F29" s="151" t="s">
        <v>175</v>
      </c>
      <c r="G29" s="151" t="s">
        <v>176</v>
      </c>
      <c r="H29" s="113"/>
    </row>
    <row r="30" spans="1:8" ht="16.899999999999999" customHeight="1" x14ac:dyDescent="0.2">
      <c r="A30" s="173">
        <v>92</v>
      </c>
      <c r="B30" s="174" t="s">
        <v>177</v>
      </c>
      <c r="C30" s="175" t="s">
        <v>178</v>
      </c>
      <c r="D30" s="176">
        <v>39773</v>
      </c>
      <c r="E30" s="177" t="s">
        <v>64</v>
      </c>
      <c r="F30" s="151" t="s">
        <v>175</v>
      </c>
      <c r="G30" s="151" t="s">
        <v>176</v>
      </c>
      <c r="H30" s="113"/>
    </row>
    <row r="31" spans="1:8" ht="16.899999999999999" customHeight="1" x14ac:dyDescent="0.2">
      <c r="A31" s="173">
        <v>93</v>
      </c>
      <c r="B31" s="174" t="s">
        <v>179</v>
      </c>
      <c r="C31" s="175" t="s">
        <v>180</v>
      </c>
      <c r="D31" s="176">
        <v>39724</v>
      </c>
      <c r="E31" s="177" t="s">
        <v>64</v>
      </c>
      <c r="F31" s="151" t="s">
        <v>175</v>
      </c>
      <c r="G31" s="151" t="s">
        <v>176</v>
      </c>
      <c r="H31" s="113"/>
    </row>
    <row r="32" spans="1:8" ht="16.899999999999999" customHeight="1" x14ac:dyDescent="0.2">
      <c r="A32" s="173">
        <v>95</v>
      </c>
      <c r="B32" s="174" t="s">
        <v>181</v>
      </c>
      <c r="C32" s="175" t="s">
        <v>182</v>
      </c>
      <c r="D32" s="176">
        <v>39274</v>
      </c>
      <c r="E32" s="177" t="s">
        <v>64</v>
      </c>
      <c r="F32" s="151" t="s">
        <v>175</v>
      </c>
      <c r="G32" s="151" t="s">
        <v>176</v>
      </c>
      <c r="H32" s="113"/>
    </row>
    <row r="33" spans="1:8" ht="16.899999999999999" customHeight="1" x14ac:dyDescent="0.2">
      <c r="A33" s="155"/>
      <c r="B33" s="150"/>
      <c r="C33" s="154"/>
      <c r="D33" s="148"/>
      <c r="E33" s="149"/>
      <c r="F33" s="151"/>
      <c r="G33" s="151"/>
      <c r="H33" s="113"/>
    </row>
    <row r="34" spans="1:8" ht="16.899999999999999" customHeight="1" x14ac:dyDescent="0.2">
      <c r="A34" s="155"/>
      <c r="B34" s="150"/>
      <c r="C34" s="154"/>
      <c r="D34" s="148"/>
      <c r="E34" s="149"/>
      <c r="F34" s="151"/>
      <c r="G34" s="151"/>
      <c r="H34" s="113"/>
    </row>
    <row r="35" spans="1:8" ht="16.899999999999999" customHeight="1" x14ac:dyDescent="0.2">
      <c r="A35" s="155"/>
      <c r="B35" s="150"/>
      <c r="C35" s="154"/>
      <c r="D35" s="148"/>
      <c r="E35" s="149"/>
      <c r="F35" s="151"/>
      <c r="G35" s="151"/>
      <c r="H35" s="113"/>
    </row>
    <row r="36" spans="1:8" ht="16.899999999999999" customHeight="1" x14ac:dyDescent="0.2">
      <c r="A36" s="155"/>
      <c r="B36" s="150"/>
      <c r="C36" s="154"/>
      <c r="D36" s="148"/>
      <c r="E36" s="149"/>
      <c r="F36" s="151"/>
      <c r="G36" s="151"/>
      <c r="H36" s="113"/>
    </row>
    <row r="37" spans="1:8" ht="16.899999999999999" customHeight="1" x14ac:dyDescent="0.2">
      <c r="A37" s="155"/>
      <c r="B37" s="150"/>
      <c r="C37" s="154"/>
      <c r="D37" s="148"/>
      <c r="E37" s="149"/>
      <c r="F37" s="151"/>
      <c r="G37" s="151"/>
      <c r="H37" s="113"/>
    </row>
    <row r="38" spans="1:8" ht="16.899999999999999" customHeight="1" x14ac:dyDescent="0.2">
      <c r="A38" s="155"/>
      <c r="B38" s="150"/>
      <c r="C38" s="154"/>
      <c r="D38" s="148"/>
      <c r="E38" s="149"/>
      <c r="F38" s="151"/>
      <c r="G38" s="151"/>
      <c r="H38" s="113"/>
    </row>
    <row r="39" spans="1:8" ht="16.899999999999999" customHeight="1" x14ac:dyDescent="0.2">
      <c r="A39" s="155"/>
      <c r="B39" s="150"/>
      <c r="C39" s="154"/>
      <c r="D39" s="148"/>
      <c r="E39" s="149"/>
      <c r="F39" s="151"/>
      <c r="G39" s="151"/>
      <c r="H39" s="113"/>
    </row>
    <row r="40" spans="1:8" ht="16.899999999999999" customHeight="1" x14ac:dyDescent="0.2">
      <c r="A40" s="155"/>
      <c r="B40" s="150"/>
      <c r="C40" s="154"/>
      <c r="D40" s="148"/>
      <c r="E40" s="149"/>
      <c r="F40" s="151"/>
      <c r="G40" s="151"/>
      <c r="H40" s="113"/>
    </row>
    <row r="41" spans="1:8" ht="16.899999999999999" customHeight="1" x14ac:dyDescent="0.2">
      <c r="A41" s="155"/>
      <c r="B41" s="150"/>
      <c r="C41" s="154"/>
      <c r="D41" s="148"/>
      <c r="E41" s="149"/>
      <c r="F41" s="151"/>
      <c r="G41" s="151"/>
      <c r="H41" s="113"/>
    </row>
    <row r="42" spans="1:8" ht="16.899999999999999" customHeight="1" x14ac:dyDescent="0.2">
      <c r="A42" s="155"/>
      <c r="B42" s="150"/>
      <c r="C42" s="154"/>
      <c r="D42" s="148"/>
      <c r="E42" s="149"/>
      <c r="F42" s="151"/>
      <c r="G42" s="151"/>
      <c r="H42" s="113"/>
    </row>
    <row r="43" spans="1:8" ht="16.899999999999999" customHeight="1" x14ac:dyDescent="0.2">
      <c r="A43" s="155"/>
      <c r="B43" s="150"/>
      <c r="C43" s="154"/>
      <c r="D43" s="148"/>
      <c r="E43" s="149"/>
      <c r="F43" s="151"/>
      <c r="G43" s="151"/>
      <c r="H43" s="113"/>
    </row>
    <row r="44" spans="1:8" ht="16.899999999999999" customHeight="1" x14ac:dyDescent="0.2">
      <c r="A44" s="155"/>
      <c r="B44" s="150"/>
      <c r="C44" s="154"/>
      <c r="D44" s="148"/>
      <c r="E44" s="149"/>
      <c r="F44" s="151"/>
      <c r="G44" s="151"/>
      <c r="H44" s="113"/>
    </row>
    <row r="45" spans="1:8" ht="16.899999999999999" customHeight="1" x14ac:dyDescent="0.2">
      <c r="A45" s="155"/>
      <c r="B45" s="150"/>
      <c r="C45" s="154"/>
      <c r="D45" s="148"/>
      <c r="E45" s="149"/>
      <c r="F45" s="151"/>
      <c r="G45" s="151"/>
      <c r="H45" s="113"/>
    </row>
    <row r="46" spans="1:8" ht="16.899999999999999" customHeight="1" x14ac:dyDescent="0.2">
      <c r="A46" s="102"/>
      <c r="B46" s="103"/>
      <c r="C46" s="104"/>
      <c r="D46" s="102"/>
      <c r="E46" s="105"/>
      <c r="F46" s="106"/>
      <c r="H46" s="113"/>
    </row>
    <row r="47" spans="1:8" ht="16.899999999999999" customHeight="1" x14ac:dyDescent="0.2">
      <c r="A47" s="102"/>
      <c r="B47" s="103"/>
      <c r="C47" s="104"/>
      <c r="D47" s="102"/>
      <c r="E47" s="105"/>
      <c r="F47" s="106"/>
      <c r="H47" s="113"/>
    </row>
    <row r="48" spans="1:8" ht="16.899999999999999" customHeight="1" x14ac:dyDescent="0.2">
      <c r="A48" s="102"/>
      <c r="B48" s="103"/>
      <c r="C48" s="104"/>
      <c r="D48" s="102"/>
      <c r="E48" s="105"/>
      <c r="F48" s="106"/>
      <c r="H48" s="113"/>
    </row>
    <row r="49" spans="1:8" ht="16.899999999999999" customHeight="1" x14ac:dyDescent="0.2">
      <c r="A49" s="102"/>
      <c r="B49" s="103"/>
      <c r="C49" s="104"/>
      <c r="D49" s="102"/>
      <c r="E49" s="105"/>
      <c r="F49" s="106"/>
      <c r="H49" s="113"/>
    </row>
    <row r="50" spans="1:8" ht="16.899999999999999" customHeight="1" x14ac:dyDescent="0.2">
      <c r="A50" s="102"/>
      <c r="B50" s="103"/>
      <c r="C50" s="104"/>
      <c r="D50" s="102"/>
      <c r="E50" s="105"/>
      <c r="F50" s="106"/>
      <c r="H50" s="113"/>
    </row>
    <row r="51" spans="1:8" ht="16.899999999999999" customHeight="1" x14ac:dyDescent="0.2">
      <c r="A51" s="102"/>
      <c r="B51" s="103"/>
      <c r="C51" s="104"/>
      <c r="D51" s="102"/>
      <c r="E51" s="105"/>
      <c r="F51" s="106"/>
      <c r="H51" s="113"/>
    </row>
    <row r="52" spans="1:8" ht="16.899999999999999" customHeight="1" x14ac:dyDescent="0.2">
      <c r="A52" s="102"/>
      <c r="B52" s="103"/>
      <c r="C52" s="104"/>
      <c r="D52" s="102"/>
      <c r="E52" s="105"/>
      <c r="F52" s="106"/>
      <c r="H52" s="113"/>
    </row>
    <row r="53" spans="1:8" ht="16.899999999999999" customHeight="1" x14ac:dyDescent="0.2">
      <c r="A53" s="102"/>
      <c r="B53" s="103"/>
      <c r="C53" s="104"/>
      <c r="D53" s="102"/>
      <c r="E53" s="105"/>
      <c r="F53" s="106"/>
      <c r="H53" s="113"/>
    </row>
    <row r="54" spans="1:8" ht="16.899999999999999" customHeight="1" x14ac:dyDescent="0.2">
      <c r="A54" s="102"/>
      <c r="B54" s="103"/>
      <c r="C54" s="104"/>
      <c r="D54" s="102"/>
      <c r="E54" s="105"/>
      <c r="F54" s="106"/>
      <c r="H54" s="113"/>
    </row>
    <row r="55" spans="1:8" ht="16.899999999999999" customHeight="1" x14ac:dyDescent="0.2">
      <c r="A55" s="102"/>
      <c r="B55" s="103"/>
      <c r="C55" s="104"/>
      <c r="D55" s="102"/>
      <c r="E55" s="105"/>
      <c r="F55" s="106"/>
      <c r="H55" s="113"/>
    </row>
    <row r="56" spans="1:8" ht="16.899999999999999" customHeight="1" x14ac:dyDescent="0.2">
      <c r="A56" s="102"/>
      <c r="B56" s="103"/>
      <c r="C56" s="104"/>
      <c r="D56" s="102"/>
      <c r="E56" s="105"/>
      <c r="F56" s="106"/>
      <c r="H56" s="113"/>
    </row>
    <row r="57" spans="1:8" ht="16.899999999999999" customHeight="1" x14ac:dyDescent="0.2">
      <c r="A57" s="102"/>
      <c r="B57" s="103"/>
      <c r="C57" s="104"/>
      <c r="D57" s="102"/>
      <c r="E57" s="105"/>
      <c r="F57" s="106"/>
      <c r="H57" s="113"/>
    </row>
    <row r="58" spans="1:8" ht="16.899999999999999" customHeight="1" x14ac:dyDescent="0.2">
      <c r="A58" s="102"/>
      <c r="B58" s="103"/>
      <c r="C58" s="104"/>
      <c r="D58" s="102"/>
      <c r="E58" s="105"/>
      <c r="F58" s="106"/>
      <c r="H58" s="113"/>
    </row>
    <row r="59" spans="1:8" ht="16.899999999999999" customHeight="1" x14ac:dyDescent="0.2">
      <c r="A59" s="102"/>
      <c r="B59" s="103"/>
      <c r="C59" s="104"/>
      <c r="D59" s="102"/>
      <c r="E59" s="105"/>
      <c r="F59" s="106"/>
      <c r="H59" s="113"/>
    </row>
    <row r="60" spans="1:8" ht="16.899999999999999" customHeight="1" x14ac:dyDescent="0.2">
      <c r="A60" s="102"/>
      <c r="B60" s="103"/>
      <c r="C60" s="104"/>
      <c r="D60" s="102"/>
      <c r="E60" s="105"/>
      <c r="F60" s="106"/>
      <c r="H60" s="113"/>
    </row>
    <row r="61" spans="1:8" ht="16.899999999999999" customHeight="1" x14ac:dyDescent="0.2">
      <c r="A61" s="102"/>
      <c r="B61" s="103"/>
      <c r="C61" s="104"/>
      <c r="D61" s="102"/>
      <c r="E61" s="105"/>
      <c r="F61" s="106"/>
      <c r="H61" s="113"/>
    </row>
    <row r="62" spans="1:8" ht="16.899999999999999" customHeight="1" x14ac:dyDescent="0.2">
      <c r="A62" s="102"/>
      <c r="B62" s="103"/>
      <c r="C62" s="104"/>
      <c r="D62" s="102"/>
      <c r="E62" s="105"/>
      <c r="F62" s="106"/>
      <c r="H62" s="113"/>
    </row>
    <row r="63" spans="1:8" ht="16.899999999999999" customHeight="1" x14ac:dyDescent="0.2">
      <c r="A63" s="102"/>
      <c r="B63" s="103"/>
      <c r="C63" s="104"/>
      <c r="D63" s="102"/>
      <c r="E63" s="105"/>
      <c r="F63" s="106"/>
      <c r="H63" s="113"/>
    </row>
    <row r="64" spans="1:8" ht="16.899999999999999" customHeight="1" x14ac:dyDescent="0.2">
      <c r="A64" s="102"/>
      <c r="B64" s="103"/>
      <c r="C64" s="104"/>
      <c r="D64" s="102"/>
      <c r="E64" s="105"/>
      <c r="F64" s="106"/>
      <c r="H64" s="113"/>
    </row>
    <row r="65" spans="1:8" ht="16.899999999999999" customHeight="1" x14ac:dyDescent="0.2">
      <c r="A65" s="102"/>
      <c r="B65" s="103"/>
      <c r="C65" s="104"/>
      <c r="D65" s="102"/>
      <c r="E65" s="105"/>
      <c r="F65" s="106"/>
      <c r="H65" s="113"/>
    </row>
    <row r="66" spans="1:8" ht="16.899999999999999" customHeight="1" x14ac:dyDescent="0.2">
      <c r="A66" s="102"/>
      <c r="B66" s="103"/>
      <c r="C66" s="104"/>
      <c r="D66" s="102"/>
      <c r="E66" s="105"/>
      <c r="F66" s="106"/>
      <c r="H66" s="113"/>
    </row>
    <row r="67" spans="1:8" ht="16.899999999999999" customHeight="1" x14ac:dyDescent="0.2">
      <c r="A67" s="102"/>
      <c r="B67" s="103"/>
      <c r="C67" s="104"/>
      <c r="D67" s="102"/>
      <c r="E67" s="105"/>
      <c r="F67" s="106"/>
      <c r="H67" s="113"/>
    </row>
    <row r="68" spans="1:8" ht="16.899999999999999" customHeight="1" x14ac:dyDescent="0.2">
      <c r="A68" s="102"/>
      <c r="B68" s="103"/>
      <c r="C68" s="104"/>
      <c r="D68" s="102"/>
      <c r="E68" s="105"/>
      <c r="F68" s="106"/>
      <c r="H68" s="113"/>
    </row>
    <row r="69" spans="1:8" ht="16.899999999999999" customHeight="1" x14ac:dyDescent="0.2">
      <c r="A69" s="102"/>
      <c r="B69" s="103"/>
      <c r="C69" s="104"/>
      <c r="D69" s="102"/>
      <c r="E69" s="105"/>
      <c r="F69" s="106"/>
      <c r="H69" s="113"/>
    </row>
    <row r="70" spans="1:8" ht="16.899999999999999" customHeight="1" x14ac:dyDescent="0.2">
      <c r="A70" s="102"/>
      <c r="B70" s="103"/>
      <c r="C70" s="104"/>
      <c r="D70" s="102"/>
      <c r="E70" s="105"/>
      <c r="F70" s="106"/>
      <c r="H70" s="113"/>
    </row>
    <row r="71" spans="1:8" ht="16.899999999999999" customHeight="1" x14ac:dyDescent="0.2">
      <c r="A71" s="102"/>
      <c r="B71" s="103"/>
      <c r="C71" s="104"/>
      <c r="D71" s="102"/>
      <c r="E71" s="105"/>
      <c r="F71" s="106"/>
      <c r="H71" s="113"/>
    </row>
    <row r="72" spans="1:8" ht="16.899999999999999" customHeight="1" x14ac:dyDescent="0.2">
      <c r="A72" s="102"/>
      <c r="B72" s="103"/>
      <c r="C72" s="104"/>
      <c r="D72" s="102"/>
      <c r="E72" s="105"/>
      <c r="F72" s="106"/>
      <c r="H72" s="113"/>
    </row>
    <row r="73" spans="1:8" ht="16.899999999999999" customHeight="1" x14ac:dyDescent="0.2">
      <c r="A73" s="102"/>
      <c r="B73" s="103"/>
      <c r="C73" s="104"/>
      <c r="D73" s="102"/>
      <c r="E73" s="105"/>
      <c r="F73" s="106"/>
      <c r="H73" s="113"/>
    </row>
    <row r="74" spans="1:8" ht="16.899999999999999" customHeight="1" x14ac:dyDescent="0.2">
      <c r="A74" s="102"/>
      <c r="B74" s="103"/>
      <c r="C74" s="104"/>
      <c r="D74" s="102"/>
      <c r="E74" s="105"/>
      <c r="F74" s="106"/>
      <c r="H74" s="113"/>
    </row>
    <row r="75" spans="1:8" ht="16.899999999999999" customHeight="1" x14ac:dyDescent="0.2">
      <c r="A75" s="102"/>
      <c r="B75" s="103"/>
      <c r="C75" s="104"/>
      <c r="D75" s="102"/>
      <c r="E75" s="105"/>
      <c r="F75" s="106"/>
      <c r="H75" s="113"/>
    </row>
    <row r="76" spans="1:8" ht="16.899999999999999" customHeight="1" x14ac:dyDescent="0.2">
      <c r="A76" s="102"/>
      <c r="B76" s="103"/>
      <c r="C76" s="104"/>
      <c r="D76" s="102"/>
      <c r="E76" s="105"/>
      <c r="F76" s="106"/>
      <c r="H76" s="113"/>
    </row>
    <row r="77" spans="1:8" ht="16.899999999999999" customHeight="1" x14ac:dyDescent="0.2">
      <c r="A77" s="102"/>
      <c r="B77" s="103"/>
      <c r="C77" s="104"/>
      <c r="D77" s="102"/>
      <c r="E77" s="105"/>
      <c r="F77" s="106"/>
      <c r="H77" s="113"/>
    </row>
    <row r="78" spans="1:8" ht="16.899999999999999" customHeight="1" x14ac:dyDescent="0.2">
      <c r="A78" s="102"/>
      <c r="B78" s="103"/>
      <c r="C78" s="104"/>
      <c r="D78" s="102"/>
      <c r="E78" s="105"/>
      <c r="F78" s="106"/>
      <c r="H78" s="113"/>
    </row>
    <row r="79" spans="1:8" ht="16.899999999999999" customHeight="1" x14ac:dyDescent="0.2">
      <c r="A79" s="102"/>
      <c r="B79" s="103"/>
      <c r="C79" s="104"/>
      <c r="D79" s="102"/>
      <c r="E79" s="105"/>
      <c r="F79" s="106"/>
      <c r="H79" s="113"/>
    </row>
    <row r="80" spans="1:8" ht="16.899999999999999" customHeight="1" x14ac:dyDescent="0.2">
      <c r="A80" s="102"/>
      <c r="B80" s="103"/>
      <c r="C80" s="104"/>
      <c r="D80" s="102"/>
      <c r="E80" s="105"/>
      <c r="F80" s="106"/>
      <c r="H80" s="113"/>
    </row>
    <row r="81" spans="1:8" ht="16.899999999999999" customHeight="1" x14ac:dyDescent="0.2">
      <c r="A81" s="102"/>
      <c r="B81" s="103"/>
      <c r="C81" s="104"/>
      <c r="D81" s="102"/>
      <c r="E81" s="105"/>
      <c r="F81" s="106"/>
      <c r="H81" s="113"/>
    </row>
    <row r="82" spans="1:8" ht="16.899999999999999" customHeight="1" x14ac:dyDescent="0.2">
      <c r="A82" s="102"/>
      <c r="B82" s="103"/>
      <c r="C82" s="104"/>
      <c r="D82" s="102"/>
      <c r="E82" s="105"/>
      <c r="F82" s="106"/>
      <c r="H82" s="113"/>
    </row>
    <row r="83" spans="1:8" ht="16.899999999999999" customHeight="1" x14ac:dyDescent="0.2">
      <c r="A83" s="102"/>
      <c r="B83" s="103"/>
      <c r="C83" s="104"/>
      <c r="D83" s="102"/>
      <c r="E83" s="105"/>
      <c r="F83" s="106"/>
      <c r="H83" s="113"/>
    </row>
    <row r="84" spans="1:8" ht="16.899999999999999" customHeight="1" x14ac:dyDescent="0.2">
      <c r="A84" s="102"/>
      <c r="B84" s="103"/>
      <c r="C84" s="104"/>
      <c r="D84" s="102"/>
      <c r="E84" s="105"/>
      <c r="F84" s="106"/>
      <c r="H84" s="113"/>
    </row>
    <row r="85" spans="1:8" ht="16.899999999999999" customHeight="1" x14ac:dyDescent="0.2">
      <c r="A85" s="102"/>
      <c r="B85" s="103"/>
      <c r="C85" s="104"/>
      <c r="D85" s="102"/>
      <c r="E85" s="105"/>
      <c r="F85" s="106"/>
      <c r="H85" s="113"/>
    </row>
    <row r="86" spans="1:8" ht="16.899999999999999" customHeight="1" x14ac:dyDescent="0.2">
      <c r="A86" s="102"/>
      <c r="B86" s="103"/>
      <c r="C86" s="104"/>
      <c r="D86" s="102"/>
      <c r="E86" s="105"/>
      <c r="F86" s="106"/>
      <c r="H86" s="113"/>
    </row>
    <row r="87" spans="1:8" ht="16.899999999999999" customHeight="1" x14ac:dyDescent="0.2">
      <c r="A87" s="102"/>
      <c r="B87" s="103"/>
      <c r="C87" s="104"/>
      <c r="D87" s="102"/>
      <c r="E87" s="105"/>
      <c r="F87" s="106"/>
      <c r="H87" s="113"/>
    </row>
    <row r="88" spans="1:8" ht="16.899999999999999" customHeight="1" x14ac:dyDescent="0.2">
      <c r="A88" s="102"/>
      <c r="B88" s="103"/>
      <c r="C88" s="104"/>
      <c r="D88" s="102"/>
      <c r="E88" s="105"/>
      <c r="F88" s="106"/>
      <c r="H88" s="113"/>
    </row>
    <row r="89" spans="1:8" ht="16.899999999999999" customHeight="1" x14ac:dyDescent="0.2">
      <c r="A89" s="102"/>
      <c r="B89" s="103"/>
      <c r="C89" s="104"/>
      <c r="D89" s="102"/>
      <c r="E89" s="105"/>
      <c r="F89" s="106"/>
      <c r="H89" s="113"/>
    </row>
    <row r="90" spans="1:8" ht="16.899999999999999" customHeight="1" x14ac:dyDescent="0.2">
      <c r="A90" s="102"/>
      <c r="B90" s="103"/>
      <c r="C90" s="104"/>
      <c r="D90" s="102"/>
      <c r="E90" s="105"/>
      <c r="F90" s="106"/>
      <c r="H90" s="113"/>
    </row>
    <row r="91" spans="1:8" ht="16.899999999999999" customHeight="1" x14ac:dyDescent="0.2">
      <c r="A91" s="102"/>
      <c r="B91" s="103"/>
      <c r="C91" s="104"/>
      <c r="D91" s="102"/>
      <c r="E91" s="105"/>
      <c r="F91" s="106"/>
      <c r="H91" s="113"/>
    </row>
    <row r="92" spans="1:8" ht="16.899999999999999" customHeight="1" x14ac:dyDescent="0.2">
      <c r="A92" s="102"/>
      <c r="B92" s="103"/>
      <c r="C92" s="104"/>
      <c r="D92" s="102"/>
      <c r="E92" s="105"/>
      <c r="F92" s="106"/>
      <c r="H92" s="113"/>
    </row>
    <row r="93" spans="1:8" ht="16.899999999999999" customHeight="1" x14ac:dyDescent="0.2">
      <c r="A93" s="102"/>
      <c r="B93" s="103"/>
      <c r="C93" s="104"/>
      <c r="D93" s="102"/>
      <c r="E93" s="105"/>
      <c r="F93" s="106"/>
      <c r="H93" s="113"/>
    </row>
    <row r="94" spans="1:8" ht="16.899999999999999" customHeight="1" x14ac:dyDescent="0.2">
      <c r="A94" s="102"/>
      <c r="B94" s="103"/>
      <c r="C94" s="104"/>
      <c r="D94" s="102"/>
      <c r="E94" s="105"/>
      <c r="F94" s="106"/>
      <c r="H94" s="113"/>
    </row>
    <row r="95" spans="1:8" ht="16.899999999999999" customHeight="1" x14ac:dyDescent="0.2">
      <c r="A95" s="102"/>
      <c r="B95" s="103"/>
      <c r="C95" s="104"/>
      <c r="D95" s="102"/>
      <c r="E95" s="105"/>
      <c r="F95" s="106"/>
      <c r="H95" s="113"/>
    </row>
    <row r="96" spans="1:8" ht="16.899999999999999" customHeight="1" x14ac:dyDescent="0.2">
      <c r="A96" s="102"/>
      <c r="B96" s="103"/>
      <c r="C96" s="104"/>
      <c r="D96" s="102"/>
      <c r="E96" s="105"/>
      <c r="F96" s="106"/>
      <c r="H96" s="113"/>
    </row>
    <row r="97" spans="1:8" ht="16.899999999999999" customHeight="1" x14ac:dyDescent="0.2">
      <c r="A97" s="102"/>
      <c r="B97" s="103"/>
      <c r="C97" s="104"/>
      <c r="D97" s="102"/>
      <c r="E97" s="105"/>
      <c r="F97" s="106"/>
      <c r="H97" s="113"/>
    </row>
    <row r="98" spans="1:8" ht="16.899999999999999" customHeight="1" x14ac:dyDescent="0.2">
      <c r="A98" s="102"/>
      <c r="B98" s="103"/>
      <c r="C98" s="104"/>
      <c r="D98" s="102"/>
      <c r="E98" s="105"/>
      <c r="F98" s="106"/>
      <c r="H98" s="113"/>
    </row>
    <row r="99" spans="1:8" ht="16.899999999999999" customHeight="1" x14ac:dyDescent="0.2">
      <c r="A99" s="102"/>
      <c r="B99" s="103"/>
      <c r="C99" s="104"/>
      <c r="D99" s="102"/>
      <c r="E99" s="105"/>
      <c r="F99" s="106"/>
      <c r="H99" s="113"/>
    </row>
    <row r="100" spans="1:8" ht="16.899999999999999" customHeight="1" x14ac:dyDescent="0.2">
      <c r="A100" s="102"/>
      <c r="B100" s="103"/>
      <c r="C100" s="104"/>
      <c r="D100" s="102"/>
      <c r="E100" s="105"/>
      <c r="F100" s="106"/>
      <c r="H100" s="113"/>
    </row>
    <row r="101" spans="1:8" ht="16.899999999999999" customHeight="1" x14ac:dyDescent="0.2">
      <c r="A101" s="102"/>
      <c r="B101" s="103"/>
      <c r="C101" s="104"/>
      <c r="D101" s="102"/>
      <c r="E101" s="105"/>
      <c r="F101" s="106"/>
      <c r="H101" s="113"/>
    </row>
    <row r="102" spans="1:8" ht="16.899999999999999" customHeight="1" x14ac:dyDescent="0.2">
      <c r="A102" s="102"/>
      <c r="B102" s="103"/>
      <c r="C102" s="104"/>
      <c r="D102" s="102"/>
      <c r="E102" s="105"/>
      <c r="F102" s="106"/>
      <c r="H102" s="113"/>
    </row>
    <row r="103" spans="1:8" ht="16.899999999999999" customHeight="1" x14ac:dyDescent="0.2">
      <c r="A103" s="102"/>
      <c r="B103" s="103"/>
      <c r="C103" s="104"/>
      <c r="D103" s="102"/>
      <c r="E103" s="105"/>
      <c r="F103" s="106"/>
      <c r="H103" s="113"/>
    </row>
    <row r="104" spans="1:8" ht="16.899999999999999" customHeight="1" x14ac:dyDescent="0.2">
      <c r="A104" s="102"/>
      <c r="B104" s="103"/>
      <c r="C104" s="104"/>
      <c r="D104" s="102"/>
      <c r="E104" s="105"/>
      <c r="F104" s="106"/>
      <c r="H104" s="113"/>
    </row>
    <row r="105" spans="1:8" ht="16.899999999999999" customHeight="1" x14ac:dyDescent="0.2">
      <c r="A105" s="102"/>
      <c r="B105" s="103"/>
      <c r="C105" s="104"/>
      <c r="D105" s="102"/>
      <c r="E105" s="105"/>
      <c r="F105" s="106"/>
      <c r="H105" s="113"/>
    </row>
    <row r="106" spans="1:8" ht="16.899999999999999" customHeight="1" x14ac:dyDescent="0.2">
      <c r="A106" s="102"/>
      <c r="B106" s="103"/>
      <c r="C106" s="104"/>
      <c r="D106" s="102"/>
      <c r="E106" s="105"/>
      <c r="F106" s="106"/>
      <c r="H106" s="113"/>
    </row>
    <row r="107" spans="1:8" ht="16.899999999999999" customHeight="1" x14ac:dyDescent="0.2">
      <c r="A107" s="102"/>
      <c r="B107" s="103"/>
      <c r="C107" s="104"/>
      <c r="D107" s="102"/>
      <c r="E107" s="105"/>
      <c r="F107" s="106"/>
      <c r="H107" s="113"/>
    </row>
    <row r="108" spans="1:8" ht="16.899999999999999" customHeight="1" x14ac:dyDescent="0.2">
      <c r="A108" s="102"/>
      <c r="B108" s="103"/>
      <c r="C108" s="104"/>
      <c r="D108" s="102"/>
      <c r="E108" s="105"/>
      <c r="F108" s="106"/>
      <c r="H108" s="113"/>
    </row>
    <row r="109" spans="1:8" ht="16.899999999999999" customHeight="1" x14ac:dyDescent="0.2">
      <c r="A109" s="102"/>
      <c r="B109" s="103"/>
      <c r="C109" s="104"/>
      <c r="D109" s="102"/>
      <c r="E109" s="105"/>
      <c r="F109" s="106"/>
      <c r="H109" s="113"/>
    </row>
    <row r="110" spans="1:8" ht="16.899999999999999" customHeight="1" x14ac:dyDescent="0.2">
      <c r="A110" s="102"/>
      <c r="B110" s="103"/>
      <c r="C110" s="104"/>
      <c r="D110" s="102"/>
      <c r="E110" s="105"/>
      <c r="F110" s="106"/>
      <c r="H110" s="113"/>
    </row>
    <row r="111" spans="1:8" ht="16.899999999999999" customHeight="1" x14ac:dyDescent="0.2">
      <c r="A111" s="102"/>
      <c r="B111" s="103"/>
      <c r="C111" s="104"/>
      <c r="D111" s="102"/>
      <c r="E111" s="105"/>
      <c r="F111" s="106"/>
      <c r="H111" s="113"/>
    </row>
    <row r="112" spans="1:8" ht="16.899999999999999" customHeight="1" x14ac:dyDescent="0.2">
      <c r="A112" s="102"/>
      <c r="B112" s="103"/>
      <c r="C112" s="104"/>
      <c r="D112" s="102"/>
      <c r="E112" s="105"/>
      <c r="F112" s="106"/>
      <c r="H112" s="113"/>
    </row>
    <row r="113" spans="1:8" ht="16.899999999999999" customHeight="1" x14ac:dyDescent="0.2">
      <c r="A113" s="102"/>
      <c r="B113" s="103"/>
      <c r="C113" s="104"/>
      <c r="D113" s="102"/>
      <c r="E113" s="105"/>
      <c r="F113" s="106"/>
      <c r="H113" s="113"/>
    </row>
    <row r="114" spans="1:8" ht="16.899999999999999" customHeight="1" x14ac:dyDescent="0.2">
      <c r="A114" s="102"/>
      <c r="B114" s="103"/>
      <c r="C114" s="104"/>
      <c r="D114" s="102"/>
      <c r="E114" s="105"/>
      <c r="F114" s="106"/>
      <c r="H114" s="113"/>
    </row>
    <row r="115" spans="1:8" ht="16.899999999999999" customHeight="1" x14ac:dyDescent="0.2">
      <c r="A115" s="102"/>
      <c r="B115" s="103"/>
      <c r="C115" s="104"/>
      <c r="D115" s="102"/>
      <c r="E115" s="105"/>
      <c r="F115" s="106"/>
      <c r="H115" s="113"/>
    </row>
    <row r="116" spans="1:8" ht="16.899999999999999" customHeight="1" x14ac:dyDescent="0.2">
      <c r="A116" s="102"/>
      <c r="B116" s="103"/>
      <c r="C116" s="104"/>
      <c r="D116" s="102"/>
      <c r="E116" s="105"/>
      <c r="F116" s="106"/>
      <c r="H116" s="113"/>
    </row>
    <row r="117" spans="1:8" ht="16.899999999999999" customHeight="1" x14ac:dyDescent="0.2">
      <c r="A117" s="102"/>
      <c r="B117" s="103"/>
      <c r="C117" s="104"/>
      <c r="D117" s="102"/>
      <c r="E117" s="105"/>
      <c r="F117" s="106"/>
      <c r="H117" s="113"/>
    </row>
    <row r="118" spans="1:8" ht="16.899999999999999" customHeight="1" x14ac:dyDescent="0.2">
      <c r="A118" s="102"/>
      <c r="B118" s="103"/>
      <c r="C118" s="104"/>
      <c r="D118" s="102"/>
      <c r="E118" s="105"/>
      <c r="F118" s="106"/>
      <c r="H118" s="113"/>
    </row>
    <row r="119" spans="1:8" ht="16.899999999999999" customHeight="1" x14ac:dyDescent="0.2">
      <c r="A119" s="102"/>
      <c r="B119" s="103"/>
      <c r="C119" s="104"/>
      <c r="D119" s="102"/>
      <c r="E119" s="105"/>
      <c r="F119" s="106"/>
      <c r="H119" s="113"/>
    </row>
    <row r="120" spans="1:8" ht="16.899999999999999" customHeight="1" x14ac:dyDescent="0.2">
      <c r="A120" s="102"/>
      <c r="B120" s="103"/>
      <c r="C120" s="104"/>
      <c r="D120" s="102"/>
      <c r="E120" s="105"/>
      <c r="F120" s="106"/>
      <c r="H120" s="113"/>
    </row>
    <row r="121" spans="1:8" ht="16.899999999999999" customHeight="1" x14ac:dyDescent="0.2">
      <c r="A121" s="102"/>
      <c r="B121" s="103"/>
      <c r="C121" s="104"/>
      <c r="D121" s="102"/>
      <c r="E121" s="105"/>
      <c r="F121" s="106"/>
      <c r="H121" s="113"/>
    </row>
    <row r="122" spans="1:8" ht="16.899999999999999" customHeight="1" x14ac:dyDescent="0.2">
      <c r="A122" s="102"/>
      <c r="B122" s="103"/>
      <c r="C122" s="104"/>
      <c r="D122" s="102"/>
      <c r="E122" s="105"/>
      <c r="F122" s="106"/>
      <c r="H122" s="113"/>
    </row>
    <row r="123" spans="1:8" ht="16.899999999999999" customHeight="1" x14ac:dyDescent="0.2">
      <c r="A123" s="102"/>
      <c r="B123" s="103"/>
      <c r="C123" s="104"/>
      <c r="D123" s="102"/>
      <c r="E123" s="105"/>
      <c r="F123" s="106"/>
      <c r="H123" s="113"/>
    </row>
    <row r="124" spans="1:8" ht="16.899999999999999" customHeight="1" x14ac:dyDescent="0.2">
      <c r="A124" s="102"/>
      <c r="B124" s="103"/>
      <c r="C124" s="104"/>
      <c r="D124" s="102"/>
      <c r="E124" s="105"/>
      <c r="F124" s="106"/>
      <c r="H124" s="113"/>
    </row>
    <row r="125" spans="1:8" ht="16.899999999999999" customHeight="1" x14ac:dyDescent="0.2">
      <c r="A125" s="102"/>
      <c r="B125" s="103"/>
      <c r="C125" s="104"/>
      <c r="D125" s="102"/>
      <c r="E125" s="105"/>
      <c r="F125" s="106"/>
      <c r="H125" s="113"/>
    </row>
    <row r="126" spans="1:8" ht="16.899999999999999" customHeight="1" x14ac:dyDescent="0.2">
      <c r="A126" s="102"/>
      <c r="B126" s="103"/>
      <c r="C126" s="104"/>
      <c r="D126" s="102"/>
      <c r="E126" s="105"/>
      <c r="F126" s="106"/>
      <c r="H126" s="113"/>
    </row>
    <row r="127" spans="1:8" ht="16.899999999999999" customHeight="1" x14ac:dyDescent="0.2">
      <c r="A127" s="102"/>
      <c r="B127" s="103"/>
      <c r="C127" s="104"/>
      <c r="D127" s="102"/>
      <c r="E127" s="105"/>
      <c r="F127" s="106"/>
      <c r="H127" s="113"/>
    </row>
    <row r="128" spans="1:8" ht="16.899999999999999" customHeight="1" x14ac:dyDescent="0.2">
      <c r="A128" s="102"/>
      <c r="B128" s="103"/>
      <c r="C128" s="104"/>
      <c r="D128" s="102"/>
      <c r="E128" s="105"/>
      <c r="F128" s="106"/>
      <c r="H128" s="113"/>
    </row>
    <row r="129" spans="1:8" ht="16.899999999999999" customHeight="1" x14ac:dyDescent="0.2">
      <c r="A129" s="102"/>
      <c r="B129" s="103"/>
      <c r="C129" s="104"/>
      <c r="D129" s="102"/>
      <c r="E129" s="105"/>
      <c r="F129" s="106"/>
      <c r="H129" s="113"/>
    </row>
    <row r="130" spans="1:8" ht="16.899999999999999" customHeight="1" x14ac:dyDescent="0.2">
      <c r="A130" s="102"/>
      <c r="B130" s="103"/>
      <c r="C130" s="104"/>
      <c r="D130" s="102"/>
      <c r="E130" s="105"/>
      <c r="F130" s="106"/>
      <c r="H130" s="113"/>
    </row>
    <row r="131" spans="1:8" ht="16.899999999999999" customHeight="1" x14ac:dyDescent="0.2">
      <c r="A131" s="102"/>
      <c r="B131" s="103"/>
      <c r="C131" s="104"/>
      <c r="D131" s="102"/>
      <c r="E131" s="105"/>
      <c r="F131" s="106"/>
      <c r="H131" s="113"/>
    </row>
    <row r="132" spans="1:8" ht="16.899999999999999" customHeight="1" x14ac:dyDescent="0.2">
      <c r="A132" s="102"/>
      <c r="B132" s="103"/>
      <c r="C132" s="104"/>
      <c r="D132" s="102"/>
      <c r="E132" s="105"/>
      <c r="F132" s="106"/>
      <c r="H132" s="113"/>
    </row>
    <row r="133" spans="1:8" ht="16.899999999999999" customHeight="1" x14ac:dyDescent="0.2">
      <c r="A133" s="102"/>
      <c r="B133" s="103"/>
      <c r="C133" s="104"/>
      <c r="D133" s="102"/>
      <c r="E133" s="105"/>
      <c r="F133" s="106"/>
      <c r="H133" s="113"/>
    </row>
    <row r="134" spans="1:8" ht="16.899999999999999" customHeight="1" x14ac:dyDescent="0.2">
      <c r="A134" s="102"/>
      <c r="B134" s="103"/>
      <c r="C134" s="104"/>
      <c r="D134" s="102"/>
      <c r="E134" s="105"/>
      <c r="F134" s="106"/>
      <c r="H134" s="113"/>
    </row>
    <row r="135" spans="1:8" ht="16.899999999999999" customHeight="1" x14ac:dyDescent="0.2">
      <c r="A135" s="102"/>
      <c r="B135" s="103"/>
      <c r="C135" s="104"/>
      <c r="D135" s="102"/>
      <c r="E135" s="105"/>
      <c r="F135" s="106"/>
      <c r="H135" s="113"/>
    </row>
    <row r="136" spans="1:8" ht="16.899999999999999" customHeight="1" x14ac:dyDescent="0.2">
      <c r="A136" s="102"/>
      <c r="B136" s="103"/>
      <c r="C136" s="104"/>
      <c r="D136" s="102"/>
      <c r="E136" s="105"/>
      <c r="F136" s="106"/>
      <c r="H136" s="113"/>
    </row>
    <row r="137" spans="1:8" ht="16.899999999999999" customHeight="1" x14ac:dyDescent="0.2">
      <c r="A137" s="102"/>
      <c r="B137" s="103"/>
      <c r="C137" s="104"/>
      <c r="D137" s="102"/>
      <c r="E137" s="105"/>
      <c r="F137" s="106"/>
      <c r="H137" s="113"/>
    </row>
    <row r="138" spans="1:8" ht="16.899999999999999" customHeight="1" x14ac:dyDescent="0.2">
      <c r="A138" s="102"/>
      <c r="B138" s="103"/>
      <c r="C138" s="104"/>
      <c r="D138" s="102"/>
      <c r="E138" s="105"/>
      <c r="F138" s="106"/>
      <c r="H138" s="113"/>
    </row>
    <row r="139" spans="1:8" ht="16.899999999999999" customHeight="1" x14ac:dyDescent="0.2">
      <c r="A139" s="102"/>
      <c r="B139" s="103"/>
      <c r="C139" s="104"/>
      <c r="D139" s="102"/>
      <c r="E139" s="105"/>
      <c r="F139" s="106"/>
      <c r="H139" s="113"/>
    </row>
    <row r="140" spans="1:8" ht="16.899999999999999" customHeight="1" x14ac:dyDescent="0.2">
      <c r="A140" s="102"/>
      <c r="B140" s="103"/>
      <c r="C140" s="104"/>
      <c r="D140" s="102"/>
      <c r="E140" s="105"/>
      <c r="F140" s="106"/>
      <c r="H140" s="113"/>
    </row>
  </sheetData>
  <sortState xmlns:xlrd2="http://schemas.microsoft.com/office/spreadsheetml/2017/richdata2" ref="A2:G140">
    <sortCondition ref="A2:A140"/>
  </sortState>
  <conditionalFormatting sqref="A33:A1048576 A1">
    <cfRule type="duplicateValues" dxfId="31" priority="18"/>
  </conditionalFormatting>
  <conditionalFormatting sqref="B33:B1048576 B1">
    <cfRule type="duplicateValues" dxfId="30" priority="17"/>
  </conditionalFormatting>
  <conditionalFormatting sqref="A33:A45">
    <cfRule type="duplicateValues" dxfId="29" priority="55"/>
  </conditionalFormatting>
  <conditionalFormatting sqref="B33:B45">
    <cfRule type="duplicateValues" dxfId="28" priority="57"/>
  </conditionalFormatting>
  <conditionalFormatting sqref="A4">
    <cfRule type="duplicateValues" dxfId="27" priority="2"/>
  </conditionalFormatting>
  <conditionalFormatting sqref="B4">
    <cfRule type="duplicateValues" dxfId="26" priority="1"/>
  </conditionalFormatting>
  <conditionalFormatting sqref="B17:B32 B5:B9 B2:B3">
    <cfRule type="duplicateValues" dxfId="25" priority="3"/>
  </conditionalFormatting>
  <conditionalFormatting sqref="A5:A32 A2:A3">
    <cfRule type="duplicateValues" dxfId="24" priority="66"/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L111"/>
  <sheetViews>
    <sheetView view="pageBreakPreview" topLeftCell="A5" zoomScaleSheetLayoutView="100" workbookViewId="0">
      <selection activeCell="A22" sqref="A22:A87"/>
    </sheetView>
  </sheetViews>
  <sheetFormatPr defaultColWidth="9.140625" defaultRowHeight="12.75" x14ac:dyDescent="0.2"/>
  <cols>
    <col min="1" max="1" width="7" style="120" customWidth="1"/>
    <col min="2" max="2" width="51.7109375" style="120" customWidth="1"/>
    <col min="3" max="3" width="11.7109375" style="164" customWidth="1"/>
    <col min="4" max="4" width="12.7109375" style="120" customWidth="1"/>
    <col min="5" max="5" width="7.7109375" style="120" customWidth="1"/>
    <col min="6" max="6" width="54.42578125" style="120" customWidth="1"/>
    <col min="7" max="7" width="18.7109375" style="120" customWidth="1"/>
    <col min="8" max="16384" width="9.140625" style="120"/>
  </cols>
  <sheetData>
    <row r="1" spans="1:12" ht="15.75" customHeight="1" x14ac:dyDescent="0.2">
      <c r="A1" s="234" t="s">
        <v>0</v>
      </c>
      <c r="B1" s="234"/>
      <c r="C1" s="234"/>
      <c r="D1" s="234"/>
      <c r="E1" s="234"/>
      <c r="F1" s="234"/>
      <c r="G1" s="234"/>
    </row>
    <row r="2" spans="1:12" ht="15.75" customHeight="1" x14ac:dyDescent="0.2">
      <c r="A2" s="234" t="s">
        <v>86</v>
      </c>
      <c r="B2" s="234"/>
      <c r="C2" s="234"/>
      <c r="D2" s="234"/>
      <c r="E2" s="234"/>
      <c r="F2" s="234"/>
      <c r="G2" s="234"/>
    </row>
    <row r="3" spans="1:12" ht="15.75" customHeight="1" x14ac:dyDescent="0.2">
      <c r="A3" s="234" t="s">
        <v>11</v>
      </c>
      <c r="B3" s="234"/>
      <c r="C3" s="234"/>
      <c r="D3" s="234"/>
      <c r="E3" s="234"/>
      <c r="F3" s="234"/>
      <c r="G3" s="234"/>
    </row>
    <row r="4" spans="1:12" ht="21" x14ac:dyDescent="0.2">
      <c r="A4" s="234" t="s">
        <v>79</v>
      </c>
      <c r="B4" s="234"/>
      <c r="C4" s="234"/>
      <c r="D4" s="234"/>
      <c r="E4" s="234"/>
      <c r="F4" s="234"/>
      <c r="G4" s="234"/>
    </row>
    <row r="5" spans="1:12" ht="21" customHeight="1" x14ac:dyDescent="0.2">
      <c r="A5" s="235"/>
      <c r="B5" s="235"/>
      <c r="C5" s="235"/>
      <c r="D5" s="235"/>
      <c r="E5" s="235"/>
      <c r="F5" s="235"/>
      <c r="G5" s="235"/>
      <c r="J5" s="38"/>
    </row>
    <row r="6" spans="1:12" s="121" customFormat="1" ht="28.5" x14ac:dyDescent="0.2">
      <c r="A6" s="236" t="s">
        <v>94</v>
      </c>
      <c r="B6" s="236"/>
      <c r="C6" s="236"/>
      <c r="D6" s="236"/>
      <c r="E6" s="236"/>
      <c r="F6" s="236"/>
      <c r="G6" s="236"/>
      <c r="L6" s="38"/>
    </row>
    <row r="7" spans="1:12" s="121" customFormat="1" ht="18" customHeight="1" x14ac:dyDescent="0.2">
      <c r="A7" s="232" t="s">
        <v>18</v>
      </c>
      <c r="B7" s="232"/>
      <c r="C7" s="232"/>
      <c r="D7" s="232"/>
      <c r="E7" s="232"/>
      <c r="F7" s="232"/>
      <c r="G7" s="232"/>
    </row>
    <row r="8" spans="1:12" s="121" customFormat="1" ht="4.5" customHeight="1" thickBot="1" x14ac:dyDescent="0.25">
      <c r="A8" s="237"/>
      <c r="B8" s="237"/>
      <c r="C8" s="237"/>
      <c r="D8" s="237"/>
      <c r="E8" s="237"/>
      <c r="F8" s="237"/>
      <c r="G8" s="122"/>
    </row>
    <row r="9" spans="1:12" ht="19.5" customHeight="1" thickTop="1" x14ac:dyDescent="0.2">
      <c r="A9" s="238" t="s">
        <v>67</v>
      </c>
      <c r="B9" s="239"/>
      <c r="C9" s="239"/>
      <c r="D9" s="239"/>
      <c r="E9" s="239"/>
      <c r="F9" s="239"/>
      <c r="G9" s="240"/>
    </row>
    <row r="10" spans="1:12" ht="18" customHeight="1" x14ac:dyDescent="0.2">
      <c r="A10" s="241" t="s">
        <v>43</v>
      </c>
      <c r="B10" s="242"/>
      <c r="C10" s="242"/>
      <c r="D10" s="242"/>
      <c r="E10" s="242"/>
      <c r="F10" s="242"/>
      <c r="G10" s="243"/>
    </row>
    <row r="11" spans="1:12" ht="19.5" customHeight="1" x14ac:dyDescent="0.2">
      <c r="A11" s="241" t="s">
        <v>88</v>
      </c>
      <c r="B11" s="242"/>
      <c r="C11" s="242"/>
      <c r="D11" s="242"/>
      <c r="E11" s="242"/>
      <c r="F11" s="242"/>
      <c r="G11" s="243"/>
    </row>
    <row r="12" spans="1:12" ht="5.25" customHeight="1" x14ac:dyDescent="0.2">
      <c r="A12" s="231"/>
      <c r="B12" s="232"/>
      <c r="C12" s="232"/>
      <c r="D12" s="232"/>
      <c r="E12" s="232"/>
      <c r="F12" s="232"/>
      <c r="G12" s="233"/>
    </row>
    <row r="13" spans="1:12" ht="15" x14ac:dyDescent="0.25">
      <c r="A13" s="70" t="s">
        <v>51</v>
      </c>
      <c r="B13" s="39"/>
      <c r="C13" s="167" t="s">
        <v>82</v>
      </c>
      <c r="D13" s="5"/>
      <c r="E13" s="5"/>
      <c r="F13" s="55" t="s">
        <v>29</v>
      </c>
      <c r="G13" s="115" t="s">
        <v>80</v>
      </c>
    </row>
    <row r="14" spans="1:12" ht="15" x14ac:dyDescent="0.2">
      <c r="A14" s="124" t="s">
        <v>50</v>
      </c>
      <c r="B14" s="125"/>
      <c r="C14" s="126" t="s">
        <v>95</v>
      </c>
      <c r="D14" s="125"/>
      <c r="E14" s="125"/>
      <c r="F14" s="127" t="s">
        <v>87</v>
      </c>
      <c r="G14" s="196" t="s">
        <v>93</v>
      </c>
    </row>
    <row r="15" spans="1:12" ht="15" x14ac:dyDescent="0.2">
      <c r="A15" s="128" t="s">
        <v>10</v>
      </c>
      <c r="B15" s="129"/>
      <c r="C15" s="130"/>
      <c r="D15" s="129"/>
      <c r="E15" s="129"/>
      <c r="F15" s="131"/>
      <c r="G15" s="132"/>
    </row>
    <row r="16" spans="1:12" ht="15" x14ac:dyDescent="0.2">
      <c r="A16" s="133" t="s">
        <v>19</v>
      </c>
      <c r="B16" s="8"/>
      <c r="C16" s="134"/>
      <c r="D16" s="8"/>
      <c r="E16" s="10"/>
      <c r="F16" s="135"/>
      <c r="G16" s="136"/>
    </row>
    <row r="17" spans="1:8" ht="15" x14ac:dyDescent="0.2">
      <c r="A17" s="133" t="s">
        <v>20</v>
      </c>
      <c r="B17" s="8"/>
      <c r="C17" s="134"/>
      <c r="D17" s="8"/>
      <c r="E17" s="10" t="s">
        <v>91</v>
      </c>
      <c r="F17" s="135"/>
      <c r="G17" s="136"/>
    </row>
    <row r="18" spans="1:8" ht="15" x14ac:dyDescent="0.2">
      <c r="A18" s="133" t="s">
        <v>21</v>
      </c>
      <c r="B18" s="8"/>
      <c r="C18" s="134"/>
      <c r="D18" s="8"/>
      <c r="E18" s="10" t="s">
        <v>92</v>
      </c>
      <c r="F18" s="135"/>
      <c r="G18" s="137"/>
    </row>
    <row r="19" spans="1:8" s="191" customFormat="1" ht="15.75" thickBot="1" x14ac:dyDescent="0.25">
      <c r="A19" s="185" t="s">
        <v>17</v>
      </c>
      <c r="B19" s="186"/>
      <c r="C19" s="187"/>
      <c r="D19" s="186"/>
      <c r="E19" s="188" t="s">
        <v>186</v>
      </c>
      <c r="F19" s="189"/>
      <c r="G19" s="190"/>
    </row>
    <row r="20" spans="1:8" ht="9.75" customHeight="1" thickTop="1" thickBot="1" x14ac:dyDescent="0.25">
      <c r="A20" s="44"/>
      <c r="B20" s="34"/>
      <c r="C20" s="138"/>
      <c r="D20" s="34"/>
      <c r="E20" s="34"/>
      <c r="F20" s="34"/>
      <c r="G20" s="45"/>
    </row>
    <row r="21" spans="1:8" s="141" customFormat="1" ht="33.6" customHeight="1" thickTop="1" thickBot="1" x14ac:dyDescent="0.25">
      <c r="A21" s="114" t="s">
        <v>14</v>
      </c>
      <c r="B21" s="114" t="s">
        <v>2</v>
      </c>
      <c r="C21" s="139" t="s">
        <v>44</v>
      </c>
      <c r="D21" s="117" t="s">
        <v>9</v>
      </c>
      <c r="E21" s="118" t="s">
        <v>76</v>
      </c>
      <c r="F21" s="118" t="s">
        <v>69</v>
      </c>
      <c r="G21" s="140"/>
    </row>
    <row r="22" spans="1:8" s="141" customFormat="1" ht="21.6" customHeight="1" thickTop="1" x14ac:dyDescent="0.2">
      <c r="A22" s="142"/>
      <c r="B22" s="143"/>
      <c r="C22" s="144"/>
      <c r="D22" s="143"/>
      <c r="E22" s="143"/>
      <c r="F22" s="143"/>
      <c r="G22" s="145"/>
    </row>
    <row r="23" spans="1:8" s="141" customFormat="1" ht="21.6" customHeight="1" x14ac:dyDescent="0.2">
      <c r="A23" s="146"/>
      <c r="B23" s="147" t="s">
        <v>98</v>
      </c>
      <c r="C23" s="148"/>
      <c r="D23" s="149"/>
      <c r="E23" s="150"/>
      <c r="F23" s="151"/>
      <c r="G23" s="152"/>
      <c r="H23" s="153"/>
    </row>
    <row r="24" spans="1:8" s="153" customFormat="1" ht="21.6" customHeight="1" x14ac:dyDescent="0.2">
      <c r="A24" s="227">
        <v>1</v>
      </c>
      <c r="B24" s="154" t="str">
        <f>VLOOKUP(A24,'База спортсменов'!A:H,3,FALSE)</f>
        <v>ТИНЬКОВА Софья Олеговна</v>
      </c>
      <c r="C24" s="148">
        <f>VLOOKUP(A24,'База спортсменов'!A:H,4,FALSE)</f>
        <v>39565</v>
      </c>
      <c r="D24" s="149" t="str">
        <f>VLOOKUP(A24,'База спортсменов'!A:H,5,FALSE)</f>
        <v>КМС</v>
      </c>
      <c r="E24" s="150" t="str">
        <f>IF(VLOOKUP(A24,'База спортсменов'!A:H,8,FALSE)&gt;0,VLOOKUP(A24,'База спортсменов'!A:H,8,FALSE),"")</f>
        <v/>
      </c>
      <c r="F24" s="151" t="str">
        <f>VLOOKUP(A24,'База спортсменов'!A:H,7,FALSE)</f>
        <v>МБУДО СШОР № 8</v>
      </c>
      <c r="G24" s="152"/>
      <c r="H24" s="153" t="str">
        <f>VLOOKUP(A24,'База спортсменов'!A:H,6,FALSE)</f>
        <v>Воронежская область</v>
      </c>
    </row>
    <row r="25" spans="1:8" s="153" customFormat="1" ht="21.6" customHeight="1" x14ac:dyDescent="0.2">
      <c r="A25" s="228">
        <v>2</v>
      </c>
      <c r="B25" s="154" t="str">
        <f>VLOOKUP(A25,'База спортсменов'!A:H,3,FALSE)</f>
        <v>ТКАЧУК Злата Юрьевна</v>
      </c>
      <c r="C25" s="148">
        <f>VLOOKUP(A25,'База спортсменов'!A:H,4,FALSE)</f>
        <v>39733</v>
      </c>
      <c r="D25" s="149" t="str">
        <f>VLOOKUP(A25,'База спортсменов'!A:H,5,FALSE)</f>
        <v>КМС</v>
      </c>
      <c r="E25" s="150" t="str">
        <f>IF(VLOOKUP(A25,'База спортсменов'!A:H,8,FALSE)&gt;0,VLOOKUP(A25,'База спортсменов'!A:H,8,FALSE),"")</f>
        <v/>
      </c>
      <c r="F25" s="151" t="str">
        <f>VLOOKUP(A25,'База спортсменов'!A:H,7,FALSE)</f>
        <v>МБУДО СШОР № 8</v>
      </c>
      <c r="G25" s="152"/>
      <c r="H25" s="153" t="str">
        <f>VLOOKUP(A25,'База спортсменов'!A:H,6,FALSE)</f>
        <v>Воронежская область</v>
      </c>
    </row>
    <row r="26" spans="1:8" s="153" customFormat="1" ht="21.6" customHeight="1" x14ac:dyDescent="0.2">
      <c r="A26" s="227">
        <v>3</v>
      </c>
      <c r="B26" s="154" t="str">
        <f>VLOOKUP(A26,'База спортсменов'!A:H,3,FALSE)</f>
        <v>КОЛУПАЕВА Кристина Ивановна</v>
      </c>
      <c r="C26" s="148">
        <f>VLOOKUP(A26,'База спортсменов'!A:H,4,FALSE)</f>
        <v>39525</v>
      </c>
      <c r="D26" s="149" t="str">
        <f>VLOOKUP(A26,'База спортсменов'!A:H,5,FALSE)</f>
        <v>КМС</v>
      </c>
      <c r="E26" s="150" t="str">
        <f>IF(VLOOKUP(A26,'База спортсменов'!A:H,8,FALSE)&gt;0,VLOOKUP(A26,'База спортсменов'!A:H,8,FALSE),"")</f>
        <v/>
      </c>
      <c r="F26" s="151" t="str">
        <f>VLOOKUP(A26,'База спортсменов'!A:H,7,FALSE)</f>
        <v>ГБУ ДО ВО "СШОР №1"</v>
      </c>
      <c r="G26" s="152"/>
      <c r="H26" s="153" t="str">
        <f>VLOOKUP(A26,'База спортсменов'!A:H,6,FALSE)</f>
        <v>Воронежская область</v>
      </c>
    </row>
    <row r="27" spans="1:8" s="153" customFormat="1" ht="21.6" customHeight="1" x14ac:dyDescent="0.2">
      <c r="A27" s="228">
        <v>20</v>
      </c>
      <c r="B27" s="154" t="str">
        <f>VLOOKUP(A27,'База спортсменов'!A:H,3,FALSE)</f>
        <v>КАРТОВЕЦ Дарья Евгеньевна</v>
      </c>
      <c r="C27" s="148">
        <f>VLOOKUP(A27,'База спортсменов'!A:H,4,FALSE)</f>
        <v>39404</v>
      </c>
      <c r="D27" s="149" t="str">
        <f>VLOOKUP(A27,'База спортсменов'!A:H,5,FALSE)</f>
        <v>КМС</v>
      </c>
      <c r="E27" s="150" t="str">
        <f>IF(VLOOKUP(A27,'База спортсменов'!A:H,8,FALSE)&gt;0,VLOOKUP(A27,'База спортсменов'!A:H,8,FALSE),"")</f>
        <v/>
      </c>
      <c r="F27" s="151" t="str">
        <f>VLOOKUP(A27,'База спортсменов'!A:H,7,FALSE)</f>
        <v>МБУДО СШОР № 8</v>
      </c>
      <c r="G27" s="152"/>
      <c r="H27" s="153" t="str">
        <f>VLOOKUP(A27,'База спортсменов'!A:H,6,FALSE)</f>
        <v>Воронежская область</v>
      </c>
    </row>
    <row r="28" spans="1:8" s="224" customFormat="1" ht="21.6" customHeight="1" x14ac:dyDescent="0.2">
      <c r="A28" s="226"/>
      <c r="B28" s="223" t="s">
        <v>191</v>
      </c>
      <c r="C28" s="176"/>
      <c r="D28" s="177"/>
      <c r="E28" s="174"/>
      <c r="F28" s="151"/>
      <c r="G28" s="152"/>
    </row>
    <row r="29" spans="1:8" s="153" customFormat="1" ht="21.6" customHeight="1" x14ac:dyDescent="0.2">
      <c r="A29" s="228"/>
      <c r="B29" s="154"/>
      <c r="C29" s="148"/>
      <c r="D29" s="149"/>
      <c r="E29" s="150"/>
      <c r="F29" s="151"/>
      <c r="G29" s="152"/>
    </row>
    <row r="30" spans="1:8" s="153" customFormat="1" ht="21.6" customHeight="1" x14ac:dyDescent="0.2">
      <c r="A30" s="228"/>
      <c r="B30" s="221" t="s">
        <v>188</v>
      </c>
      <c r="C30" s="148"/>
      <c r="D30" s="149"/>
      <c r="E30" s="150"/>
      <c r="F30" s="151"/>
      <c r="G30" s="152"/>
    </row>
    <row r="31" spans="1:8" s="153" customFormat="1" ht="21.6" customHeight="1" x14ac:dyDescent="0.2">
      <c r="A31" s="227">
        <v>30</v>
      </c>
      <c r="B31" s="154" t="str">
        <f>VLOOKUP(A31,'База спортсменов'!A:H,3,FALSE)</f>
        <v>ГОРБАЧЕНКО Полина Ильинична</v>
      </c>
      <c r="C31" s="148">
        <f>VLOOKUP(A31,'База спортсменов'!A:H,4,FALSE)</f>
        <v>39413</v>
      </c>
      <c r="D31" s="149" t="str">
        <f>VLOOKUP(A31,'База спортсменов'!A:H,5,FALSE)</f>
        <v>КМС</v>
      </c>
      <c r="E31" s="150" t="str">
        <f>IF(VLOOKUP(A31,'База спортсменов'!A:H,8,FALSE)&gt;0,VLOOKUP(A31,'База спортсменов'!A:H,8,FALSE),"")</f>
        <v/>
      </c>
      <c r="F31" s="151" t="str">
        <f>VLOOKUP(A31,'База спортсменов'!A:H,7,FALSE)</f>
        <v>ГБУ ДО СШОР им. В. Коренькова СГУОР</v>
      </c>
      <c r="G31" s="152"/>
      <c r="H31" s="153" t="str">
        <f>VLOOKUP(A31,'База спортсменов'!A:H,6,FALSE)</f>
        <v>г. Санкт-Петербург</v>
      </c>
    </row>
    <row r="32" spans="1:8" s="153" customFormat="1" ht="21.6" customHeight="1" x14ac:dyDescent="0.2">
      <c r="A32" s="227">
        <v>37</v>
      </c>
      <c r="B32" s="154" t="str">
        <f>VLOOKUP(A32,'База спортсменов'!A:H,3,FALSE)</f>
        <v>БАРАНОВА Екатерина Викторовна</v>
      </c>
      <c r="C32" s="148">
        <f>VLOOKUP(A32,'База спортсменов'!A:H,4,FALSE)</f>
        <v>39535</v>
      </c>
      <c r="D32" s="149" t="str">
        <f>VLOOKUP(A32,'База спортсменов'!A:H,5,FALSE)</f>
        <v>КМС</v>
      </c>
      <c r="E32" s="150" t="str">
        <f>IF(VLOOKUP(A32,'База спортсменов'!A:H,8,FALSE)&gt;0,VLOOKUP(A32,'База спортсменов'!A:H,8,FALSE),"")</f>
        <v/>
      </c>
      <c r="F32" s="151" t="str">
        <f>VLOOKUP(A32,'База спортсменов'!A:H,7,FALSE)</f>
        <v>ГБУ ДО СШОР им. В. Коренькова</v>
      </c>
      <c r="G32" s="152"/>
      <c r="H32" s="153" t="str">
        <f>VLOOKUP(A32,'База спортсменов'!A:H,6,FALSE)</f>
        <v>г. Санкт-Петербург</v>
      </c>
    </row>
    <row r="33" spans="1:9" s="153" customFormat="1" ht="21.6" customHeight="1" x14ac:dyDescent="0.2">
      <c r="A33" s="227">
        <v>38</v>
      </c>
      <c r="B33" s="154" t="str">
        <f>VLOOKUP(A33,'База спортсменов'!A:H,3,FALSE)</f>
        <v>ХАТУНЦЕВА Александра Васильевна</v>
      </c>
      <c r="C33" s="148">
        <f>VLOOKUP(A33,'База спортсменов'!A:H,4,FALSE)</f>
        <v>39478</v>
      </c>
      <c r="D33" s="149" t="str">
        <f>VLOOKUP(A33,'База спортсменов'!A:H,5,FALSE)</f>
        <v>КМС</v>
      </c>
      <c r="E33" s="150" t="str">
        <f>IF(VLOOKUP(A33,'База спортсменов'!A:H,8,FALSE)&gt;0,VLOOKUP(A33,'База спортсменов'!A:H,8,FALSE),"")</f>
        <v/>
      </c>
      <c r="F33" s="151" t="str">
        <f>VLOOKUP(A33,'База спортсменов'!A:H,7,FALSE)</f>
        <v>ГБОУ ШИ "Олимпийский резерв"</v>
      </c>
      <c r="G33" s="152"/>
      <c r="H33" s="153" t="str">
        <f>VLOOKUP(A33,'База спортсменов'!A:H,6,FALSE)</f>
        <v>г. Санкт-Петербург</v>
      </c>
    </row>
    <row r="34" spans="1:9" s="224" customFormat="1" ht="21.6" customHeight="1" x14ac:dyDescent="0.2">
      <c r="A34" s="228"/>
      <c r="B34" s="223" t="s">
        <v>195</v>
      </c>
      <c r="C34" s="176"/>
      <c r="D34" s="177"/>
      <c r="E34" s="174"/>
      <c r="F34" s="151"/>
      <c r="G34" s="152"/>
    </row>
    <row r="35" spans="1:9" s="153" customFormat="1" ht="21.6" customHeight="1" x14ac:dyDescent="0.2">
      <c r="A35" s="227"/>
      <c r="B35" s="154"/>
      <c r="C35" s="148"/>
      <c r="D35" s="149"/>
      <c r="E35" s="150"/>
      <c r="F35" s="151"/>
      <c r="G35" s="152"/>
    </row>
    <row r="36" spans="1:9" s="153" customFormat="1" ht="21.6" customHeight="1" x14ac:dyDescent="0.2">
      <c r="A36" s="227"/>
      <c r="B36" s="221" t="s">
        <v>147</v>
      </c>
      <c r="C36" s="148"/>
      <c r="D36" s="149"/>
      <c r="E36" s="150"/>
      <c r="F36" s="151"/>
      <c r="G36" s="152"/>
    </row>
    <row r="37" spans="1:9" s="153" customFormat="1" ht="21.6" customHeight="1" x14ac:dyDescent="0.2">
      <c r="A37" s="227">
        <v>42</v>
      </c>
      <c r="B37" s="154" t="str">
        <f>VLOOKUP(A37,'База спортсменов'!A:H,3,FALSE)</f>
        <v>ЛИПЧАНСКАЯ Анастасия Валерьевна</v>
      </c>
      <c r="C37" s="148">
        <f>VLOOKUP(A37,'База спортсменов'!A:H,4,FALSE)</f>
        <v>39412</v>
      </c>
      <c r="D37" s="149" t="str">
        <f>VLOOKUP(A37,'База спортсменов'!A:H,5,FALSE)</f>
        <v>КМС</v>
      </c>
      <c r="E37" s="150" t="str">
        <f>IF(VLOOKUP(A37,'База спортсменов'!A:H,8,FALSE)&gt;0,VLOOKUP(A37,'База спортсменов'!A:H,8,FALSE),"")</f>
        <v/>
      </c>
      <c r="F37" s="151" t="str">
        <f>VLOOKUP(A37,'База спортсменов'!A:H,7,FALSE)</f>
        <v>ГБПОУ РО "РОУОР"</v>
      </c>
      <c r="G37" s="152"/>
      <c r="H37" s="153" t="str">
        <f>VLOOKUP(A37,'База спортсменов'!A:H,6,FALSE)</f>
        <v>Ростовская область</v>
      </c>
    </row>
    <row r="38" spans="1:9" s="153" customFormat="1" ht="21.6" customHeight="1" x14ac:dyDescent="0.2">
      <c r="A38" s="227">
        <v>43</v>
      </c>
      <c r="B38" s="154" t="str">
        <f>VLOOKUP(A38,'База спортсменов'!A:H,3,FALSE)</f>
        <v>КИРИЧЕНКО Лилиана Юрьевна</v>
      </c>
      <c r="C38" s="148">
        <f>VLOOKUP(A38,'База спортсменов'!A:H,4,FALSE)</f>
        <v>39144</v>
      </c>
      <c r="D38" s="149" t="str">
        <f>VLOOKUP(A38,'База спортсменов'!A:H,5,FALSE)</f>
        <v>КМС</v>
      </c>
      <c r="E38" s="150" t="str">
        <f>IF(VLOOKUP(A38,'База спортсменов'!A:H,8,FALSE)&gt;0,VLOOKUP(A38,'База спортсменов'!A:H,8,FALSE),"")</f>
        <v/>
      </c>
      <c r="F38" s="151" t="str">
        <f>VLOOKUP(A38,'База спортсменов'!A:H,7,FALSE)</f>
        <v>ГБПОУ РО "РОУОР"</v>
      </c>
      <c r="G38" s="152"/>
      <c r="H38" s="153" t="str">
        <f>VLOOKUP(A38,'База спортсменов'!A:H,6,FALSE)</f>
        <v>Ростовская область</v>
      </c>
    </row>
    <row r="39" spans="1:9" s="224" customFormat="1" ht="21.6" customHeight="1" x14ac:dyDescent="0.2">
      <c r="A39" s="229"/>
      <c r="B39" s="250" t="s">
        <v>198</v>
      </c>
      <c r="C39" s="250"/>
      <c r="D39" s="250"/>
      <c r="E39" s="174"/>
      <c r="F39" s="151"/>
      <c r="G39" s="152"/>
    </row>
    <row r="40" spans="1:9" s="153" customFormat="1" ht="21.6" customHeight="1" x14ac:dyDescent="0.2">
      <c r="A40" s="227"/>
      <c r="B40" s="154"/>
      <c r="C40" s="148"/>
      <c r="D40" s="149"/>
      <c r="E40" s="150"/>
      <c r="F40" s="151"/>
      <c r="G40" s="152"/>
    </row>
    <row r="41" spans="1:9" s="153" customFormat="1" ht="21.6" customHeight="1" x14ac:dyDescent="0.2">
      <c r="A41" s="227"/>
      <c r="B41" s="221" t="s">
        <v>190</v>
      </c>
      <c r="C41" s="148"/>
      <c r="D41" s="149"/>
      <c r="E41" s="150"/>
      <c r="F41" s="151"/>
      <c r="G41" s="152"/>
    </row>
    <row r="42" spans="1:9" s="153" customFormat="1" ht="21.6" customHeight="1" x14ac:dyDescent="0.2">
      <c r="A42" s="227">
        <v>48</v>
      </c>
      <c r="B42" s="154" t="str">
        <f>VLOOKUP(A42,'База спортсменов'!A:H,3,FALSE)</f>
        <v>СВИРЩУК Анастасия Анатольевна</v>
      </c>
      <c r="C42" s="148">
        <f>VLOOKUP(A42,'База спортсменов'!A:H,4,FALSE)</f>
        <v>39690</v>
      </c>
      <c r="D42" s="149" t="str">
        <f>VLOOKUP(A42,'База спортсменов'!A:H,5,FALSE)</f>
        <v>1 СР</v>
      </c>
      <c r="E42" s="150" t="str">
        <f>IF(VLOOKUP(A42,'База спортсменов'!A:H,8,FALSE)&gt;0,VLOOKUP(A42,'База спортсменов'!A:H,8,FALSE),"")</f>
        <v/>
      </c>
      <c r="F42" s="151" t="str">
        <f>VLOOKUP(A42,'База спортсменов'!A:H,7,FALSE)</f>
        <v>ГБУ ДО ДНР СШОР по велосипедному спорту</v>
      </c>
      <c r="G42" s="152"/>
      <c r="H42" s="153" t="str">
        <f>VLOOKUP(A42,'База спортсменов'!A:H,6,FALSE)</f>
        <v>ДНР</v>
      </c>
    </row>
    <row r="43" spans="1:9" s="153" customFormat="1" ht="21.6" customHeight="1" x14ac:dyDescent="0.2">
      <c r="A43" s="228">
        <v>49</v>
      </c>
      <c r="B43" s="154" t="str">
        <f>VLOOKUP(A43,'База спортсменов'!A:H,3,FALSE)</f>
        <v>ДЕМЕНИНА Александра Глебовна</v>
      </c>
      <c r="C43" s="148">
        <f>VLOOKUP(A43,'База спортсменов'!A:H,4,FALSE)</f>
        <v>39713</v>
      </c>
      <c r="D43" s="149" t="str">
        <f>VLOOKUP(A43,'База спортсменов'!A:H,5,FALSE)</f>
        <v>1 СР</v>
      </c>
      <c r="E43" s="150" t="str">
        <f>IF(VLOOKUP(A43,'База спортсменов'!A:H,8,FALSE)&gt;0,VLOOKUP(A43,'База спортсменов'!A:H,8,FALSE),"")</f>
        <v/>
      </c>
      <c r="F43" s="151" t="str">
        <f>VLOOKUP(A43,'База спортсменов'!A:H,7,FALSE)</f>
        <v>ГБУ ДО ДНР СШОР по велосипедному спорту</v>
      </c>
      <c r="G43" s="152"/>
      <c r="H43" s="153" t="str">
        <f>VLOOKUP(A43,'База спортсменов'!A:H,6,FALSE)</f>
        <v>ДНР</v>
      </c>
    </row>
    <row r="44" spans="1:9" s="225" customFormat="1" ht="21.6" customHeight="1" x14ac:dyDescent="0.2">
      <c r="A44" s="228"/>
      <c r="B44" s="223" t="s">
        <v>199</v>
      </c>
      <c r="C44" s="176"/>
      <c r="D44" s="177"/>
      <c r="E44" s="174"/>
      <c r="F44" s="151"/>
      <c r="G44" s="152"/>
      <c r="H44" s="224"/>
      <c r="I44" s="224"/>
    </row>
    <row r="45" spans="1:9" s="153" customFormat="1" ht="21.6" customHeight="1" x14ac:dyDescent="0.2">
      <c r="A45" s="228"/>
      <c r="B45" s="154"/>
      <c r="C45" s="148"/>
      <c r="D45" s="149"/>
      <c r="E45" s="150"/>
      <c r="F45" s="151"/>
      <c r="G45" s="152"/>
    </row>
    <row r="46" spans="1:9" s="153" customFormat="1" ht="21.6" customHeight="1" x14ac:dyDescent="0.2">
      <c r="A46" s="228"/>
      <c r="B46" s="221" t="s">
        <v>109</v>
      </c>
      <c r="C46" s="148"/>
      <c r="D46" s="149"/>
      <c r="E46" s="150"/>
      <c r="F46" s="151"/>
      <c r="G46" s="152"/>
    </row>
    <row r="47" spans="1:9" s="153" customFormat="1" ht="30.75" customHeight="1" x14ac:dyDescent="0.2">
      <c r="A47" s="227">
        <v>54</v>
      </c>
      <c r="B47" s="154" t="str">
        <f>VLOOKUP(A47,'База спортсменов'!A:H,3,FALSE)</f>
        <v>ШИШКИНА Виктория Романовна</v>
      </c>
      <c r="C47" s="148">
        <f>VLOOKUP(A47,'База спортсменов'!A:H,4,FALSE)</f>
        <v>39607</v>
      </c>
      <c r="D47" s="149" t="str">
        <f>VLOOKUP(A47,'База спортсменов'!A:H,5,FALSE)</f>
        <v>КМС</v>
      </c>
      <c r="E47" s="150" t="str">
        <f>IF(VLOOKUP(A47,'База спортсменов'!A:H,8,FALSE)&gt;0,VLOOKUP(A47,'База спортсменов'!A:H,8,FALSE),"")</f>
        <v/>
      </c>
      <c r="F47" s="151" t="str">
        <f>VLOOKUP(A47,'База спортсменов'!A:H,7,FALSE)</f>
        <v>ОГКУ ДО СШОР "ОЛИМПИЕЦ" КЛУБ "БАЙКАЛ-ДВ", г. УСОЛЬЕ-СИБИРСКОЕ-ГУОР</v>
      </c>
      <c r="G47" s="152"/>
      <c r="H47" s="153" t="str">
        <f>VLOOKUP(A47,'База спортсменов'!A:H,6,FALSE)</f>
        <v>Иркутская область</v>
      </c>
    </row>
    <row r="48" spans="1:9" s="153" customFormat="1" ht="29.25" customHeight="1" x14ac:dyDescent="0.2">
      <c r="A48" s="227">
        <v>55</v>
      </c>
      <c r="B48" s="154" t="str">
        <f>VLOOKUP(A48,'База спортсменов'!A:H,3,FALSE)</f>
        <v>АЛЕКСЕЕНКО Сабрина Васильевна</v>
      </c>
      <c r="C48" s="148">
        <f>VLOOKUP(A48,'База спортсменов'!A:H,4,FALSE)</f>
        <v>39255</v>
      </c>
      <c r="D48" s="149" t="str">
        <f>VLOOKUP(A48,'База спортсменов'!A:H,5,FALSE)</f>
        <v>КМС</v>
      </c>
      <c r="E48" s="150" t="str">
        <f>IF(VLOOKUP(A48,'База спортсменов'!A:H,8,FALSE)&gt;0,VLOOKUP(A48,'База спортсменов'!A:H,8,FALSE),"")</f>
        <v/>
      </c>
      <c r="F48" s="151" t="str">
        <f>VLOOKUP(A48,'База спортсменов'!A:H,7,FALSE)</f>
        <v>ОГКУ ДО СШОР "ОЛИМПИЕЦ" КЛУБ "БАЙКАЛ-ДВ", г. УСОЛЬЕ-СИБИРСКОЕ-ГУОР</v>
      </c>
      <c r="G48" s="152"/>
      <c r="H48" s="153" t="str">
        <f>VLOOKUP(A48,'База спортсменов'!A:H,6,FALSE)</f>
        <v>Иркутская область</v>
      </c>
    </row>
    <row r="49" spans="1:8" s="224" customFormat="1" ht="21.6" customHeight="1" x14ac:dyDescent="0.2">
      <c r="A49" s="226"/>
      <c r="B49" s="223" t="s">
        <v>192</v>
      </c>
      <c r="C49" s="176"/>
      <c r="D49" s="177"/>
      <c r="E49" s="174"/>
      <c r="F49" s="151"/>
      <c r="G49" s="152"/>
    </row>
    <row r="50" spans="1:8" s="153" customFormat="1" ht="21.6" customHeight="1" x14ac:dyDescent="0.2">
      <c r="A50" s="227"/>
      <c r="B50" s="154"/>
      <c r="C50" s="148"/>
      <c r="D50" s="149"/>
      <c r="E50" s="150"/>
      <c r="F50" s="151"/>
      <c r="G50" s="152"/>
    </row>
    <row r="51" spans="1:8" s="153" customFormat="1" ht="21.6" customHeight="1" x14ac:dyDescent="0.2">
      <c r="A51" s="227"/>
      <c r="B51" s="221" t="s">
        <v>118</v>
      </c>
      <c r="C51" s="148"/>
      <c r="D51" s="149"/>
      <c r="E51" s="150"/>
      <c r="F51" s="151"/>
      <c r="G51" s="152"/>
    </row>
    <row r="52" spans="1:8" s="153" customFormat="1" ht="21.6" customHeight="1" x14ac:dyDescent="0.2">
      <c r="A52" s="227">
        <v>57</v>
      </c>
      <c r="B52" s="154" t="str">
        <f>VLOOKUP(A52,'База спортсменов'!A:H,3,FALSE)</f>
        <v>КРУГЛОВА Юлия Александровна</v>
      </c>
      <c r="C52" s="148">
        <f>VLOOKUP(A52,'База спортсменов'!A:H,4,FALSE)</f>
        <v>39459</v>
      </c>
      <c r="D52" s="149" t="str">
        <f>VLOOKUP(A52,'База спортсменов'!A:H,5,FALSE)</f>
        <v>КМС</v>
      </c>
      <c r="E52" s="150" t="str">
        <f>IF(VLOOKUP(A52,'База спортсменов'!A:H,8,FALSE)&gt;0,VLOOKUP(A52,'База спортсменов'!A:H,8,FALSE),"")</f>
        <v/>
      </c>
      <c r="F52" s="151" t="str">
        <f>VLOOKUP(A52,'База спортсменов'!A:H,7,FALSE)</f>
        <v>АНО ВСК "Велоспорт Башкортостана"</v>
      </c>
      <c r="G52" s="152"/>
      <c r="H52" s="153" t="str">
        <f>VLOOKUP(A52,'База спортсменов'!A:H,6,FALSE)</f>
        <v>Республика Башкортостан</v>
      </c>
    </row>
    <row r="53" spans="1:8" s="153" customFormat="1" ht="21.6" customHeight="1" x14ac:dyDescent="0.2">
      <c r="A53" s="227">
        <v>58</v>
      </c>
      <c r="B53" s="154" t="str">
        <f>VLOOKUP(A53,'База спортсменов'!A:H,3,FALSE)</f>
        <v>МИРОНОВА Алёна Евгеньевна</v>
      </c>
      <c r="C53" s="148">
        <f>VLOOKUP(A53,'База спортсменов'!A:H,4,FALSE)</f>
        <v>39763</v>
      </c>
      <c r="D53" s="149" t="str">
        <f>VLOOKUP(A53,'База спортсменов'!A:H,5,FALSE)</f>
        <v>КМС</v>
      </c>
      <c r="E53" s="150" t="str">
        <f>IF(VLOOKUP(A53,'База спортсменов'!A:H,8,FALSE)&gt;0,VLOOKUP(A53,'База спортсменов'!A:H,8,FALSE),"")</f>
        <v/>
      </c>
      <c r="F53" s="151" t="str">
        <f>VLOOKUP(A53,'База спортсменов'!A:H,7,FALSE)</f>
        <v>АНО ВСК "Велоспорт Башкортостана"</v>
      </c>
      <c r="G53" s="152"/>
      <c r="H53" s="153" t="str">
        <f>VLOOKUP(A53,'База спортсменов'!A:H,6,FALSE)</f>
        <v>Республика Башкортостан</v>
      </c>
    </row>
    <row r="54" spans="1:8" s="224" customFormat="1" ht="21.6" customHeight="1" x14ac:dyDescent="0.2">
      <c r="A54" s="229"/>
      <c r="B54" s="250" t="s">
        <v>194</v>
      </c>
      <c r="C54" s="250"/>
      <c r="D54" s="250"/>
      <c r="E54" s="174"/>
      <c r="F54" s="151"/>
      <c r="G54" s="152"/>
    </row>
    <row r="55" spans="1:8" s="153" customFormat="1" ht="21.6" customHeight="1" x14ac:dyDescent="0.2">
      <c r="A55" s="227"/>
      <c r="B55" s="154"/>
      <c r="C55" s="148"/>
      <c r="D55" s="149"/>
      <c r="E55" s="150"/>
      <c r="F55" s="151"/>
      <c r="G55" s="152"/>
    </row>
    <row r="56" spans="1:8" s="153" customFormat="1" ht="21.6" customHeight="1" x14ac:dyDescent="0.2">
      <c r="A56" s="227"/>
      <c r="B56" s="221" t="s">
        <v>132</v>
      </c>
      <c r="C56" s="148"/>
      <c r="D56" s="149"/>
      <c r="E56" s="150"/>
      <c r="F56" s="151"/>
      <c r="G56" s="152"/>
    </row>
    <row r="57" spans="1:8" s="153" customFormat="1" ht="21.6" customHeight="1" x14ac:dyDescent="0.2">
      <c r="A57" s="227">
        <v>63</v>
      </c>
      <c r="B57" s="154" t="str">
        <f>VLOOKUP(A57,'База спортсменов'!A:H,3,FALSE)</f>
        <v>СИЗЫХ Кристина Андреевна</v>
      </c>
      <c r="C57" s="148">
        <f>VLOOKUP(A57,'База спортсменов'!A:H,4,FALSE)</f>
        <v>39415</v>
      </c>
      <c r="D57" s="149" t="str">
        <f>VLOOKUP(A57,'База спортсменов'!A:H,5,FALSE)</f>
        <v>КМС</v>
      </c>
      <c r="E57" s="150" t="str">
        <f>IF(VLOOKUP(A57,'База спортсменов'!A:H,8,FALSE)&gt;0,VLOOKUP(A57,'База спортсменов'!A:H,8,FALSE),"")</f>
        <v/>
      </c>
      <c r="F57" s="151" t="str">
        <f>VLOOKUP(A57,'База спортсменов'!A:H,7,FALSE)</f>
        <v>МБУ ДО СШ "Максимум"</v>
      </c>
      <c r="G57" s="152"/>
      <c r="H57" s="153" t="str">
        <f>VLOOKUP(A57,'База спортсменов'!A:H,6,FALSE)</f>
        <v>Хабаровский край</v>
      </c>
    </row>
    <row r="58" spans="1:8" s="224" customFormat="1" ht="21.6" customHeight="1" x14ac:dyDescent="0.2">
      <c r="A58" s="229"/>
      <c r="B58" s="250" t="s">
        <v>196</v>
      </c>
      <c r="C58" s="250"/>
      <c r="D58" s="177"/>
      <c r="E58" s="174"/>
      <c r="F58" s="151"/>
      <c r="G58" s="152"/>
    </row>
    <row r="59" spans="1:8" s="153" customFormat="1" ht="21.6" customHeight="1" x14ac:dyDescent="0.2">
      <c r="A59" s="227"/>
      <c r="B59" s="154"/>
      <c r="C59" s="148"/>
      <c r="D59" s="149"/>
      <c r="E59" s="150"/>
      <c r="F59" s="151"/>
      <c r="G59" s="152"/>
    </row>
    <row r="60" spans="1:8" s="153" customFormat="1" ht="21.6" customHeight="1" x14ac:dyDescent="0.2">
      <c r="A60" s="227"/>
      <c r="B60" s="221" t="s">
        <v>136</v>
      </c>
      <c r="C60" s="148"/>
      <c r="D60" s="149"/>
      <c r="E60" s="150"/>
      <c r="F60" s="151"/>
      <c r="G60" s="152"/>
    </row>
    <row r="61" spans="1:8" s="153" customFormat="1" ht="21.6" customHeight="1" x14ac:dyDescent="0.2">
      <c r="A61" s="227">
        <v>65</v>
      </c>
      <c r="B61" s="154" t="str">
        <f>VLOOKUP(A61,'База спортсменов'!A:H,3,FALSE)</f>
        <v>ПИНЕГИНА Александра Александровна</v>
      </c>
      <c r="C61" s="148">
        <f>VLOOKUP(A61,'База спортсменов'!A:H,4,FALSE)</f>
        <v>39247</v>
      </c>
      <c r="D61" s="149" t="str">
        <f>VLOOKUP(A61,'База спортсменов'!A:H,5,FALSE)</f>
        <v>КМС</v>
      </c>
      <c r="E61" s="150" t="str">
        <f>IF(VLOOKUP(A61,'База спортсменов'!A:H,8,FALSE)&gt;0,VLOOKUP(A61,'База спортсменов'!A:H,8,FALSE),"")</f>
        <v/>
      </c>
      <c r="F61" s="151" t="str">
        <f>VLOOKUP(A61,'База спортсменов'!A:H,7,FALSE)</f>
        <v>БУ ДО "СШОР№7"-ЧУОР</v>
      </c>
      <c r="G61" s="152"/>
      <c r="H61" s="153" t="str">
        <f>VLOOKUP(A61,'База спортсменов'!A:H,6,FALSE)</f>
        <v>Чувашская Республика</v>
      </c>
    </row>
    <row r="62" spans="1:8" s="153" customFormat="1" ht="21.6" customHeight="1" x14ac:dyDescent="0.2">
      <c r="A62" s="227">
        <v>66</v>
      </c>
      <c r="B62" s="154" t="str">
        <f>VLOOKUP(A62,'База спортсменов'!A:H,3,FALSE)</f>
        <v>НИКИТИНА Кристина Андреевна</v>
      </c>
      <c r="C62" s="148">
        <f>VLOOKUP(A62,'База спортсменов'!A:H,4,FALSE)</f>
        <v>39765</v>
      </c>
      <c r="D62" s="149" t="str">
        <f>VLOOKUP(A62,'База спортсменов'!A:H,5,FALSE)</f>
        <v>КМС</v>
      </c>
      <c r="E62" s="150" t="str">
        <f>IF(VLOOKUP(A62,'База спортсменов'!A:H,8,FALSE)&gt;0,VLOOKUP(A62,'База спортсменов'!A:H,8,FALSE),"")</f>
        <v/>
      </c>
      <c r="F62" s="151" t="str">
        <f>VLOOKUP(A62,'База спортсменов'!A:H,7,FALSE)</f>
        <v>БУ ДО "СШОР№7"</v>
      </c>
      <c r="G62" s="152"/>
      <c r="H62" s="153" t="str">
        <f>VLOOKUP(A62,'База спортсменов'!A:H,6,FALSE)</f>
        <v>Чувашская Республика</v>
      </c>
    </row>
    <row r="63" spans="1:8" s="153" customFormat="1" ht="21.6" customHeight="1" x14ac:dyDescent="0.2">
      <c r="A63" s="227">
        <v>67</v>
      </c>
      <c r="B63" s="154" t="str">
        <f>VLOOKUP(A63,'База спортсменов'!A:H,3,FALSE)</f>
        <v>СЕМЕНОВА Элина Александровна</v>
      </c>
      <c r="C63" s="148">
        <f>VLOOKUP(A63,'База спортсменов'!A:H,4,FALSE)</f>
        <v>39465</v>
      </c>
      <c r="D63" s="149" t="str">
        <f>VLOOKUP(A63,'База спортсменов'!A:H,5,FALSE)</f>
        <v>КМС</v>
      </c>
      <c r="E63" s="150" t="str">
        <f>IF(VLOOKUP(A63,'База спортсменов'!A:H,8,FALSE)&gt;0,VLOOKUP(A63,'База спортсменов'!A:H,8,FALSE),"")</f>
        <v/>
      </c>
      <c r="F63" s="151" t="str">
        <f>VLOOKUP(A63,'База спортсменов'!A:H,7,FALSE)</f>
        <v>БУ ДО "СШОР№7"</v>
      </c>
      <c r="G63" s="152"/>
      <c r="H63" s="153" t="str">
        <f>VLOOKUP(A63,'База спортсменов'!A:H,6,FALSE)</f>
        <v>Чувашская Республика</v>
      </c>
    </row>
    <row r="64" spans="1:8" s="224" customFormat="1" ht="21.6" customHeight="1" x14ac:dyDescent="0.2">
      <c r="A64" s="229"/>
      <c r="B64" s="250" t="s">
        <v>197</v>
      </c>
      <c r="C64" s="250"/>
      <c r="D64" s="177"/>
      <c r="E64" s="174"/>
      <c r="F64" s="151"/>
      <c r="G64" s="152"/>
    </row>
    <row r="65" spans="1:9" s="153" customFormat="1" ht="21.6" customHeight="1" x14ac:dyDescent="0.2">
      <c r="A65" s="227"/>
      <c r="B65" s="154"/>
      <c r="C65" s="148"/>
      <c r="D65" s="149"/>
      <c r="E65" s="150"/>
      <c r="F65" s="151"/>
      <c r="G65" s="152"/>
    </row>
    <row r="66" spans="1:9" s="153" customFormat="1" ht="21.6" customHeight="1" x14ac:dyDescent="0.2">
      <c r="A66" s="227"/>
      <c r="B66" s="221" t="s">
        <v>189</v>
      </c>
      <c r="C66" s="148"/>
      <c r="D66" s="149"/>
      <c r="E66" s="150"/>
      <c r="F66" s="151"/>
      <c r="G66" s="152"/>
    </row>
    <row r="67" spans="1:9" s="153" customFormat="1" ht="21.6" customHeight="1" x14ac:dyDescent="0.2">
      <c r="A67" s="227">
        <v>76</v>
      </c>
      <c r="B67" s="154" t="str">
        <f>VLOOKUP(A67,'База спортсменов'!A:H,3,FALSE)</f>
        <v>БАЖЕНОВА Кристина Алексеевна</v>
      </c>
      <c r="C67" s="148">
        <f>VLOOKUP(A67,'База спортсменов'!A:H,4,FALSE)</f>
        <v>39526</v>
      </c>
      <c r="D67" s="149" t="str">
        <f>VLOOKUP(A67,'База спортсменов'!A:H,5,FALSE)</f>
        <v>КМС</v>
      </c>
      <c r="E67" s="150" t="str">
        <f>IF(VLOOKUP(A67,'База спортсменов'!A:H,8,FALSE)&gt;0,VLOOKUP(A67,'База спортсменов'!A:H,8,FALSE),"")</f>
        <v/>
      </c>
      <c r="F67" s="151" t="str">
        <f>VLOOKUP(A67,'База спортсменов'!A:H,7,FALSE)</f>
        <v>МГФСО Москва</v>
      </c>
      <c r="G67" s="152"/>
      <c r="H67" s="153" t="str">
        <f>VLOOKUP(A67,'База спортсменов'!A:H,6,FALSE)</f>
        <v>г. Москва</v>
      </c>
    </row>
    <row r="68" spans="1:9" s="224" customFormat="1" ht="21.6" customHeight="1" x14ac:dyDescent="0.2">
      <c r="A68" s="229"/>
      <c r="B68" s="223" t="s">
        <v>193</v>
      </c>
      <c r="C68" s="176"/>
      <c r="D68" s="177"/>
      <c r="E68" s="174"/>
      <c r="F68" s="151"/>
      <c r="G68" s="152"/>
    </row>
    <row r="69" spans="1:9" s="153" customFormat="1" ht="21.6" customHeight="1" x14ac:dyDescent="0.2">
      <c r="A69" s="227"/>
      <c r="B69" s="154"/>
      <c r="C69" s="148"/>
      <c r="D69" s="149"/>
      <c r="E69" s="150"/>
      <c r="F69" s="151"/>
      <c r="G69" s="152"/>
    </row>
    <row r="70" spans="1:9" s="153" customFormat="1" ht="21.6" customHeight="1" x14ac:dyDescent="0.2">
      <c r="A70" s="227"/>
      <c r="B70" s="221" t="s">
        <v>161</v>
      </c>
      <c r="C70" s="148"/>
      <c r="D70" s="149"/>
      <c r="E70" s="150"/>
      <c r="F70" s="151"/>
      <c r="G70" s="152"/>
    </row>
    <row r="71" spans="1:9" s="153" customFormat="1" ht="21.6" customHeight="1" x14ac:dyDescent="0.2">
      <c r="A71" s="227">
        <v>81</v>
      </c>
      <c r="B71" s="154" t="str">
        <f>VLOOKUP(A71,'База спортсменов'!A:H,3,FALSE)</f>
        <v>МИНАШКИНА Тамила Сергеевна</v>
      </c>
      <c r="C71" s="148">
        <f>VLOOKUP(A71,'База спортсменов'!A:H,4,FALSE)</f>
        <v>39591</v>
      </c>
      <c r="D71" s="149" t="str">
        <f>VLOOKUP(A71,'База спортсменов'!A:H,5,FALSE)</f>
        <v>КМС</v>
      </c>
      <c r="E71" s="150" t="str">
        <f>IF(VLOOKUP(A71,'База спортсменов'!A:H,8,FALSE)&gt;0,VLOOKUP(A71,'База спортсменов'!A:H,8,FALSE),"")</f>
        <v/>
      </c>
      <c r="F71" s="151" t="str">
        <f>VLOOKUP(A71,'База спортсменов'!A:H,7,FALSE)</f>
        <v>ГБУПОУ СОУОР</v>
      </c>
      <c r="G71" s="152"/>
      <c r="H71" s="153" t="str">
        <f>VLOOKUP(A71,'База спортсменов'!A:H,6,FALSE)</f>
        <v>Саратовская область</v>
      </c>
    </row>
    <row r="72" spans="1:9" s="225" customFormat="1" ht="21.6" customHeight="1" x14ac:dyDescent="0.2">
      <c r="A72" s="228"/>
      <c r="B72" s="223" t="s">
        <v>200</v>
      </c>
      <c r="C72" s="176"/>
      <c r="D72" s="177"/>
      <c r="E72" s="174"/>
      <c r="F72" s="151"/>
      <c r="G72" s="152"/>
      <c r="H72" s="224"/>
      <c r="I72" s="224"/>
    </row>
    <row r="73" spans="1:9" s="153" customFormat="1" ht="21.6" customHeight="1" x14ac:dyDescent="0.2">
      <c r="A73" s="227"/>
      <c r="B73" s="154"/>
      <c r="C73" s="148"/>
      <c r="D73" s="149"/>
      <c r="E73" s="150"/>
      <c r="F73" s="151"/>
      <c r="G73" s="152"/>
    </row>
    <row r="74" spans="1:9" s="153" customFormat="1" ht="21.6" customHeight="1" x14ac:dyDescent="0.2">
      <c r="A74" s="227"/>
      <c r="B74" s="221" t="s">
        <v>165</v>
      </c>
      <c r="C74" s="148"/>
      <c r="D74" s="149"/>
      <c r="E74" s="150"/>
      <c r="F74" s="151"/>
      <c r="G74" s="152"/>
    </row>
    <row r="75" spans="1:9" s="153" customFormat="1" ht="21.6" customHeight="1" x14ac:dyDescent="0.2">
      <c r="A75" s="227">
        <v>84</v>
      </c>
      <c r="B75" s="154" t="str">
        <f>VLOOKUP(A75,'База спортсменов'!A:H,3,FALSE)</f>
        <v>ПЕТРОВА Анна Алексеевна</v>
      </c>
      <c r="C75" s="148">
        <f>VLOOKUP(A75,'База спортсменов'!A:H,4,FALSE)</f>
        <v>39587</v>
      </c>
      <c r="D75" s="149" t="str">
        <f>VLOOKUP(A75,'База спортсменов'!A:H,5,FALSE)</f>
        <v>КМС</v>
      </c>
      <c r="E75" s="150" t="str">
        <f>IF(VLOOKUP(A75,'База спортсменов'!A:H,8,FALSE)&gt;0,VLOOKUP(A75,'База спортсменов'!A:H,8,FALSE),"")</f>
        <v/>
      </c>
      <c r="F75" s="151" t="str">
        <f>VLOOKUP(A75,'База спортсменов'!A:H,7,FALSE)</f>
        <v>ГАУ ДО СО СШОР "Уктусские горы"</v>
      </c>
      <c r="G75" s="152"/>
      <c r="H75" s="153" t="str">
        <f>VLOOKUP(A75,'База спортсменов'!A:H,6,FALSE)</f>
        <v>Свердловская область</v>
      </c>
    </row>
    <row r="76" spans="1:9" s="153" customFormat="1" ht="21.6" customHeight="1" x14ac:dyDescent="0.2">
      <c r="A76" s="227">
        <v>86</v>
      </c>
      <c r="B76" s="154" t="str">
        <f>VLOOKUP(A76,'База спортсменов'!A:H,3,FALSE)</f>
        <v>КОСТРОМИЧЕВА Софья Алексеевна</v>
      </c>
      <c r="C76" s="148">
        <f>VLOOKUP(A76,'База спортсменов'!A:H,4,FALSE)</f>
        <v>39379</v>
      </c>
      <c r="D76" s="149" t="str">
        <f>VLOOKUP(A76,'База спортсменов'!A:H,5,FALSE)</f>
        <v>1 СР</v>
      </c>
      <c r="E76" s="150" t="str">
        <f>IF(VLOOKUP(A76,'База спортсменов'!A:H,8,FALSE)&gt;0,VLOOKUP(A76,'База спортсменов'!A:H,8,FALSE),"")</f>
        <v/>
      </c>
      <c r="F76" s="151" t="str">
        <f>VLOOKUP(A76,'База спортсменов'!A:H,7,FALSE)</f>
        <v>ГАУ ДО СО СШОР "Уктусские горы"</v>
      </c>
      <c r="G76" s="152"/>
      <c r="H76" s="153" t="str">
        <f>VLOOKUP(A76,'База спортсменов'!A:H,6,FALSE)</f>
        <v>Свердловская область</v>
      </c>
    </row>
    <row r="77" spans="1:9" s="153" customFormat="1" ht="21.6" customHeight="1" x14ac:dyDescent="0.2">
      <c r="A77" s="228">
        <v>87</v>
      </c>
      <c r="B77" s="154" t="str">
        <f>VLOOKUP(A77,'База спортсменов'!A:H,3,FALSE)</f>
        <v>ГАРАЙШИНА Виктория Максимовна</v>
      </c>
      <c r="C77" s="148">
        <f>VLOOKUP(A77,'База спортсменов'!A:H,4,FALSE)</f>
        <v>39471</v>
      </c>
      <c r="D77" s="149" t="str">
        <f>VLOOKUP(A77,'База спортсменов'!A:H,5,FALSE)</f>
        <v>КМС</v>
      </c>
      <c r="E77" s="150" t="str">
        <f>IF(VLOOKUP(A77,'База спортсменов'!A:H,8,FALSE)&gt;0,VLOOKUP(A77,'База спортсменов'!A:H,8,FALSE),"")</f>
        <v/>
      </c>
      <c r="F77" s="151" t="str">
        <f>VLOOKUP(A77,'База спортсменов'!A:H,7,FALSE)</f>
        <v>ГАУ ДО СО СШОР "Уктусские горы"</v>
      </c>
      <c r="G77" s="152"/>
      <c r="H77" s="153" t="str">
        <f>VLOOKUP(A77,'База спортсменов'!A:H,6,FALSE)</f>
        <v>Свердловская область</v>
      </c>
    </row>
    <row r="78" spans="1:9" s="153" customFormat="1" ht="21.6" customHeight="1" x14ac:dyDescent="0.2">
      <c r="A78" s="227">
        <v>88</v>
      </c>
      <c r="B78" s="154" t="str">
        <f>VLOOKUP(A78,'База спортсменов'!A:H,3,FALSE)</f>
        <v>МЕЗИНА Ксения Игоревна</v>
      </c>
      <c r="C78" s="148">
        <f>VLOOKUP(A78,'База спортсменов'!A:H,4,FALSE)</f>
        <v>39632</v>
      </c>
      <c r="D78" s="149" t="str">
        <f>VLOOKUP(A78,'База спортсменов'!A:H,5,FALSE)</f>
        <v>КМС</v>
      </c>
      <c r="E78" s="150" t="str">
        <f>IF(VLOOKUP(A78,'База спортсменов'!A:H,8,FALSE)&gt;0,VLOOKUP(A78,'База спортсменов'!A:H,8,FALSE),"")</f>
        <v/>
      </c>
      <c r="F78" s="151" t="str">
        <f>VLOOKUP(A78,'База спортсменов'!A:H,7,FALSE)</f>
        <v>ГАУ ДО СО СШОР "Уктусские горы"</v>
      </c>
      <c r="G78" s="152"/>
      <c r="H78" s="153" t="str">
        <f>VLOOKUP(A78,'База спортсменов'!A:H,6,FALSE)</f>
        <v>Свердловская область</v>
      </c>
    </row>
    <row r="79" spans="1:9" s="224" customFormat="1" ht="21.6" customHeight="1" x14ac:dyDescent="0.2">
      <c r="A79" s="226"/>
      <c r="B79" s="223" t="s">
        <v>201</v>
      </c>
      <c r="C79" s="176"/>
      <c r="D79" s="177"/>
      <c r="E79" s="174"/>
      <c r="F79" s="151"/>
      <c r="G79" s="152"/>
    </row>
    <row r="80" spans="1:9" s="153" customFormat="1" ht="21.6" customHeight="1" x14ac:dyDescent="0.2">
      <c r="A80" s="227"/>
      <c r="B80" s="154"/>
      <c r="C80" s="148"/>
      <c r="D80" s="149"/>
      <c r="E80" s="150"/>
      <c r="F80" s="151"/>
      <c r="G80" s="152"/>
    </row>
    <row r="81" spans="1:9" s="153" customFormat="1" ht="21.6" customHeight="1" x14ac:dyDescent="0.2">
      <c r="A81" s="227"/>
      <c r="B81" s="221" t="s">
        <v>175</v>
      </c>
      <c r="C81" s="148"/>
      <c r="D81" s="149"/>
      <c r="E81" s="150"/>
      <c r="F81" s="151"/>
      <c r="G81" s="152"/>
    </row>
    <row r="82" spans="1:9" s="153" customFormat="1" ht="21.6" customHeight="1" x14ac:dyDescent="0.2">
      <c r="A82" s="227">
        <v>91</v>
      </c>
      <c r="B82" s="154" t="str">
        <f>VLOOKUP(A82,'База спортсменов'!A:H,3,FALSE)</f>
        <v>БУЛАВКИНА Анастасия Андреевна</v>
      </c>
      <c r="C82" s="148">
        <f>VLOOKUP(A82,'База спортсменов'!A:H,4,FALSE)</f>
        <v>39361</v>
      </c>
      <c r="D82" s="149" t="str">
        <f>VLOOKUP(A82,'База спортсменов'!A:H,5,FALSE)</f>
        <v>КМС</v>
      </c>
      <c r="E82" s="150" t="str">
        <f>IF(VLOOKUP(A82,'База спортсменов'!A:H,8,FALSE)&gt;0,VLOOKUP(A82,'База спортсменов'!A:H,8,FALSE),"")</f>
        <v/>
      </c>
      <c r="F82" s="151" t="str">
        <f>VLOOKUP(A82,'База спортсменов'!A:H,7,FALSE)</f>
        <v>ГБУ ДО МО "СШОР ПО ВЕЛОСПОРТУ"</v>
      </c>
      <c r="G82" s="152"/>
      <c r="H82" s="153" t="str">
        <f>VLOOKUP(A82,'База спортсменов'!A:H,6,FALSE)</f>
        <v>Московская область</v>
      </c>
    </row>
    <row r="83" spans="1:9" s="153" customFormat="1" ht="21.6" customHeight="1" x14ac:dyDescent="0.2">
      <c r="A83" s="228">
        <v>92</v>
      </c>
      <c r="B83" s="154" t="str">
        <f>VLOOKUP(A83,'База спортсменов'!A:H,3,FALSE)</f>
        <v>СМАГИНА Варвара Борисовна</v>
      </c>
      <c r="C83" s="148">
        <f>VLOOKUP(A83,'База спортсменов'!A:H,4,FALSE)</f>
        <v>39773</v>
      </c>
      <c r="D83" s="149" t="str">
        <f>VLOOKUP(A83,'База спортсменов'!A:H,5,FALSE)</f>
        <v>1 СР</v>
      </c>
      <c r="E83" s="150" t="str">
        <f>IF(VLOOKUP(A83,'База спортсменов'!A:H,8,FALSE)&gt;0,VLOOKUP(A83,'База спортсменов'!A:H,8,FALSE),"")</f>
        <v/>
      </c>
      <c r="F83" s="151" t="str">
        <f>VLOOKUP(A83,'База спортсменов'!A:H,7,FALSE)</f>
        <v>ГБУ ДО МО "СШОР ПО ВЕЛОСПОРТУ"</v>
      </c>
      <c r="G83" s="152"/>
      <c r="H83" s="153" t="str">
        <f>VLOOKUP(A83,'База спортсменов'!A:H,6,FALSE)</f>
        <v>Московская область</v>
      </c>
    </row>
    <row r="84" spans="1:9" s="153" customFormat="1" ht="21.6" customHeight="1" x14ac:dyDescent="0.2">
      <c r="A84" s="227">
        <v>93</v>
      </c>
      <c r="B84" s="154" t="str">
        <f>VLOOKUP(A84,'База спортсменов'!A:H,3,FALSE)</f>
        <v>ДЬЯЧКОВА Анастасия Ивановна</v>
      </c>
      <c r="C84" s="148">
        <f>VLOOKUP(A84,'База спортсменов'!A:H,4,FALSE)</f>
        <v>39724</v>
      </c>
      <c r="D84" s="149" t="str">
        <f>VLOOKUP(A84,'База спортсменов'!A:H,5,FALSE)</f>
        <v>1 СР</v>
      </c>
      <c r="E84" s="150" t="str">
        <f>IF(VLOOKUP(A84,'База спортсменов'!A:H,8,FALSE)&gt;0,VLOOKUP(A84,'База спортсменов'!A:H,8,FALSE),"")</f>
        <v/>
      </c>
      <c r="F84" s="151" t="str">
        <f>VLOOKUP(A84,'База спортсменов'!A:H,7,FALSE)</f>
        <v>ГБУ ДО МО "СШОР ПО ВЕЛОСПОРТУ"</v>
      </c>
      <c r="G84" s="152"/>
      <c r="H84" s="153" t="str">
        <f>VLOOKUP(A84,'База спортсменов'!A:H,6,FALSE)</f>
        <v>Московская область</v>
      </c>
    </row>
    <row r="85" spans="1:9" s="153" customFormat="1" ht="21.6" customHeight="1" x14ac:dyDescent="0.2">
      <c r="A85" s="227">
        <v>95</v>
      </c>
      <c r="B85" s="154" t="str">
        <f>VLOOKUP(A85,'База спортсменов'!A:H,3,FALSE)</f>
        <v>ТРУНЯКОВА Арина Максимовна</v>
      </c>
      <c r="C85" s="148">
        <f>VLOOKUP(A85,'База спортсменов'!A:H,4,FALSE)</f>
        <v>39274</v>
      </c>
      <c r="D85" s="149" t="str">
        <f>VLOOKUP(A85,'База спортсменов'!A:H,5,FALSE)</f>
        <v>1 СР</v>
      </c>
      <c r="E85" s="150" t="str">
        <f>IF(VLOOKUP(A85,'База спортсменов'!A:H,8,FALSE)&gt;0,VLOOKUP(A85,'База спортсменов'!A:H,8,FALSE),"")</f>
        <v/>
      </c>
      <c r="F85" s="151" t="str">
        <f>VLOOKUP(A85,'База спортсменов'!A:H,7,FALSE)</f>
        <v>ГБУ ДО МО "СШОР ПО ВЕЛОСПОРТУ"</v>
      </c>
      <c r="G85" s="152"/>
      <c r="H85" s="153" t="str">
        <f>VLOOKUP(A85,'База спортсменов'!A:H,6,FALSE)</f>
        <v>Московская область</v>
      </c>
    </row>
    <row r="86" spans="1:9" s="225" customFormat="1" ht="21.6" customHeight="1" x14ac:dyDescent="0.2">
      <c r="A86" s="226"/>
      <c r="B86" s="223" t="s">
        <v>202</v>
      </c>
      <c r="C86" s="176"/>
      <c r="D86" s="177"/>
      <c r="E86" s="174"/>
      <c r="F86" s="151"/>
      <c r="G86" s="152"/>
      <c r="H86" s="224"/>
      <c r="I86" s="224"/>
    </row>
    <row r="87" spans="1:9" s="153" customFormat="1" ht="21.6" customHeight="1" thickBot="1" x14ac:dyDescent="0.25">
      <c r="A87" s="230"/>
      <c r="B87" s="154"/>
      <c r="C87" s="148"/>
      <c r="D87" s="149"/>
      <c r="E87" s="150"/>
      <c r="F87" s="151"/>
      <c r="G87" s="222"/>
    </row>
    <row r="88" spans="1:9" ht="9" customHeight="1" thickTop="1" x14ac:dyDescent="0.2">
      <c r="A88" s="168"/>
      <c r="B88" s="156"/>
      <c r="C88" s="157"/>
      <c r="D88" s="158"/>
      <c r="E88" s="158"/>
      <c r="F88" s="159"/>
      <c r="G88" s="159"/>
      <c r="H88" s="153"/>
    </row>
    <row r="89" spans="1:9" ht="15.75" x14ac:dyDescent="0.2">
      <c r="A89" s="246" t="s">
        <v>3</v>
      </c>
      <c r="B89" s="247"/>
      <c r="C89" s="247" t="s">
        <v>13</v>
      </c>
      <c r="D89" s="247"/>
      <c r="E89" s="247"/>
      <c r="F89" s="247"/>
      <c r="G89" s="116"/>
    </row>
    <row r="90" spans="1:9" x14ac:dyDescent="0.2">
      <c r="A90" s="248"/>
      <c r="B90" s="235"/>
      <c r="C90" s="235"/>
      <c r="D90" s="249"/>
      <c r="E90" s="249"/>
      <c r="F90" s="249"/>
      <c r="G90" s="119"/>
    </row>
    <row r="91" spans="1:9" x14ac:dyDescent="0.2">
      <c r="A91" s="160"/>
      <c r="B91" s="161"/>
      <c r="C91" s="162"/>
      <c r="D91" s="161"/>
      <c r="E91" s="161"/>
      <c r="F91" s="161"/>
      <c r="G91" s="119"/>
    </row>
    <row r="92" spans="1:9" x14ac:dyDescent="0.2">
      <c r="A92" s="160"/>
      <c r="B92" s="161"/>
      <c r="C92" s="162"/>
      <c r="D92" s="161"/>
      <c r="E92" s="161"/>
      <c r="F92" s="161"/>
      <c r="G92" s="119"/>
    </row>
    <row r="93" spans="1:9" x14ac:dyDescent="0.2">
      <c r="A93" s="160"/>
      <c r="B93" s="161"/>
      <c r="C93" s="162"/>
      <c r="D93" s="161"/>
      <c r="E93" s="161"/>
      <c r="F93" s="161"/>
      <c r="G93" s="119"/>
    </row>
    <row r="94" spans="1:9" x14ac:dyDescent="0.2">
      <c r="A94" s="160"/>
      <c r="B94" s="161"/>
      <c r="C94" s="162"/>
      <c r="D94" s="161"/>
      <c r="E94" s="161"/>
      <c r="F94" s="161"/>
      <c r="G94" s="119"/>
    </row>
    <row r="95" spans="1:9" x14ac:dyDescent="0.2">
      <c r="A95" s="248"/>
      <c r="B95" s="235"/>
      <c r="C95" s="235"/>
      <c r="D95" s="235"/>
      <c r="E95" s="235"/>
      <c r="F95" s="235"/>
      <c r="G95" s="119"/>
    </row>
    <row r="96" spans="1:9" x14ac:dyDescent="0.2">
      <c r="A96" s="248"/>
      <c r="B96" s="235"/>
      <c r="C96" s="235"/>
      <c r="D96" s="251"/>
      <c r="E96" s="251"/>
      <c r="F96" s="251"/>
      <c r="G96" s="119"/>
    </row>
    <row r="97" spans="1:7" ht="16.5" thickBot="1" x14ac:dyDescent="0.25">
      <c r="A97" s="244" t="str">
        <f>IF(E16&lt;&gt;0,E16,"")</f>
        <v/>
      </c>
      <c r="B97" s="245"/>
      <c r="C97" s="245" t="str">
        <f>IF(E17&lt;&gt;0,E17,"")</f>
        <v xml:space="preserve">ЕЛИФЕРОВ А. В.  (ВК, г. Воронежская область) </v>
      </c>
      <c r="D97" s="245"/>
      <c r="E97" s="245"/>
      <c r="F97" s="245"/>
      <c r="G97" s="163"/>
    </row>
    <row r="98" spans="1:7" ht="13.5" thickTop="1" x14ac:dyDescent="0.2"/>
    <row r="101" spans="1:7" x14ac:dyDescent="0.2">
      <c r="A101" s="120" t="s">
        <v>61</v>
      </c>
    </row>
    <row r="103" spans="1:7" x14ac:dyDescent="0.2">
      <c r="A103" s="120" t="s">
        <v>52</v>
      </c>
    </row>
    <row r="104" spans="1:7" x14ac:dyDescent="0.2">
      <c r="A104" s="120" t="s">
        <v>53</v>
      </c>
    </row>
    <row r="105" spans="1:7" x14ac:dyDescent="0.2">
      <c r="A105" s="120" t="s">
        <v>55</v>
      </c>
    </row>
    <row r="106" spans="1:7" x14ac:dyDescent="0.2">
      <c r="A106" s="120" t="s">
        <v>54</v>
      </c>
    </row>
    <row r="107" spans="1:7" x14ac:dyDescent="0.2">
      <c r="A107" s="120" t="s">
        <v>56</v>
      </c>
    </row>
    <row r="108" spans="1:7" x14ac:dyDescent="0.2">
      <c r="A108" s="120" t="s">
        <v>57</v>
      </c>
    </row>
    <row r="109" spans="1:7" x14ac:dyDescent="0.2">
      <c r="A109" s="120" t="s">
        <v>58</v>
      </c>
    </row>
    <row r="111" spans="1:7" x14ac:dyDescent="0.2">
      <c r="A111" s="120" t="s">
        <v>78</v>
      </c>
    </row>
  </sheetData>
  <sortState xmlns:xlrd2="http://schemas.microsoft.com/office/spreadsheetml/2017/richdata2" ref="A24:I85">
    <sortCondition ref="A24:A85"/>
  </sortState>
  <mergeCells count="26">
    <mergeCell ref="B54:D54"/>
    <mergeCell ref="B58:C58"/>
    <mergeCell ref="B64:C64"/>
    <mergeCell ref="B39:D39"/>
    <mergeCell ref="A96:C96"/>
    <mergeCell ref="D96:F96"/>
    <mergeCell ref="A97:B97"/>
    <mergeCell ref="C97:F97"/>
    <mergeCell ref="A89:B89"/>
    <mergeCell ref="C89:F89"/>
    <mergeCell ref="A90:C90"/>
    <mergeCell ref="D90:F90"/>
    <mergeCell ref="A95:C95"/>
    <mergeCell ref="D95:F95"/>
    <mergeCell ref="A12:G12"/>
    <mergeCell ref="A1:G1"/>
    <mergeCell ref="A2:G2"/>
    <mergeCell ref="A3:G3"/>
    <mergeCell ref="A4:G4"/>
    <mergeCell ref="A5:G5"/>
    <mergeCell ref="A6:G6"/>
    <mergeCell ref="A7:G7"/>
    <mergeCell ref="A8:F8"/>
    <mergeCell ref="A9:G9"/>
    <mergeCell ref="A10:G10"/>
    <mergeCell ref="A11:G11"/>
  </mergeCells>
  <conditionalFormatting sqref="A24:A27 A29:A33 A50:A53 A69:A71 A55:A57 A35:A38 A59:A63 A65:A67 A40:A43 A45:A48 A73:A78 A80:A82">
    <cfRule type="duplicateValues" dxfId="23" priority="17"/>
  </conditionalFormatting>
  <conditionalFormatting sqref="A85 A87">
    <cfRule type="duplicateValues" dxfId="22" priority="16"/>
  </conditionalFormatting>
  <conditionalFormatting sqref="A83">
    <cfRule type="duplicateValues" dxfId="21" priority="15"/>
  </conditionalFormatting>
  <conditionalFormatting sqref="A84">
    <cfRule type="duplicateValues" dxfId="20" priority="14"/>
  </conditionalFormatting>
  <conditionalFormatting sqref="A28">
    <cfRule type="duplicateValues" dxfId="19" priority="13"/>
  </conditionalFormatting>
  <conditionalFormatting sqref="A49">
    <cfRule type="duplicateValues" dxfId="18" priority="12"/>
  </conditionalFormatting>
  <conditionalFormatting sqref="A68">
    <cfRule type="duplicateValues" dxfId="17" priority="11"/>
  </conditionalFormatting>
  <conditionalFormatting sqref="A54">
    <cfRule type="duplicateValues" dxfId="16" priority="10"/>
  </conditionalFormatting>
  <conditionalFormatting sqref="A34">
    <cfRule type="duplicateValues" dxfId="15" priority="8"/>
  </conditionalFormatting>
  <conditionalFormatting sqref="A34">
    <cfRule type="duplicateValues" dxfId="14" priority="9"/>
  </conditionalFormatting>
  <conditionalFormatting sqref="A34">
    <cfRule type="duplicateValues" dxfId="13" priority="7"/>
  </conditionalFormatting>
  <conditionalFormatting sqref="A58">
    <cfRule type="duplicateValues" dxfId="12" priority="6"/>
  </conditionalFormatting>
  <conditionalFormatting sqref="A64">
    <cfRule type="duplicateValues" dxfId="11" priority="5"/>
  </conditionalFormatting>
  <conditionalFormatting sqref="A39">
    <cfRule type="duplicateValues" dxfId="10" priority="4"/>
  </conditionalFormatting>
  <conditionalFormatting sqref="A44">
    <cfRule type="duplicateValues" dxfId="9" priority="3"/>
  </conditionalFormatting>
  <conditionalFormatting sqref="A72">
    <cfRule type="duplicateValues" dxfId="8" priority="2"/>
  </conditionalFormatting>
  <conditionalFormatting sqref="A79">
    <cfRule type="duplicateValues" dxfId="7" priority="1"/>
  </conditionalFormatting>
  <printOptions horizontalCentered="1"/>
  <pageMargins left="0.39370078740157483" right="0.39370078740157483" top="0.9916666666666667" bottom="0.55833333333333335" header="0.31496062992125984" footer="0.31496062992125984"/>
  <pageSetup paperSize="9" scale="59" fitToHeight="0" orientation="portrait" r:id="rId1"/>
  <headerFooter alignWithMargins="0">
    <oddHeader>&amp;L&amp;"Calibri,полужирный курсив"&amp;UРЕЗУЛЬТАТЫ НА САЙТЕ WWW.FVSR|highway|results&amp;C&amp;"Calibri,обычный"&amp;8&amp;A&amp;R&amp;"Calibri,полужирный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249977111117893"/>
    <pageSetUpPr fitToPage="1"/>
  </sheetPr>
  <dimension ref="A1:R91"/>
  <sheetViews>
    <sheetView tabSelected="1" view="pageBreakPreview" zoomScaleSheetLayoutView="100" workbookViewId="0">
      <selection activeCell="A14" sqref="A14"/>
    </sheetView>
  </sheetViews>
  <sheetFormatPr defaultColWidth="9.140625" defaultRowHeight="12.75" x14ac:dyDescent="0.2"/>
  <cols>
    <col min="1" max="1" width="7" style="1" customWidth="1"/>
    <col min="2" max="2" width="7" style="19" customWidth="1"/>
    <col min="3" max="3" width="16.42578125" style="19" customWidth="1"/>
    <col min="4" max="4" width="13.7109375" style="16" hidden="1" customWidth="1"/>
    <col min="5" max="5" width="46" style="1" customWidth="1"/>
    <col min="6" max="6" width="11.7109375" style="1" customWidth="1"/>
    <col min="7" max="7" width="7.7109375" style="1" customWidth="1"/>
    <col min="8" max="8" width="23.42578125" style="1" customWidth="1"/>
    <col min="9" max="9" width="11.42578125" style="1" customWidth="1"/>
    <col min="10" max="10" width="11.5703125" style="1" customWidth="1"/>
    <col min="11" max="11" width="13.5703125" style="81" customWidth="1"/>
    <col min="12" max="12" width="13.28515625" style="1" customWidth="1"/>
    <col min="13" max="13" width="20.5703125" style="1" customWidth="1"/>
    <col min="14" max="16384" width="9.140625" style="1"/>
  </cols>
  <sheetData>
    <row r="1" spans="1:18" ht="15.75" customHeight="1" x14ac:dyDescent="0.2">
      <c r="A1" s="252" t="s">
        <v>0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</row>
    <row r="2" spans="1:18" ht="15.75" customHeight="1" x14ac:dyDescent="0.2">
      <c r="A2" s="252" t="s">
        <v>86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</row>
    <row r="3" spans="1:18" ht="15.75" customHeight="1" x14ac:dyDescent="0.2">
      <c r="A3" s="252" t="s">
        <v>11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</row>
    <row r="4" spans="1:18" ht="21" x14ac:dyDescent="0.2">
      <c r="A4" s="252" t="s">
        <v>79</v>
      </c>
      <c r="B4" s="252"/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</row>
    <row r="5" spans="1:18" x14ac:dyDescent="0.2">
      <c r="A5" s="253" t="s">
        <v>203</v>
      </c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P5" s="38"/>
    </row>
    <row r="6" spans="1:18" s="2" customFormat="1" ht="28.5" x14ac:dyDescent="0.2">
      <c r="A6" s="259" t="s">
        <v>94</v>
      </c>
      <c r="B6" s="259"/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59"/>
      <c r="R6" s="38"/>
    </row>
    <row r="7" spans="1:18" s="2" customFormat="1" ht="18" customHeight="1" x14ac:dyDescent="0.2">
      <c r="A7" s="260" t="s">
        <v>18</v>
      </c>
      <c r="B7" s="260"/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</row>
    <row r="8" spans="1:18" s="2" customFormat="1" ht="4.5" customHeight="1" thickBot="1" x14ac:dyDescent="0.25">
      <c r="A8" s="261" t="s">
        <v>203</v>
      </c>
      <c r="B8" s="261"/>
      <c r="C8" s="261"/>
      <c r="D8" s="261"/>
      <c r="E8" s="261"/>
      <c r="F8" s="261"/>
      <c r="G8" s="261"/>
      <c r="H8" s="261"/>
      <c r="I8" s="261"/>
      <c r="J8" s="261"/>
      <c r="K8" s="261"/>
      <c r="L8" s="261"/>
      <c r="M8" s="261"/>
    </row>
    <row r="9" spans="1:18" ht="19.5" customHeight="1" thickTop="1" x14ac:dyDescent="0.2">
      <c r="A9" s="238" t="s">
        <v>23</v>
      </c>
      <c r="B9" s="239"/>
      <c r="C9" s="239"/>
      <c r="D9" s="239"/>
      <c r="E9" s="239"/>
      <c r="F9" s="239"/>
      <c r="G9" s="239"/>
      <c r="H9" s="239"/>
      <c r="I9" s="239"/>
      <c r="J9" s="239"/>
      <c r="K9" s="239"/>
      <c r="L9" s="239"/>
      <c r="M9" s="240"/>
    </row>
    <row r="10" spans="1:18" ht="18" customHeight="1" x14ac:dyDescent="0.2">
      <c r="A10" s="241" t="s">
        <v>43</v>
      </c>
      <c r="B10" s="273"/>
      <c r="C10" s="273"/>
      <c r="D10" s="273"/>
      <c r="E10" s="273"/>
      <c r="F10" s="273"/>
      <c r="G10" s="273"/>
      <c r="H10" s="273"/>
      <c r="I10" s="273"/>
      <c r="J10" s="273"/>
      <c r="K10" s="273"/>
      <c r="L10" s="273"/>
      <c r="M10" s="243"/>
    </row>
    <row r="11" spans="1:18" ht="19.5" customHeight="1" x14ac:dyDescent="0.2">
      <c r="A11" s="241" t="s">
        <v>88</v>
      </c>
      <c r="B11" s="273"/>
      <c r="C11" s="273"/>
      <c r="D11" s="273"/>
      <c r="E11" s="273"/>
      <c r="F11" s="273"/>
      <c r="G11" s="273"/>
      <c r="H11" s="273"/>
      <c r="I11" s="273"/>
      <c r="J11" s="273"/>
      <c r="K11" s="273"/>
      <c r="L11" s="273"/>
      <c r="M11" s="243"/>
    </row>
    <row r="12" spans="1:18" ht="5.25" customHeight="1" x14ac:dyDescent="0.2">
      <c r="A12" s="262" t="s">
        <v>203</v>
      </c>
      <c r="B12" s="263"/>
      <c r="C12" s="263"/>
      <c r="D12" s="263"/>
      <c r="E12" s="263"/>
      <c r="F12" s="263"/>
      <c r="G12" s="263"/>
      <c r="H12" s="263"/>
      <c r="I12" s="263"/>
      <c r="J12" s="263"/>
      <c r="K12" s="263"/>
      <c r="L12" s="263"/>
      <c r="M12" s="264"/>
    </row>
    <row r="13" spans="1:18" ht="15.75" x14ac:dyDescent="0.2">
      <c r="A13" s="70" t="s">
        <v>205</v>
      </c>
      <c r="B13" s="33"/>
      <c r="C13" s="33"/>
      <c r="D13" s="14"/>
      <c r="E13" s="123"/>
      <c r="F13" s="5"/>
      <c r="G13" s="5"/>
      <c r="H13" s="55" t="s">
        <v>24</v>
      </c>
      <c r="I13" s="210" t="s">
        <v>183</v>
      </c>
      <c r="J13" s="5"/>
      <c r="K13" s="71"/>
      <c r="L13" s="50" t="s">
        <v>29</v>
      </c>
      <c r="M13" s="51" t="s">
        <v>80</v>
      </c>
    </row>
    <row r="14" spans="1:18" ht="15.75" x14ac:dyDescent="0.2">
      <c r="A14" s="24" t="s">
        <v>206</v>
      </c>
      <c r="B14" s="18"/>
      <c r="C14" s="18"/>
      <c r="D14" s="15"/>
      <c r="E14" s="165"/>
      <c r="F14" s="6"/>
      <c r="G14" s="6"/>
      <c r="H14" s="7" t="s">
        <v>204</v>
      </c>
      <c r="I14" s="211" t="s">
        <v>187</v>
      </c>
      <c r="J14" s="6"/>
      <c r="K14" s="72"/>
      <c r="L14" s="52" t="s">
        <v>87</v>
      </c>
      <c r="M14" s="172" t="s">
        <v>93</v>
      </c>
    </row>
    <row r="15" spans="1:18" ht="15" x14ac:dyDescent="0.2">
      <c r="A15" s="254" t="s">
        <v>10</v>
      </c>
      <c r="B15" s="255"/>
      <c r="C15" s="255"/>
      <c r="D15" s="255"/>
      <c r="E15" s="255"/>
      <c r="F15" s="255"/>
      <c r="G15" s="255"/>
      <c r="H15" s="256"/>
      <c r="I15" s="27" t="s">
        <v>1</v>
      </c>
      <c r="J15" s="26"/>
      <c r="K15" s="73"/>
      <c r="L15" s="26"/>
      <c r="M15" s="28"/>
    </row>
    <row r="16" spans="1:18" ht="15" x14ac:dyDescent="0.2">
      <c r="A16" s="25" t="s">
        <v>19</v>
      </c>
      <c r="B16" s="20"/>
      <c r="C16" s="20"/>
      <c r="D16" s="17"/>
      <c r="E16" s="11"/>
      <c r="F16" s="12"/>
      <c r="G16" s="11"/>
      <c r="H16" s="13" t="s">
        <v>203</v>
      </c>
      <c r="I16" s="65" t="s">
        <v>47</v>
      </c>
      <c r="J16" s="8"/>
      <c r="K16" s="74"/>
      <c r="L16" s="8"/>
      <c r="M16" s="166" t="s">
        <v>81</v>
      </c>
    </row>
    <row r="17" spans="1:13" ht="15" x14ac:dyDescent="0.2">
      <c r="A17" s="25" t="s">
        <v>20</v>
      </c>
      <c r="B17" s="20"/>
      <c r="C17" s="20"/>
      <c r="D17" s="17"/>
      <c r="E17" s="10"/>
      <c r="F17" s="12"/>
      <c r="G17" s="11"/>
      <c r="H17" s="13" t="s">
        <v>91</v>
      </c>
      <c r="I17" s="65" t="s">
        <v>48</v>
      </c>
      <c r="J17" s="8"/>
      <c r="K17" s="74"/>
      <c r="L17" s="8"/>
      <c r="M17" s="212"/>
    </row>
    <row r="18" spans="1:13" ht="15" x14ac:dyDescent="0.2">
      <c r="A18" s="25" t="s">
        <v>21</v>
      </c>
      <c r="B18" s="20"/>
      <c r="C18" s="20"/>
      <c r="D18" s="17"/>
      <c r="E18" s="10"/>
      <c r="F18" s="12"/>
      <c r="G18" s="11"/>
      <c r="H18" s="13" t="s">
        <v>92</v>
      </c>
      <c r="I18" s="65" t="s">
        <v>49</v>
      </c>
      <c r="J18" s="8"/>
      <c r="K18" s="74"/>
      <c r="L18" s="8"/>
      <c r="M18" s="212"/>
    </row>
    <row r="19" spans="1:13" ht="16.5" thickBot="1" x14ac:dyDescent="0.25">
      <c r="A19" s="25" t="s">
        <v>17</v>
      </c>
      <c r="B19" s="21"/>
      <c r="C19" s="21"/>
      <c r="D19" s="29"/>
      <c r="E19" s="9"/>
      <c r="F19" s="9"/>
      <c r="G19" s="9"/>
      <c r="H19" s="13" t="s">
        <v>186</v>
      </c>
      <c r="I19" s="182" t="s">
        <v>46</v>
      </c>
      <c r="J19" s="183"/>
      <c r="K19" s="184"/>
      <c r="L19" s="213">
        <v>63</v>
      </c>
      <c r="M19" s="214" t="s">
        <v>89</v>
      </c>
    </row>
    <row r="20" spans="1:13" ht="9.75" customHeight="1" thickTop="1" thickBot="1" x14ac:dyDescent="0.25">
      <c r="A20" s="44"/>
      <c r="B20" s="35"/>
      <c r="C20" s="35"/>
      <c r="D20" s="36"/>
      <c r="E20" s="34"/>
      <c r="F20" s="34"/>
      <c r="G20" s="34"/>
      <c r="H20" s="34"/>
      <c r="I20" s="34"/>
      <c r="J20" s="34"/>
      <c r="K20" s="75"/>
      <c r="L20" s="34"/>
      <c r="M20" s="45"/>
    </row>
    <row r="21" spans="1:13" s="3" customFormat="1" ht="21" customHeight="1" thickTop="1" x14ac:dyDescent="0.2">
      <c r="A21" s="271" t="s">
        <v>7</v>
      </c>
      <c r="B21" s="265" t="s">
        <v>14</v>
      </c>
      <c r="C21" s="265" t="s">
        <v>45</v>
      </c>
      <c r="D21" s="269" t="s">
        <v>12</v>
      </c>
      <c r="E21" s="265" t="s">
        <v>2</v>
      </c>
      <c r="F21" s="265" t="s">
        <v>44</v>
      </c>
      <c r="G21" s="265" t="s">
        <v>9</v>
      </c>
      <c r="H21" s="279" t="s">
        <v>15</v>
      </c>
      <c r="I21" s="279" t="s">
        <v>8</v>
      </c>
      <c r="J21" s="265" t="s">
        <v>28</v>
      </c>
      <c r="K21" s="267" t="s">
        <v>25</v>
      </c>
      <c r="L21" s="257" t="s">
        <v>27</v>
      </c>
      <c r="M21" s="276" t="s">
        <v>16</v>
      </c>
    </row>
    <row r="22" spans="1:13" s="3" customFormat="1" ht="13.5" customHeight="1" thickBot="1" x14ac:dyDescent="0.25">
      <c r="A22" s="272"/>
      <c r="B22" s="266"/>
      <c r="C22" s="266"/>
      <c r="D22" s="270"/>
      <c r="E22" s="266"/>
      <c r="F22" s="266"/>
      <c r="G22" s="266"/>
      <c r="H22" s="280"/>
      <c r="I22" s="280"/>
      <c r="J22" s="266"/>
      <c r="K22" s="268"/>
      <c r="L22" s="258"/>
      <c r="M22" s="277"/>
    </row>
    <row r="23" spans="1:13" s="4" customFormat="1" ht="26.25" customHeight="1" thickTop="1" x14ac:dyDescent="0.2">
      <c r="A23" s="215">
        <v>1</v>
      </c>
      <c r="B23" s="60">
        <v>30</v>
      </c>
      <c r="C23" s="60" t="s">
        <v>121</v>
      </c>
      <c r="D23" s="61"/>
      <c r="E23" s="62" t="s">
        <v>122</v>
      </c>
      <c r="F23" s="169">
        <v>39413</v>
      </c>
      <c r="G23" s="63" t="s">
        <v>40</v>
      </c>
      <c r="H23" s="108" t="s">
        <v>188</v>
      </c>
      <c r="I23" s="98">
        <v>7.857638888888889E-2</v>
      </c>
      <c r="J23" s="99" t="s">
        <v>203</v>
      </c>
      <c r="K23" s="76">
        <v>33.406981882456918</v>
      </c>
      <c r="L23" s="170"/>
      <c r="M23" s="53"/>
    </row>
    <row r="24" spans="1:13" s="4" customFormat="1" ht="26.25" customHeight="1" x14ac:dyDescent="0.2">
      <c r="A24" s="195">
        <v>2</v>
      </c>
      <c r="B24" s="56">
        <v>67</v>
      </c>
      <c r="C24" s="56" t="s">
        <v>143</v>
      </c>
      <c r="D24" s="47"/>
      <c r="E24" s="57" t="s">
        <v>144</v>
      </c>
      <c r="F24" s="169">
        <v>39465</v>
      </c>
      <c r="G24" s="48" t="s">
        <v>40</v>
      </c>
      <c r="H24" s="109" t="s">
        <v>136</v>
      </c>
      <c r="I24" s="99">
        <v>7.9004629629629633E-2</v>
      </c>
      <c r="J24" s="99">
        <v>4.2824074074074292E-4</v>
      </c>
      <c r="K24" s="77">
        <v>33.225900966891295</v>
      </c>
      <c r="L24" s="46"/>
      <c r="M24" s="54"/>
    </row>
    <row r="25" spans="1:13" s="4" customFormat="1" ht="26.25" customHeight="1" x14ac:dyDescent="0.2">
      <c r="A25" s="215">
        <v>3</v>
      </c>
      <c r="B25" s="56">
        <v>38</v>
      </c>
      <c r="C25" s="56" t="s">
        <v>127</v>
      </c>
      <c r="D25" s="47"/>
      <c r="E25" s="57" t="s">
        <v>128</v>
      </c>
      <c r="F25" s="169">
        <v>39478</v>
      </c>
      <c r="G25" s="48" t="s">
        <v>40</v>
      </c>
      <c r="H25" s="109" t="s">
        <v>188</v>
      </c>
      <c r="I25" s="99">
        <v>8.0972222222222223E-2</v>
      </c>
      <c r="J25" s="99">
        <v>2.3958333333333331E-3</v>
      </c>
      <c r="K25" s="77">
        <v>32.418524871355061</v>
      </c>
      <c r="L25" s="46"/>
      <c r="M25" s="54"/>
    </row>
    <row r="26" spans="1:13" s="4" customFormat="1" ht="26.25" customHeight="1" x14ac:dyDescent="0.2">
      <c r="A26" s="195">
        <v>4</v>
      </c>
      <c r="B26" s="56">
        <v>54</v>
      </c>
      <c r="C26" s="56" t="s">
        <v>107</v>
      </c>
      <c r="D26" s="47"/>
      <c r="E26" s="57" t="s">
        <v>108</v>
      </c>
      <c r="F26" s="169">
        <v>39607</v>
      </c>
      <c r="G26" s="48" t="s">
        <v>40</v>
      </c>
      <c r="H26" s="109" t="s">
        <v>109</v>
      </c>
      <c r="I26" s="99">
        <v>8.1620370370370371E-2</v>
      </c>
      <c r="J26" s="99">
        <v>3.0439814814814808E-3</v>
      </c>
      <c r="K26" s="77">
        <v>32.161089052750995</v>
      </c>
      <c r="L26" s="46"/>
      <c r="M26" s="54"/>
    </row>
    <row r="27" spans="1:13" s="4" customFormat="1" ht="26.25" customHeight="1" x14ac:dyDescent="0.2">
      <c r="A27" s="215">
        <v>5</v>
      </c>
      <c r="B27" s="56">
        <v>37</v>
      </c>
      <c r="C27" s="56" t="s">
        <v>124</v>
      </c>
      <c r="D27" s="47"/>
      <c r="E27" s="57" t="s">
        <v>125</v>
      </c>
      <c r="F27" s="169">
        <v>39535</v>
      </c>
      <c r="G27" s="48" t="s">
        <v>40</v>
      </c>
      <c r="H27" s="109" t="s">
        <v>188</v>
      </c>
      <c r="I27" s="99">
        <v>8.1631944444444438E-2</v>
      </c>
      <c r="J27" s="99">
        <v>3.0555555555555475E-3</v>
      </c>
      <c r="K27" s="77">
        <v>32.156529136537642</v>
      </c>
      <c r="L27" s="46"/>
      <c r="M27" s="54"/>
    </row>
    <row r="28" spans="1:13" s="4" customFormat="1" ht="26.25" customHeight="1" x14ac:dyDescent="0.2">
      <c r="A28" s="195">
        <v>6</v>
      </c>
      <c r="B28" s="56">
        <v>76</v>
      </c>
      <c r="C28" s="56" t="s">
        <v>113</v>
      </c>
      <c r="D28" s="47"/>
      <c r="E28" s="57" t="s">
        <v>114</v>
      </c>
      <c r="F28" s="169">
        <v>39526</v>
      </c>
      <c r="G28" s="48" t="s">
        <v>40</v>
      </c>
      <c r="H28" s="109" t="s">
        <v>189</v>
      </c>
      <c r="I28" s="99">
        <v>8.1956018518518525E-2</v>
      </c>
      <c r="J28" s="99">
        <v>3.3796296296296352E-3</v>
      </c>
      <c r="K28" s="77">
        <v>32.029374382149413</v>
      </c>
      <c r="L28" s="46"/>
      <c r="M28" s="54"/>
    </row>
    <row r="29" spans="1:13" s="4" customFormat="1" ht="26.25" customHeight="1" x14ac:dyDescent="0.2">
      <c r="A29" s="215">
        <v>7</v>
      </c>
      <c r="B29" s="56">
        <v>81</v>
      </c>
      <c r="C29" s="56" t="s">
        <v>159</v>
      </c>
      <c r="D29" s="47"/>
      <c r="E29" s="57" t="s">
        <v>160</v>
      </c>
      <c r="F29" s="169">
        <v>39591</v>
      </c>
      <c r="G29" s="48" t="s">
        <v>40</v>
      </c>
      <c r="H29" s="109" t="s">
        <v>161</v>
      </c>
      <c r="I29" s="99">
        <v>8.5555555555555551E-2</v>
      </c>
      <c r="J29" s="99">
        <v>6.9791666666666613E-3</v>
      </c>
      <c r="K29" s="77">
        <v>30.681818181818183</v>
      </c>
      <c r="L29" s="46"/>
      <c r="M29" s="54"/>
    </row>
    <row r="30" spans="1:13" s="4" customFormat="1" ht="26.25" customHeight="1" x14ac:dyDescent="0.2">
      <c r="A30" s="195">
        <v>8</v>
      </c>
      <c r="B30" s="56">
        <v>93</v>
      </c>
      <c r="C30" s="56" t="s">
        <v>179</v>
      </c>
      <c r="D30" s="47"/>
      <c r="E30" s="57" t="s">
        <v>180</v>
      </c>
      <c r="F30" s="169">
        <v>39724</v>
      </c>
      <c r="G30" s="48" t="s">
        <v>64</v>
      </c>
      <c r="H30" s="109" t="s">
        <v>175</v>
      </c>
      <c r="I30" s="99">
        <v>8.7511574074074075E-2</v>
      </c>
      <c r="J30" s="99">
        <v>8.9351851851851849E-3</v>
      </c>
      <c r="K30" s="77">
        <v>29.996032270863644</v>
      </c>
      <c r="L30" s="46"/>
      <c r="M30" s="54"/>
    </row>
    <row r="31" spans="1:13" s="4" customFormat="1" ht="26.25" customHeight="1" x14ac:dyDescent="0.2">
      <c r="A31" s="215">
        <v>9</v>
      </c>
      <c r="B31" s="56">
        <v>57</v>
      </c>
      <c r="C31" s="56" t="s">
        <v>116</v>
      </c>
      <c r="D31" s="47"/>
      <c r="E31" s="57" t="s">
        <v>117</v>
      </c>
      <c r="F31" s="169">
        <v>39459</v>
      </c>
      <c r="G31" s="48" t="s">
        <v>40</v>
      </c>
      <c r="H31" s="109" t="s">
        <v>118</v>
      </c>
      <c r="I31" s="99">
        <v>8.7523148148148142E-2</v>
      </c>
      <c r="J31" s="99">
        <v>8.9467592592592515E-3</v>
      </c>
      <c r="K31" s="77">
        <v>29.992065591113462</v>
      </c>
      <c r="L31" s="46"/>
      <c r="M31" s="54"/>
    </row>
    <row r="32" spans="1:13" s="4" customFormat="1" ht="26.25" customHeight="1" x14ac:dyDescent="0.2">
      <c r="A32" s="195">
        <v>10</v>
      </c>
      <c r="B32" s="56">
        <v>58</v>
      </c>
      <c r="C32" s="56" t="s">
        <v>120</v>
      </c>
      <c r="D32" s="47"/>
      <c r="E32" s="57" t="s">
        <v>184</v>
      </c>
      <c r="F32" s="169">
        <v>39763</v>
      </c>
      <c r="G32" s="48" t="s">
        <v>40</v>
      </c>
      <c r="H32" s="109" t="s">
        <v>118</v>
      </c>
      <c r="I32" s="99">
        <v>8.7534722222222222E-2</v>
      </c>
      <c r="J32" s="99">
        <v>8.958333333333332E-3</v>
      </c>
      <c r="K32" s="77">
        <v>29.988099960333201</v>
      </c>
      <c r="L32" s="46"/>
      <c r="M32" s="54"/>
    </row>
    <row r="33" spans="1:13" s="4" customFormat="1" ht="26.25" customHeight="1" x14ac:dyDescent="0.2">
      <c r="A33" s="215">
        <v>11</v>
      </c>
      <c r="B33" s="56">
        <v>1</v>
      </c>
      <c r="C33" s="56" t="s">
        <v>96</v>
      </c>
      <c r="D33" s="47"/>
      <c r="E33" s="57" t="s">
        <v>97</v>
      </c>
      <c r="F33" s="169">
        <v>39565</v>
      </c>
      <c r="G33" s="48" t="s">
        <v>40</v>
      </c>
      <c r="H33" s="109" t="s">
        <v>98</v>
      </c>
      <c r="I33" s="99">
        <v>8.756944444444445E-2</v>
      </c>
      <c r="J33" s="99">
        <v>8.9930555555555597E-3</v>
      </c>
      <c r="K33" s="77">
        <v>29.976209357652657</v>
      </c>
      <c r="L33" s="46"/>
      <c r="M33" s="54"/>
    </row>
    <row r="34" spans="1:13" s="4" customFormat="1" ht="26.25" customHeight="1" x14ac:dyDescent="0.2">
      <c r="A34" s="195">
        <v>12</v>
      </c>
      <c r="B34" s="56">
        <v>55</v>
      </c>
      <c r="C34" s="56" t="s">
        <v>111</v>
      </c>
      <c r="D34" s="47"/>
      <c r="E34" s="57" t="s">
        <v>112</v>
      </c>
      <c r="F34" s="169">
        <v>39255</v>
      </c>
      <c r="G34" s="48" t="s">
        <v>40</v>
      </c>
      <c r="H34" s="109" t="s">
        <v>109</v>
      </c>
      <c r="I34" s="99">
        <v>8.7592592592592597E-2</v>
      </c>
      <c r="J34" s="99">
        <v>9.0162037037037068E-3</v>
      </c>
      <c r="K34" s="77">
        <v>29.968287526427062</v>
      </c>
      <c r="L34" s="46"/>
      <c r="M34" s="54"/>
    </row>
    <row r="35" spans="1:13" s="4" customFormat="1" ht="26.25" customHeight="1" x14ac:dyDescent="0.2">
      <c r="A35" s="215">
        <v>13</v>
      </c>
      <c r="B35" s="56">
        <v>42</v>
      </c>
      <c r="C35" s="56" t="s">
        <v>145</v>
      </c>
      <c r="D35" s="47"/>
      <c r="E35" s="57" t="s">
        <v>146</v>
      </c>
      <c r="F35" s="169">
        <v>39412</v>
      </c>
      <c r="G35" s="48" t="s">
        <v>40</v>
      </c>
      <c r="H35" s="109" t="s">
        <v>147</v>
      </c>
      <c r="I35" s="99">
        <v>8.7604166666666664E-2</v>
      </c>
      <c r="J35" s="99">
        <v>9.0277777777777735E-3</v>
      </c>
      <c r="K35" s="77">
        <v>29.964328180737219</v>
      </c>
      <c r="L35" s="46"/>
      <c r="M35" s="54"/>
    </row>
    <row r="36" spans="1:13" s="4" customFormat="1" ht="26.25" customHeight="1" x14ac:dyDescent="0.2">
      <c r="A36" s="195">
        <v>14</v>
      </c>
      <c r="B36" s="56">
        <v>95</v>
      </c>
      <c r="C36" s="56" t="s">
        <v>181</v>
      </c>
      <c r="D36" s="47"/>
      <c r="E36" s="57" t="s">
        <v>182</v>
      </c>
      <c r="F36" s="169">
        <v>39274</v>
      </c>
      <c r="G36" s="48" t="s">
        <v>64</v>
      </c>
      <c r="H36" s="109" t="s">
        <v>175</v>
      </c>
      <c r="I36" s="99">
        <v>8.863425925925926E-2</v>
      </c>
      <c r="J36" s="99">
        <v>1.005787037037037E-2</v>
      </c>
      <c r="K36" s="77">
        <v>29.616087751371115</v>
      </c>
      <c r="L36" s="46"/>
      <c r="M36" s="54"/>
    </row>
    <row r="37" spans="1:13" s="4" customFormat="1" ht="26.25" customHeight="1" x14ac:dyDescent="0.2">
      <c r="A37" s="215">
        <v>15</v>
      </c>
      <c r="B37" s="56">
        <v>43</v>
      </c>
      <c r="C37" s="56" t="s">
        <v>149</v>
      </c>
      <c r="D37" s="47"/>
      <c r="E37" s="57" t="s">
        <v>150</v>
      </c>
      <c r="F37" s="169">
        <v>39144</v>
      </c>
      <c r="G37" s="48" t="s">
        <v>40</v>
      </c>
      <c r="H37" s="109" t="s">
        <v>147</v>
      </c>
      <c r="I37" s="99">
        <v>8.8645833333333326E-2</v>
      </c>
      <c r="J37" s="99">
        <v>1.0069444444444436E-2</v>
      </c>
      <c r="K37" s="77">
        <v>29.612220916568742</v>
      </c>
      <c r="L37" s="46"/>
      <c r="M37" s="54"/>
    </row>
    <row r="38" spans="1:13" s="4" customFormat="1" ht="26.25" customHeight="1" x14ac:dyDescent="0.2">
      <c r="A38" s="195">
        <v>16</v>
      </c>
      <c r="B38" s="56">
        <v>86</v>
      </c>
      <c r="C38" s="56" t="s">
        <v>167</v>
      </c>
      <c r="D38" s="47"/>
      <c r="E38" s="57" t="s">
        <v>168</v>
      </c>
      <c r="F38" s="169">
        <v>39379</v>
      </c>
      <c r="G38" s="48" t="s">
        <v>64</v>
      </c>
      <c r="H38" s="109" t="s">
        <v>165</v>
      </c>
      <c r="I38" s="99">
        <v>8.8657407407407407E-2</v>
      </c>
      <c r="J38" s="99">
        <v>1.0081018518518517E-2</v>
      </c>
      <c r="K38" s="77">
        <v>29.60835509138381</v>
      </c>
      <c r="L38" s="46"/>
      <c r="M38" s="54"/>
    </row>
    <row r="39" spans="1:13" s="4" customFormat="1" ht="26.25" customHeight="1" x14ac:dyDescent="0.2">
      <c r="A39" s="215">
        <v>17</v>
      </c>
      <c r="B39" s="56">
        <v>63</v>
      </c>
      <c r="C39" s="56" t="s">
        <v>130</v>
      </c>
      <c r="D39" s="47"/>
      <c r="E39" s="57" t="s">
        <v>131</v>
      </c>
      <c r="F39" s="169">
        <v>39415</v>
      </c>
      <c r="G39" s="48" t="s">
        <v>40</v>
      </c>
      <c r="H39" s="109" t="s">
        <v>132</v>
      </c>
      <c r="I39" s="99">
        <v>8.908564814814815E-2</v>
      </c>
      <c r="J39" s="99">
        <v>1.050925925925926E-2</v>
      </c>
      <c r="K39" s="77">
        <v>29.466025724308171</v>
      </c>
      <c r="L39" s="46"/>
      <c r="M39" s="54"/>
    </row>
    <row r="40" spans="1:13" s="4" customFormat="1" ht="26.25" customHeight="1" x14ac:dyDescent="0.2">
      <c r="A40" s="195">
        <v>18</v>
      </c>
      <c r="B40" s="56">
        <v>3</v>
      </c>
      <c r="C40" s="56" t="s">
        <v>100</v>
      </c>
      <c r="D40" s="47"/>
      <c r="E40" s="57" t="s">
        <v>101</v>
      </c>
      <c r="F40" s="169">
        <v>39525</v>
      </c>
      <c r="G40" s="48" t="s">
        <v>40</v>
      </c>
      <c r="H40" s="109" t="s">
        <v>98</v>
      </c>
      <c r="I40" s="99">
        <v>8.9097222222222217E-2</v>
      </c>
      <c r="J40" s="99">
        <v>1.0520833333333326E-2</v>
      </c>
      <c r="K40" s="77">
        <v>29.46219797349961</v>
      </c>
      <c r="L40" s="46"/>
      <c r="M40" s="54"/>
    </row>
    <row r="41" spans="1:13" s="4" customFormat="1" ht="26.25" customHeight="1" x14ac:dyDescent="0.2">
      <c r="A41" s="215">
        <v>19</v>
      </c>
      <c r="B41" s="56">
        <v>65</v>
      </c>
      <c r="C41" s="56" t="s">
        <v>138</v>
      </c>
      <c r="D41" s="47"/>
      <c r="E41" s="57" t="s">
        <v>139</v>
      </c>
      <c r="F41" s="169">
        <v>39247</v>
      </c>
      <c r="G41" s="48" t="s">
        <v>40</v>
      </c>
      <c r="H41" s="109" t="s">
        <v>136</v>
      </c>
      <c r="I41" s="99">
        <v>8.9108796296296297E-2</v>
      </c>
      <c r="J41" s="99">
        <v>1.0532407407407407E-2</v>
      </c>
      <c r="K41" s="77">
        <v>29.458371217041176</v>
      </c>
      <c r="L41" s="46"/>
      <c r="M41" s="54"/>
    </row>
    <row r="42" spans="1:13" s="4" customFormat="1" ht="26.25" customHeight="1" x14ac:dyDescent="0.2">
      <c r="A42" s="195">
        <v>20</v>
      </c>
      <c r="B42" s="56">
        <v>66</v>
      </c>
      <c r="C42" s="56" t="s">
        <v>141</v>
      </c>
      <c r="D42" s="47"/>
      <c r="E42" s="57" t="s">
        <v>142</v>
      </c>
      <c r="F42" s="169">
        <v>39765</v>
      </c>
      <c r="G42" s="48" t="s">
        <v>40</v>
      </c>
      <c r="H42" s="109" t="s">
        <v>136</v>
      </c>
      <c r="I42" s="99">
        <v>8.9120370370370364E-2</v>
      </c>
      <c r="J42" s="99">
        <v>1.0543981481481474E-2</v>
      </c>
      <c r="K42" s="77">
        <v>29.454545454545453</v>
      </c>
      <c r="L42" s="46"/>
      <c r="M42" s="54"/>
    </row>
    <row r="43" spans="1:13" s="4" customFormat="1" ht="26.25" customHeight="1" x14ac:dyDescent="0.2">
      <c r="A43" s="215">
        <v>21</v>
      </c>
      <c r="B43" s="56">
        <v>48</v>
      </c>
      <c r="C43" s="56" t="s">
        <v>153</v>
      </c>
      <c r="D43" s="47"/>
      <c r="E43" s="57" t="s">
        <v>154</v>
      </c>
      <c r="F43" s="169">
        <v>39690</v>
      </c>
      <c r="G43" s="48" t="s">
        <v>64</v>
      </c>
      <c r="H43" s="109" t="s">
        <v>155</v>
      </c>
      <c r="I43" s="99">
        <v>8.9456018518518518E-2</v>
      </c>
      <c r="J43" s="99">
        <v>1.0879629629629628E-2</v>
      </c>
      <c r="K43" s="77">
        <v>29.34402898175702</v>
      </c>
      <c r="L43" s="46"/>
      <c r="M43" s="54"/>
    </row>
    <row r="44" spans="1:13" s="4" customFormat="1" ht="26.25" customHeight="1" x14ac:dyDescent="0.2">
      <c r="A44" s="195">
        <v>22</v>
      </c>
      <c r="B44" s="56">
        <v>84</v>
      </c>
      <c r="C44" s="56" t="s">
        <v>163</v>
      </c>
      <c r="D44" s="47"/>
      <c r="E44" s="57" t="s">
        <v>164</v>
      </c>
      <c r="F44" s="169">
        <v>39587</v>
      </c>
      <c r="G44" s="48" t="s">
        <v>40</v>
      </c>
      <c r="H44" s="109" t="s">
        <v>165</v>
      </c>
      <c r="I44" s="99">
        <v>8.9467592592592599E-2</v>
      </c>
      <c r="J44" s="99">
        <v>1.0891203703703708E-2</v>
      </c>
      <c r="K44" s="77">
        <v>29.340232858990944</v>
      </c>
      <c r="L44" s="46"/>
      <c r="M44" s="54"/>
    </row>
    <row r="45" spans="1:13" s="4" customFormat="1" ht="26.25" customHeight="1" x14ac:dyDescent="0.2">
      <c r="A45" s="215">
        <v>23</v>
      </c>
      <c r="B45" s="56">
        <v>91</v>
      </c>
      <c r="C45" s="56" t="s">
        <v>173</v>
      </c>
      <c r="D45" s="47"/>
      <c r="E45" s="57" t="s">
        <v>174</v>
      </c>
      <c r="F45" s="169">
        <v>39361</v>
      </c>
      <c r="G45" s="48" t="s">
        <v>40</v>
      </c>
      <c r="H45" s="109" t="s">
        <v>175</v>
      </c>
      <c r="I45" s="99">
        <v>8.9479166666666665E-2</v>
      </c>
      <c r="J45" s="99">
        <v>1.0902777777777775E-2</v>
      </c>
      <c r="K45" s="77">
        <v>29.336437718277065</v>
      </c>
      <c r="L45" s="46"/>
      <c r="M45" s="54"/>
    </row>
    <row r="46" spans="1:13" s="4" customFormat="1" ht="26.25" customHeight="1" x14ac:dyDescent="0.2">
      <c r="A46" s="195">
        <v>24</v>
      </c>
      <c r="B46" s="56">
        <v>88</v>
      </c>
      <c r="C46" s="56" t="s">
        <v>171</v>
      </c>
      <c r="D46" s="47"/>
      <c r="E46" s="57" t="s">
        <v>172</v>
      </c>
      <c r="F46" s="169">
        <v>39632</v>
      </c>
      <c r="G46" s="48" t="s">
        <v>40</v>
      </c>
      <c r="H46" s="109" t="s">
        <v>165</v>
      </c>
      <c r="I46" s="99">
        <v>9.0185185185185188E-2</v>
      </c>
      <c r="J46" s="99">
        <v>1.1608796296296298E-2</v>
      </c>
      <c r="K46" s="77">
        <v>29.106776180698152</v>
      </c>
      <c r="L46" s="46"/>
      <c r="M46" s="54"/>
    </row>
    <row r="47" spans="1:13" s="4" customFormat="1" ht="26.25" customHeight="1" x14ac:dyDescent="0.2">
      <c r="A47" s="215">
        <v>25</v>
      </c>
      <c r="B47" s="49">
        <v>92</v>
      </c>
      <c r="C47" s="56" t="s">
        <v>177</v>
      </c>
      <c r="D47" s="47"/>
      <c r="E47" s="57" t="s">
        <v>178</v>
      </c>
      <c r="F47" s="169">
        <v>39773</v>
      </c>
      <c r="G47" s="48" t="s">
        <v>64</v>
      </c>
      <c r="H47" s="109" t="s">
        <v>175</v>
      </c>
      <c r="I47" s="99">
        <v>9.042824074074074E-2</v>
      </c>
      <c r="J47" s="99">
        <v>1.185185185185185E-2</v>
      </c>
      <c r="K47" s="77">
        <v>29.028542173300909</v>
      </c>
      <c r="L47" s="46"/>
      <c r="M47" s="54"/>
    </row>
    <row r="48" spans="1:13" s="4" customFormat="1" ht="26.25" customHeight="1" x14ac:dyDescent="0.2">
      <c r="A48" s="195">
        <v>26</v>
      </c>
      <c r="B48" s="49">
        <v>87</v>
      </c>
      <c r="C48" s="56" t="s">
        <v>169</v>
      </c>
      <c r="D48" s="47"/>
      <c r="E48" s="57" t="s">
        <v>170</v>
      </c>
      <c r="F48" s="169">
        <v>39471</v>
      </c>
      <c r="G48" s="193" t="s">
        <v>40</v>
      </c>
      <c r="H48" s="194" t="s">
        <v>165</v>
      </c>
      <c r="I48" s="99">
        <v>9.0555555555555556E-2</v>
      </c>
      <c r="J48" s="99">
        <v>1.1979166666666666E-2</v>
      </c>
      <c r="K48" s="77">
        <v>28.987730061349694</v>
      </c>
      <c r="L48" s="46"/>
      <c r="M48" s="54"/>
    </row>
    <row r="49" spans="1:13" s="4" customFormat="1" ht="26.25" customHeight="1" x14ac:dyDescent="0.2">
      <c r="A49" s="215">
        <v>27</v>
      </c>
      <c r="B49" s="49">
        <v>2</v>
      </c>
      <c r="C49" s="56" t="s">
        <v>105</v>
      </c>
      <c r="D49" s="47"/>
      <c r="E49" s="57" t="s">
        <v>106</v>
      </c>
      <c r="F49" s="169">
        <v>39733</v>
      </c>
      <c r="G49" s="193" t="s">
        <v>40</v>
      </c>
      <c r="H49" s="194" t="s">
        <v>98</v>
      </c>
      <c r="I49" s="99">
        <v>9.0578703703703703E-2</v>
      </c>
      <c r="J49" s="99">
        <v>1.2002314814814813E-2</v>
      </c>
      <c r="K49" s="77">
        <v>28.980322003577818</v>
      </c>
      <c r="L49" s="46"/>
      <c r="M49" s="54"/>
    </row>
    <row r="50" spans="1:13" s="4" customFormat="1" ht="26.25" customHeight="1" x14ac:dyDescent="0.2">
      <c r="A50" s="195">
        <v>28</v>
      </c>
      <c r="B50" s="49">
        <v>49</v>
      </c>
      <c r="C50" s="56" t="s">
        <v>157</v>
      </c>
      <c r="D50" s="47"/>
      <c r="E50" s="57" t="s">
        <v>158</v>
      </c>
      <c r="F50" s="169">
        <v>39713</v>
      </c>
      <c r="G50" s="193" t="s">
        <v>64</v>
      </c>
      <c r="H50" s="194" t="s">
        <v>155</v>
      </c>
      <c r="I50" s="99">
        <v>9.0590277777777783E-2</v>
      </c>
      <c r="J50" s="99">
        <v>1.2013888888888893E-2</v>
      </c>
      <c r="K50" s="77">
        <v>28.976619394403986</v>
      </c>
      <c r="L50" s="46"/>
      <c r="M50" s="54"/>
    </row>
    <row r="51" spans="1:13" s="4" customFormat="1" ht="26.25" customHeight="1" thickBot="1" x14ac:dyDescent="0.25">
      <c r="A51" s="220">
        <v>29</v>
      </c>
      <c r="B51" s="49">
        <v>20</v>
      </c>
      <c r="C51" s="56" t="s">
        <v>103</v>
      </c>
      <c r="D51" s="47"/>
      <c r="E51" s="57" t="s">
        <v>104</v>
      </c>
      <c r="F51" s="169">
        <v>39404</v>
      </c>
      <c r="G51" s="193" t="s">
        <v>40</v>
      </c>
      <c r="H51" s="194" t="s">
        <v>98</v>
      </c>
      <c r="I51" s="99">
        <v>9.0590277777777783E-2</v>
      </c>
      <c r="J51" s="99">
        <v>1.2013888888888893E-2</v>
      </c>
      <c r="K51" s="192">
        <v>28.976619394403986</v>
      </c>
      <c r="L51" s="46"/>
      <c r="M51" s="54"/>
    </row>
    <row r="52" spans="1:13" ht="9" customHeight="1" thickTop="1" thickBot="1" x14ac:dyDescent="0.25">
      <c r="A52" s="168"/>
      <c r="B52" s="40"/>
      <c r="C52" s="40"/>
      <c r="D52" s="41"/>
      <c r="E52" s="42"/>
      <c r="F52" s="30"/>
      <c r="G52" s="31"/>
      <c r="H52" s="32"/>
      <c r="I52" s="37"/>
      <c r="J52" s="37"/>
      <c r="K52" s="78"/>
      <c r="L52" s="37"/>
      <c r="M52" s="37"/>
    </row>
    <row r="53" spans="1:13" ht="15.75" thickTop="1" x14ac:dyDescent="0.2">
      <c r="A53" s="281" t="s">
        <v>5</v>
      </c>
      <c r="B53" s="274"/>
      <c r="C53" s="274"/>
      <c r="D53" s="274"/>
      <c r="E53" s="274"/>
      <c r="F53" s="274"/>
      <c r="G53" s="274"/>
      <c r="H53" s="274" t="s">
        <v>6</v>
      </c>
      <c r="I53" s="274"/>
      <c r="J53" s="274"/>
      <c r="K53" s="274"/>
      <c r="L53" s="274"/>
      <c r="M53" s="275"/>
    </row>
    <row r="54" spans="1:13" x14ac:dyDescent="0.2">
      <c r="A54" s="58" t="s">
        <v>30</v>
      </c>
      <c r="B54" s="59"/>
      <c r="C54" s="216" t="s">
        <v>185</v>
      </c>
      <c r="D54" s="59"/>
      <c r="E54" s="64"/>
      <c r="F54" s="83"/>
      <c r="G54" s="90"/>
      <c r="H54" s="66" t="s">
        <v>41</v>
      </c>
      <c r="I54" s="219">
        <v>11</v>
      </c>
      <c r="J54" s="83"/>
      <c r="K54" s="84"/>
      <c r="L54" s="79" t="s">
        <v>39</v>
      </c>
      <c r="M54" s="89">
        <v>0</v>
      </c>
    </row>
    <row r="55" spans="1:13" x14ac:dyDescent="0.2">
      <c r="A55" s="58" t="s">
        <v>31</v>
      </c>
      <c r="B55" s="9"/>
      <c r="C55" s="217">
        <v>0.53</v>
      </c>
      <c r="D55" s="9"/>
      <c r="E55" s="43"/>
      <c r="F55" s="91"/>
      <c r="G55" s="92"/>
      <c r="H55" s="67" t="s">
        <v>34</v>
      </c>
      <c r="I55" s="43">
        <v>29</v>
      </c>
      <c r="J55" s="85"/>
      <c r="K55" s="86"/>
      <c r="L55" s="80" t="s">
        <v>22</v>
      </c>
      <c r="M55" s="89">
        <v>0</v>
      </c>
    </row>
    <row r="56" spans="1:13" x14ac:dyDescent="0.2">
      <c r="A56" s="58" t="s">
        <v>32</v>
      </c>
      <c r="B56" s="9"/>
      <c r="C56" s="218" t="s">
        <v>90</v>
      </c>
      <c r="D56" s="9"/>
      <c r="E56" s="43"/>
      <c r="F56" s="91"/>
      <c r="G56" s="92"/>
      <c r="H56" s="67" t="s">
        <v>35</v>
      </c>
      <c r="I56" s="43">
        <v>29</v>
      </c>
      <c r="J56" s="85"/>
      <c r="K56" s="86"/>
      <c r="L56" s="80" t="s">
        <v>26</v>
      </c>
      <c r="M56" s="89">
        <v>0</v>
      </c>
    </row>
    <row r="57" spans="1:13" x14ac:dyDescent="0.2">
      <c r="A57" s="58" t="s">
        <v>33</v>
      </c>
      <c r="B57" s="9"/>
      <c r="C57" s="218" t="s">
        <v>85</v>
      </c>
      <c r="D57" s="9"/>
      <c r="E57" s="43"/>
      <c r="F57" s="91"/>
      <c r="G57" s="92"/>
      <c r="H57" s="67" t="s">
        <v>36</v>
      </c>
      <c r="I57" s="43">
        <v>29</v>
      </c>
      <c r="J57" s="85"/>
      <c r="K57" s="86"/>
      <c r="L57" s="80" t="s">
        <v>40</v>
      </c>
      <c r="M57" s="89">
        <v>23</v>
      </c>
    </row>
    <row r="58" spans="1:13" x14ac:dyDescent="0.2">
      <c r="A58" s="58"/>
      <c r="B58" s="9"/>
      <c r="C58" s="69"/>
      <c r="D58" s="9"/>
      <c r="E58" s="43"/>
      <c r="F58" s="91"/>
      <c r="G58" s="92"/>
      <c r="H58" s="67" t="s">
        <v>65</v>
      </c>
      <c r="I58" s="43">
        <v>0</v>
      </c>
      <c r="J58" s="85"/>
      <c r="K58" s="86"/>
      <c r="L58" s="80" t="s">
        <v>64</v>
      </c>
      <c r="M58" s="89">
        <v>5</v>
      </c>
    </row>
    <row r="59" spans="1:13" x14ac:dyDescent="0.2">
      <c r="A59" s="58"/>
      <c r="B59" s="9"/>
      <c r="C59" s="9"/>
      <c r="D59" s="9"/>
      <c r="E59" s="43"/>
      <c r="F59" s="91"/>
      <c r="G59" s="92"/>
      <c r="H59" s="67" t="s">
        <v>37</v>
      </c>
      <c r="I59" s="43">
        <v>0</v>
      </c>
      <c r="J59" s="85"/>
      <c r="K59" s="86"/>
      <c r="L59" s="80" t="s">
        <v>83</v>
      </c>
      <c r="M59" s="89">
        <v>0</v>
      </c>
    </row>
    <row r="60" spans="1:13" x14ac:dyDescent="0.2">
      <c r="A60" s="58"/>
      <c r="B60" s="9"/>
      <c r="C60" s="9"/>
      <c r="D60" s="9"/>
      <c r="E60" s="43"/>
      <c r="F60" s="91"/>
      <c r="G60" s="92"/>
      <c r="H60" s="67" t="s">
        <v>42</v>
      </c>
      <c r="I60" s="43">
        <v>0</v>
      </c>
      <c r="J60" s="85"/>
      <c r="K60" s="86"/>
      <c r="L60" s="80" t="s">
        <v>84</v>
      </c>
      <c r="M60" s="89">
        <v>0</v>
      </c>
    </row>
    <row r="61" spans="1:13" x14ac:dyDescent="0.2">
      <c r="A61" s="58"/>
      <c r="B61" s="9"/>
      <c r="C61" s="9"/>
      <c r="D61" s="9"/>
      <c r="E61" s="43"/>
      <c r="F61" s="93"/>
      <c r="G61" s="94"/>
      <c r="H61" s="67" t="s">
        <v>38</v>
      </c>
      <c r="I61" s="43">
        <v>0</v>
      </c>
      <c r="J61" s="87"/>
      <c r="K61" s="88"/>
      <c r="L61" s="80"/>
      <c r="M61" s="68"/>
    </row>
    <row r="62" spans="1:13" ht="9.75" customHeight="1" x14ac:dyDescent="0.2">
      <c r="A62" s="22"/>
      <c r="M62" s="23"/>
    </row>
    <row r="63" spans="1:13" ht="15.75" x14ac:dyDescent="0.2">
      <c r="A63" s="246" t="s">
        <v>3</v>
      </c>
      <c r="B63" s="247"/>
      <c r="C63" s="247"/>
      <c r="D63" s="247"/>
      <c r="E63" s="247"/>
      <c r="F63" s="247" t="s">
        <v>13</v>
      </c>
      <c r="G63" s="247"/>
      <c r="H63" s="247"/>
      <c r="I63" s="247"/>
      <c r="J63" s="247" t="s">
        <v>4</v>
      </c>
      <c r="K63" s="247"/>
      <c r="L63" s="247"/>
      <c r="M63" s="278"/>
    </row>
    <row r="64" spans="1:13" x14ac:dyDescent="0.2">
      <c r="A64" s="284"/>
      <c r="B64" s="285"/>
      <c r="C64" s="285"/>
      <c r="D64" s="285"/>
      <c r="E64" s="285"/>
      <c r="F64" s="285"/>
      <c r="G64" s="286"/>
      <c r="H64" s="286"/>
      <c r="I64" s="286"/>
      <c r="J64" s="286"/>
      <c r="K64" s="286"/>
      <c r="L64" s="286"/>
      <c r="M64" s="287"/>
    </row>
    <row r="65" spans="1:13" hidden="1" x14ac:dyDescent="0.2">
      <c r="A65" s="95"/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7"/>
    </row>
    <row r="66" spans="1:13" hidden="1" x14ac:dyDescent="0.2">
      <c r="A66" s="95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7"/>
    </row>
    <row r="67" spans="1:13" x14ac:dyDescent="0.2">
      <c r="A67" s="95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7"/>
    </row>
    <row r="68" spans="1:13" x14ac:dyDescent="0.2">
      <c r="A68" s="95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7"/>
    </row>
    <row r="69" spans="1:13" x14ac:dyDescent="0.2">
      <c r="A69" s="284"/>
      <c r="B69" s="285"/>
      <c r="C69" s="285"/>
      <c r="D69" s="285"/>
      <c r="E69" s="285"/>
      <c r="F69" s="285"/>
      <c r="G69" s="285"/>
      <c r="H69" s="285"/>
      <c r="I69" s="285"/>
      <c r="J69" s="285"/>
      <c r="K69" s="285"/>
      <c r="L69" s="285"/>
      <c r="M69" s="288"/>
    </row>
    <row r="70" spans="1:13" x14ac:dyDescent="0.2">
      <c r="A70" s="284"/>
      <c r="B70" s="285"/>
      <c r="C70" s="285"/>
      <c r="D70" s="285"/>
      <c r="E70" s="285"/>
      <c r="F70" s="285"/>
      <c r="G70" s="289"/>
      <c r="H70" s="289"/>
      <c r="I70" s="289"/>
      <c r="J70" s="289"/>
      <c r="K70" s="289"/>
      <c r="L70" s="289"/>
      <c r="M70" s="290"/>
    </row>
    <row r="71" spans="1:13" ht="16.5" thickBot="1" x14ac:dyDescent="0.25">
      <c r="A71" s="291"/>
      <c r="B71" s="282"/>
      <c r="C71" s="282"/>
      <c r="D71" s="282"/>
      <c r="E71" s="282"/>
      <c r="F71" s="282" t="s">
        <v>91</v>
      </c>
      <c r="G71" s="282"/>
      <c r="H71" s="282"/>
      <c r="I71" s="282"/>
      <c r="J71" s="282" t="s">
        <v>92</v>
      </c>
      <c r="K71" s="282"/>
      <c r="L71" s="282"/>
      <c r="M71" s="283"/>
    </row>
    <row r="72" spans="1:13" ht="13.5" thickTop="1" x14ac:dyDescent="0.2"/>
    <row r="75" spans="1:13" x14ac:dyDescent="0.2">
      <c r="A75" s="1" t="s">
        <v>61</v>
      </c>
    </row>
    <row r="77" spans="1:13" x14ac:dyDescent="0.2">
      <c r="A77" s="1" t="s">
        <v>52</v>
      </c>
    </row>
    <row r="78" spans="1:13" x14ac:dyDescent="0.2">
      <c r="A78" s="1" t="s">
        <v>53</v>
      </c>
    </row>
    <row r="79" spans="1:13" x14ac:dyDescent="0.2">
      <c r="A79" s="1" t="s">
        <v>55</v>
      </c>
    </row>
    <row r="80" spans="1:13" x14ac:dyDescent="0.2">
      <c r="A80" s="1" t="s">
        <v>54</v>
      </c>
    </row>
    <row r="81" spans="1:5" x14ac:dyDescent="0.2">
      <c r="A81" s="1" t="s">
        <v>56</v>
      </c>
    </row>
    <row r="82" spans="1:5" x14ac:dyDescent="0.2">
      <c r="A82" s="1" t="s">
        <v>57</v>
      </c>
    </row>
    <row r="83" spans="1:5" x14ac:dyDescent="0.2">
      <c r="A83" s="1" t="s">
        <v>58</v>
      </c>
    </row>
    <row r="84" spans="1:5" x14ac:dyDescent="0.2">
      <c r="A84" s="65" t="s">
        <v>48</v>
      </c>
      <c r="E84" s="1" t="s">
        <v>59</v>
      </c>
    </row>
    <row r="85" spans="1:5" x14ac:dyDescent="0.2">
      <c r="A85" s="65" t="s">
        <v>49</v>
      </c>
    </row>
    <row r="86" spans="1:5" x14ac:dyDescent="0.2">
      <c r="A86" s="65" t="s">
        <v>62</v>
      </c>
    </row>
    <row r="87" spans="1:5" x14ac:dyDescent="0.2">
      <c r="A87" s="110" t="s">
        <v>77</v>
      </c>
    </row>
    <row r="88" spans="1:5" x14ac:dyDescent="0.2">
      <c r="A88" s="110" t="s">
        <v>68</v>
      </c>
    </row>
    <row r="89" spans="1:5" x14ac:dyDescent="0.2">
      <c r="A89" s="100" t="s">
        <v>41</v>
      </c>
      <c r="C89" s="82" t="s">
        <v>60</v>
      </c>
    </row>
    <row r="90" spans="1:5" x14ac:dyDescent="0.2">
      <c r="A90" s="101" t="s">
        <v>66</v>
      </c>
      <c r="C90" s="82"/>
    </row>
    <row r="91" spans="1:5" x14ac:dyDescent="0.2">
      <c r="A91" s="1" t="s">
        <v>63</v>
      </c>
    </row>
  </sheetData>
  <sortState xmlns:xlrd2="http://schemas.microsoft.com/office/spreadsheetml/2017/richdata2" ref="B24:B132">
    <sortCondition ref="B132"/>
  </sortState>
  <mergeCells count="40">
    <mergeCell ref="J71:M71"/>
    <mergeCell ref="A64:F64"/>
    <mergeCell ref="G64:M64"/>
    <mergeCell ref="A69:F69"/>
    <mergeCell ref="G69:M69"/>
    <mergeCell ref="A70:F70"/>
    <mergeCell ref="G70:M70"/>
    <mergeCell ref="A71:E71"/>
    <mergeCell ref="F71:I71"/>
    <mergeCell ref="H53:M53"/>
    <mergeCell ref="M21:M22"/>
    <mergeCell ref="F21:F22"/>
    <mergeCell ref="A63:E63"/>
    <mergeCell ref="F63:I63"/>
    <mergeCell ref="J63:M63"/>
    <mergeCell ref="G21:G22"/>
    <mergeCell ref="H21:H22"/>
    <mergeCell ref="I21:I22"/>
    <mergeCell ref="A53:G53"/>
    <mergeCell ref="A15:H15"/>
    <mergeCell ref="L21:L22"/>
    <mergeCell ref="A6:M6"/>
    <mergeCell ref="A7:M7"/>
    <mergeCell ref="A9:M9"/>
    <mergeCell ref="A8:M8"/>
    <mergeCell ref="A12:M12"/>
    <mergeCell ref="J21:J22"/>
    <mergeCell ref="K21:K22"/>
    <mergeCell ref="D21:D22"/>
    <mergeCell ref="E21:E22"/>
    <mergeCell ref="A21:A22"/>
    <mergeCell ref="B21:B22"/>
    <mergeCell ref="C21:C22"/>
    <mergeCell ref="A10:M10"/>
    <mergeCell ref="A11:M11"/>
    <mergeCell ref="A1:M1"/>
    <mergeCell ref="A2:M2"/>
    <mergeCell ref="A3:M3"/>
    <mergeCell ref="A4:M4"/>
    <mergeCell ref="A5:M5"/>
  </mergeCells>
  <conditionalFormatting sqref="B52:B1048576 B1 B6:B7 B9:B11 B13:B48">
    <cfRule type="duplicateValues" dxfId="6" priority="9"/>
  </conditionalFormatting>
  <conditionalFormatting sqref="B2">
    <cfRule type="duplicateValues" dxfId="5" priority="8"/>
  </conditionalFormatting>
  <conditionalFormatting sqref="B3">
    <cfRule type="duplicateValues" dxfId="4" priority="7"/>
  </conditionalFormatting>
  <conditionalFormatting sqref="B4">
    <cfRule type="duplicateValues" dxfId="3" priority="6"/>
  </conditionalFormatting>
  <conditionalFormatting sqref="B51">
    <cfRule type="duplicateValues" dxfId="2" priority="3"/>
  </conditionalFormatting>
  <conditionalFormatting sqref="B49">
    <cfRule type="duplicateValues" dxfId="1" priority="2"/>
  </conditionalFormatting>
  <conditionalFormatting sqref="B50">
    <cfRule type="duplicateValues" dxfId="0" priority="1"/>
  </conditionalFormatting>
  <printOptions horizontalCentered="1"/>
  <pageMargins left="0.19685039370078741" right="0.19685039370078741" top="0.9055118110236221" bottom="0.86614173228346458" header="0.15748031496062992" footer="0.11811023622047245"/>
  <pageSetup paperSize="9" scale="53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База спортсменов</vt:lpstr>
      <vt:lpstr>Список участников</vt:lpstr>
      <vt:lpstr>групповая гонка</vt:lpstr>
      <vt:lpstr>'групповая гонка'!Заголовки_для_печати</vt:lpstr>
      <vt:lpstr>'Список участников'!Заголовки_для_печати</vt:lpstr>
      <vt:lpstr>'групповая гонка'!Область_печати</vt:lpstr>
      <vt:lpstr>'Список участников'!Область_печати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TANYA</cp:lastModifiedBy>
  <cp:lastPrinted>2025-06-09T09:13:23Z</cp:lastPrinted>
  <dcterms:created xsi:type="dcterms:W3CDTF">1996-10-08T23:32:33Z</dcterms:created>
  <dcterms:modified xsi:type="dcterms:W3CDTF">2025-06-10T08:02:36Z</dcterms:modified>
</cp:coreProperties>
</file>