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Гонки\ЕИСП\Тула\"/>
    </mc:Choice>
  </mc:AlternateContent>
  <xr:revisionPtr revIDLastSave="0" documentId="13_ncr:1_{58DD1BED-CAE4-4E4E-8257-AC0FB66EFF35}" xr6:coauthVersionLast="47" xr6:coauthVersionMax="47" xr10:uidLastSave="{00000000-0000-0000-0000-000000000000}"/>
  <bookViews>
    <workbookView xWindow="14775" yWindow="90" windowWidth="13680" windowHeight="15255" xr2:uid="{346A3290-FE3C-4062-8EF2-B2D01034F753}"/>
  </bookViews>
  <sheets>
    <sheet name="юниоры 19-22 1000 м " sheetId="1" r:id="rId1"/>
  </sheets>
  <definedNames>
    <definedName name="_xlnm._FilterDatabase" localSheetId="0" hidden="1">'юниоры 19-22 1000 м '!$B$23:$O$40</definedName>
    <definedName name="_xlnm.Print_Area" localSheetId="0">'юниоры 19-22 1000 м '!$A$1:$M$66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1" l="1"/>
  <c r="K49" i="1" s="1"/>
  <c r="J48" i="1"/>
  <c r="K48" i="1" s="1"/>
  <c r="K47" i="1"/>
  <c r="J47" i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K40" i="1"/>
  <c r="J40" i="1"/>
  <c r="J39" i="1"/>
  <c r="K39" i="1" s="1"/>
  <c r="J38" i="1"/>
  <c r="K38" i="1" s="1"/>
  <c r="J37" i="1"/>
  <c r="K37" i="1" s="1"/>
  <c r="J36" i="1"/>
  <c r="K36" i="1" s="1"/>
  <c r="J35" i="1"/>
  <c r="K35" i="1" s="1"/>
  <c r="K34" i="1"/>
  <c r="J34" i="1"/>
  <c r="K33" i="1"/>
  <c r="J33" i="1"/>
  <c r="K32" i="1"/>
  <c r="J32" i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K66" i="1"/>
  <c r="H66" i="1"/>
  <c r="E66" i="1"/>
  <c r="H58" i="1"/>
  <c r="H57" i="1"/>
  <c r="H56" i="1"/>
  <c r="H55" i="1"/>
  <c r="K54" i="1"/>
  <c r="K55" i="1"/>
  <c r="K53" i="1"/>
  <c r="H54" i="1" l="1"/>
  <c r="H53" i="1" s="1"/>
  <c r="K57" i="1"/>
  <c r="K56" i="1"/>
  <c r="K52" i="1"/>
  <c r="K58" i="1"/>
</calcChain>
</file>

<file path=xl/sharedStrings.xml><?xml version="1.0" encoding="utf-8"?>
<sst xmlns="http://schemas.openxmlformats.org/spreadsheetml/2006/main" count="179" uniqueCount="116">
  <si>
    <t>Министерство спорта Российской Федерации</t>
  </si>
  <si>
    <t>Федерация велосипедного спорта России</t>
  </si>
  <si>
    <t/>
  </si>
  <si>
    <t>по велосипедному спорту</t>
  </si>
  <si>
    <t>ИТОГОВЫЙ ПРОТОКОЛ</t>
  </si>
  <si>
    <t>МЕСТО ПРОВЕДЕНИЯ: г.Тула</t>
  </si>
  <si>
    <t>ИНФОРМАЦИЯ О ЖЮРИ И ГСК СОРЕВНОВАНИЙ:</t>
  </si>
  <si>
    <t>ТЕХНИЧЕСКИЕ ДАННЫЕ ТРАССЫ:</t>
  </si>
  <si>
    <t>НАЗВАНИЕ ТРАССЫ / РЕГ. НОМЕР: велотрек "Арсенал"</t>
  </si>
  <si>
    <t>ГЛАВНЫЙ СУДЬЯ:</t>
  </si>
  <si>
    <t>ПОКРЫТИЕ ТРЕКА: цемент</t>
  </si>
  <si>
    <t>ГЛАВНЫЙ СЕКРЕТАРЬ: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</si>
  <si>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</si>
  <si>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</si>
  <si>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</si>
  <si>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</si>
  <si>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</si>
  <si>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</si>
  <si>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</si>
  <si>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</si>
  <si>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</si>
  <si>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</si>
  <si>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</si>
  <si>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И МЕСТО НА ОТРЕЗКЕ</t>
  </si>
  <si>
    <t>СКОРОСТЬ км/ч</t>
  </si>
  <si>
    <t>ВЫПОЛНЕНИЕ НТУ ЕВСК</t>
  </si>
  <si>
    <t>ПРИМЕЧАНИЕ</t>
  </si>
  <si>
    <t>ПОГОДНЫЕ УСЛОВИЯ</t>
  </si>
  <si>
    <t>Температура: +22</t>
  </si>
  <si>
    <t>Субъектов РФ</t>
  </si>
  <si>
    <t>ЗМС</t>
  </si>
  <si>
    <t>Влажность: 51 %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</si>
  <si>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</si>
  <si>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</si>
  <si>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</si>
  <si>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</si>
  <si>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</si>
  <si>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</si>
  <si>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</si>
  <si>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</si>
  <si>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</si>
  <si>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</si>
  <si>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</si>
  <si>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</si>
  <si>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</si>
  <si>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</si>
  <si>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</si>
  <si>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Москва</t>
  </si>
  <si>
    <t>ДАТА ПРОВЕДЕНИЯ: 18 Июня 2025 года</t>
  </si>
  <si>
    <t>№ ЕКП 2025: 2008710022034168</t>
  </si>
  <si>
    <t>Попова Е.В. (ВК, Воронежская область)</t>
  </si>
  <si>
    <t>Гонова М.В. (ВК, Москва)</t>
  </si>
  <si>
    <t>Тульская обл.</t>
  </si>
  <si>
    <t>Ростовская обл.</t>
  </si>
  <si>
    <t>1 этап</t>
  </si>
  <si>
    <t>2 этап</t>
  </si>
  <si>
    <t>СУММА ЭТАПОВ</t>
  </si>
  <si>
    <t>КУБОК РОССИИ</t>
  </si>
  <si>
    <t>трек -  гит с ходу 1000 м (парами)</t>
  </si>
  <si>
    <t>№ ВРВС: 0080251811Я</t>
  </si>
  <si>
    <t>мужчины</t>
  </si>
  <si>
    <t>100 152 669 72</t>
  </si>
  <si>
    <t>Нестеров Дмитрий Юрьевич</t>
  </si>
  <si>
    <t>100 077 721 08</t>
  </si>
  <si>
    <t>Дубченко Александр Сергеевич</t>
  </si>
  <si>
    <t>100 831 045 30</t>
  </si>
  <si>
    <t>Гирилович Игорь Александрович</t>
  </si>
  <si>
    <t>100 349 344 31</t>
  </si>
  <si>
    <t>Наумов Максим Алексеевич</t>
  </si>
  <si>
    <t>Тул. обл./Сверд. обл.</t>
  </si>
  <si>
    <t>101 121 347 11</t>
  </si>
  <si>
    <t>Самусев Иван Николаевич</t>
  </si>
  <si>
    <t>100 349 561 54</t>
  </si>
  <si>
    <t>Бурлаков Данила Евгеньевич</t>
  </si>
  <si>
    <t>100 949 232 71</t>
  </si>
  <si>
    <t>Быковский Никита Максимович</t>
  </si>
  <si>
    <t>100 824 111 80</t>
  </si>
  <si>
    <t>Меденец Богдан Викторович</t>
  </si>
  <si>
    <t>100 769 481 61</t>
  </si>
  <si>
    <t>Явенков Александр Сергеевич</t>
  </si>
  <si>
    <t>100 538 699 42</t>
  </si>
  <si>
    <t>Бирюков Никита Станиславович</t>
  </si>
  <si>
    <t>101 103 743 61</t>
  </si>
  <si>
    <t>Голков Михаил Сергеевич</t>
  </si>
  <si>
    <t>Санк-Петербург</t>
  </si>
  <si>
    <t>100 904 201 48</t>
  </si>
  <si>
    <t>Галиханов Денис Юнирович</t>
  </si>
  <si>
    <t>100 921 793 83</t>
  </si>
  <si>
    <t>Амелин Даниил Дмитриевич</t>
  </si>
  <si>
    <t>101 005 119 86</t>
  </si>
  <si>
    <t>Афанасьев Никита Александрович</t>
  </si>
  <si>
    <t>100 973 381 67</t>
  </si>
  <si>
    <t>Хлупов Дмитрий Евгеньевич</t>
  </si>
  <si>
    <t>101 005 130 00</t>
  </si>
  <si>
    <t>Бортников Георгий Дмитриевич</t>
  </si>
  <si>
    <t>100 950 119 85</t>
  </si>
  <si>
    <t>Почерняев Николай Владимирович</t>
  </si>
  <si>
    <t>Респ. Крым</t>
  </si>
  <si>
    <t>100 349 058 36</t>
  </si>
  <si>
    <t>Комков Даниил Евгеньевич</t>
  </si>
  <si>
    <t>100 360 491 23</t>
  </si>
  <si>
    <t>Хилькович Денис Сергеевич</t>
  </si>
  <si>
    <t>100 939 902 53</t>
  </si>
  <si>
    <t>Майоров Ждан Владимирович</t>
  </si>
  <si>
    <t>100 904 459 15</t>
  </si>
  <si>
    <t>Шишкин Егор Сергеевич</t>
  </si>
  <si>
    <t>101 322 721 13</t>
  </si>
  <si>
    <t>Кузичев Владислав Александрович</t>
  </si>
  <si>
    <t>101 149 242 67</t>
  </si>
  <si>
    <t>Елфимов Илья Владимирович</t>
  </si>
  <si>
    <t>100 903 673 05</t>
  </si>
  <si>
    <t>Катаржнов Михаил Эдуардович</t>
  </si>
  <si>
    <t>100 360 773 14</t>
  </si>
  <si>
    <t>Учаев Максим Андреевич</t>
  </si>
  <si>
    <t>101 546 792 14</t>
  </si>
  <si>
    <t>Нанавов Артём Анатольевич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</si>
</sst>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h:mm:ss.00"/>
    <numFmt numFmtId="165" formatCode="0.0"/>
    <numFmt numFmtId="166" formatCode="m:ss.000"/>
    <numFmt numFmtId="167" formatCode="yyyy"/>
    <numFmt numFmtId="168" formatCode="mm:ss.000"/>
  </numFmts>
  <fonts count="23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8"/>
      <name val="Arial Cyr"/>
      <charset val="204"/>
    </font>
    <font>
      <sz val="14"/>
      <color theme="1"/>
      <name val="Calibri Light"/>
      <family val="1"/>
      <charset val="204"/>
      <scheme val="major"/>
    </font>
    <font>
      <b/>
      <sz val="14"/>
      <color theme="1"/>
      <name val="Calibri Light"/>
      <family val="1"/>
      <charset val="204"/>
      <scheme val="major"/>
    </font>
    <font>
      <sz val="10"/>
      <name val="Arial Cyr"/>
      <charset val="204"/>
    </font>
    <font>
      <sz val="14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43" fontId="2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Alignment="1">
      <alignment horizontal="center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2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9" fillId="3" borderId="19" xfId="1" applyFont="1" applyFill="1" applyBorder="1" applyAlignment="1">
      <alignment horizontal="center" vertical="center" wrapText="1"/>
    </xf>
    <xf numFmtId="14" fontId="9" fillId="3" borderId="19" xfId="1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9" fillId="3" borderId="20" xfId="1" applyNumberFormat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14" fontId="15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47" fontId="0" fillId="0" borderId="0" xfId="0" applyNumberFormat="1"/>
    <xf numFmtId="166" fontId="0" fillId="0" borderId="0" xfId="0" applyNumberFormat="1"/>
    <xf numFmtId="0" fontId="13" fillId="0" borderId="19" xfId="0" applyFont="1" applyBorder="1" applyAlignment="1">
      <alignment horizontal="left" vertical="center"/>
    </xf>
    <xf numFmtId="14" fontId="13" fillId="0" borderId="19" xfId="0" applyNumberFormat="1" applyFont="1" applyBorder="1" applyAlignment="1">
      <alignment horizontal="center" vertical="center"/>
    </xf>
    <xf numFmtId="0" fontId="6" fillId="3" borderId="14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49" fontId="2" fillId="0" borderId="19" xfId="0" applyNumberFormat="1" applyFont="1" applyBorder="1" applyAlignment="1">
      <alignment horizontal="left" vertical="center"/>
    </xf>
    <xf numFmtId="14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49" fontId="2" fillId="0" borderId="19" xfId="0" applyNumberFormat="1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justify"/>
    </xf>
    <xf numFmtId="0" fontId="17" fillId="0" borderId="0" xfId="2" applyFont="1" applyAlignment="1">
      <alignment vertical="center" wrapText="1"/>
    </xf>
    <xf numFmtId="14" fontId="10" fillId="0" borderId="0" xfId="0" applyNumberFormat="1" applyFont="1" applyAlignment="1">
      <alignment horizontal="center" vertical="center" wrapText="1"/>
    </xf>
    <xf numFmtId="167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9" fillId="3" borderId="25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168" fontId="19" fillId="0" borderId="24" xfId="0" applyNumberFormat="1" applyFont="1" applyBorder="1" applyAlignment="1">
      <alignment horizontal="center" vertical="center"/>
    </xf>
    <xf numFmtId="168" fontId="19" fillId="0" borderId="19" xfId="0" applyNumberFormat="1" applyFont="1" applyBorder="1" applyAlignment="1">
      <alignment horizontal="center" vertical="center"/>
    </xf>
    <xf numFmtId="168" fontId="20" fillId="0" borderId="19" xfId="0" applyNumberFormat="1" applyFont="1" applyBorder="1" applyAlignment="1">
      <alignment horizontal="center" vertical="center"/>
    </xf>
    <xf numFmtId="168" fontId="20" fillId="0" borderId="24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2" fontId="9" fillId="3" borderId="19" xfId="1" applyNumberFormat="1" applyFont="1" applyFill="1" applyBorder="1" applyAlignment="1">
      <alignment horizontal="center" vertical="center" wrapText="1"/>
    </xf>
    <xf numFmtId="2" fontId="9" fillId="3" borderId="20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3" borderId="19" xfId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9" fillId="3" borderId="25" xfId="0" applyFont="1" applyFill="1" applyBorder="1" applyAlignment="1">
      <alignment horizontal="center" vertical="center"/>
    </xf>
    <xf numFmtId="14" fontId="9" fillId="3" borderId="19" xfId="1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2" fontId="22" fillId="0" borderId="19" xfId="3" applyNumberFormat="1" applyFont="1" applyFill="1" applyBorder="1" applyAlignment="1">
      <alignment horizontal="center" vertical="center"/>
    </xf>
    <xf numFmtId="2" fontId="22" fillId="0" borderId="24" xfId="3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ID4938_RS_1" xfId="2" xr:uid="{569EF055-3D3A-405A-8762-CFE0C42AF586}"/>
    <cellStyle name="Обычный_Стартовый протокол Смирнов_20101106_Results" xfId="1" xr:uid="{E74AFDAE-62D5-4A63-A74F-2C37D048E181}"/>
    <cellStyle name="Финансовый" xfId="3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18184</xdr:colOff>
      <xdr:row>5</xdr:row>
      <xdr:rowOff>135948</xdr:rowOff>
    </xdr:to>
    <xdr:pic>
      <xdr:nvPicPr>
        <xdr:cNvPr id="8" name="Рисунок 2">
          <a:extLst>
            <a:ext uri="{FF2B5EF4-FFF2-40B4-BE49-F238E27FC236}">
              <a16:creationId xmlns:a16="http://schemas.microsoft.com/office/drawing/2014/main" id="{0B6399FB-7FA9-4457-9D65-D92B7627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1027834" cy="1002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0</xdr:row>
      <xdr:rowOff>76200</xdr:rowOff>
    </xdr:from>
    <xdr:to>
      <xdr:col>3</xdr:col>
      <xdr:colOff>452870</xdr:colOff>
      <xdr:row>5</xdr:row>
      <xdr:rowOff>355023</xdr:rowOff>
    </xdr:to>
    <xdr:pic>
      <xdr:nvPicPr>
        <xdr:cNvPr id="9" name="Рисунок 4">
          <a:extLst>
            <a:ext uri="{FF2B5EF4-FFF2-40B4-BE49-F238E27FC236}">
              <a16:creationId xmlns:a16="http://schemas.microsoft.com/office/drawing/2014/main" id="{0311103C-5437-4BF5-92F6-497CB742F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3950" y="76200"/>
          <a:ext cx="1341293" cy="1145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0</xdr:row>
      <xdr:rowOff>133350</xdr:rowOff>
    </xdr:from>
    <xdr:to>
      <xdr:col>12</xdr:col>
      <xdr:colOff>416502</xdr:colOff>
      <xdr:row>6</xdr:row>
      <xdr:rowOff>21648</xdr:rowOff>
    </xdr:to>
    <xdr:pic>
      <xdr:nvPicPr>
        <xdr:cNvPr id="10" name="Рисунок 4">
          <a:extLst>
            <a:ext uri="{FF2B5EF4-FFF2-40B4-BE49-F238E27FC236}">
              <a16:creationId xmlns:a16="http://schemas.microsoft.com/office/drawing/2014/main" id="{DE5F1EB8-BE6B-4DEC-9C82-A4A969001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020425" y="133350"/>
          <a:ext cx="904009" cy="1117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457200</xdr:colOff>
      <xdr:row>0</xdr:row>
      <xdr:rowOff>161925</xdr:rowOff>
    </xdr:from>
    <xdr:to>
      <xdr:col>11</xdr:col>
      <xdr:colOff>270571</xdr:colOff>
      <xdr:row>6</xdr:row>
      <xdr:rowOff>50223</xdr:rowOff>
    </xdr:to>
    <xdr:pic>
      <xdr:nvPicPr>
        <xdr:cNvPr id="11" name="Рисунок 4">
          <a:extLst>
            <a:ext uri="{FF2B5EF4-FFF2-40B4-BE49-F238E27FC236}">
              <a16:creationId xmlns:a16="http://schemas.microsoft.com/office/drawing/2014/main" id="{CD9DFA1C-186C-4ADD-B43D-420BCA9C1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72625" y="161925"/>
          <a:ext cx="1446068" cy="1117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09CA8-4B01-4905-9CC5-D07F16181CB0}">
  <sheetPr>
    <tabColor theme="6" tint="0.39997558519241921"/>
    <pageSetUpPr fitToPage="1"/>
  </sheetPr>
  <dimension ref="A1:P66"/>
  <sheetViews>
    <sheetView tabSelected="1" zoomScale="55" zoomScaleNormal="55" workbookViewId="0">
      <selection activeCell="P33" sqref="P33"/>
    </sheetView>
  </sheetViews>
  <sheetFormatPr defaultRowHeight="12.75" x14ac:dyDescent="0.2"/>
  <cols>
    <col min="2" max="2" width="6.7109375" customWidth="1"/>
    <col min="3" max="3" width="14.28515625" customWidth="1"/>
    <col min="4" max="4" width="33.5703125" customWidth="1"/>
    <col min="5" max="5" width="11" customWidth="1"/>
    <col min="6" max="6" width="10.28515625" customWidth="1"/>
    <col min="7" max="7" width="24.28515625" customWidth="1"/>
    <col min="8" max="8" width="14" customWidth="1"/>
    <col min="9" max="9" width="14.42578125" customWidth="1"/>
    <col min="10" max="10" width="14.7109375" customWidth="1"/>
    <col min="11" max="11" width="9.7109375" customWidth="1"/>
    <col min="12" max="12" width="12.7109375" customWidth="1"/>
    <col min="13" max="13" width="10.5703125" customWidth="1"/>
    <col min="252" max="252" width="6.7109375" customWidth="1"/>
    <col min="253" max="253" width="13.28515625" customWidth="1"/>
    <col min="254" max="254" width="21.28515625" customWidth="1"/>
    <col min="255" max="255" width="11" customWidth="1"/>
    <col min="256" max="256" width="10.28515625" customWidth="1"/>
    <col min="257" max="257" width="24.28515625" customWidth="1"/>
    <col min="258" max="258" width="7" customWidth="1"/>
    <col min="259" max="259" width="5.28515625" customWidth="1"/>
    <col min="260" max="260" width="7.28515625" customWidth="1"/>
    <col min="261" max="261" width="5" customWidth="1"/>
    <col min="262" max="262" width="7.28515625" customWidth="1"/>
    <col min="263" max="263" width="4.140625" customWidth="1"/>
    <col min="264" max="265" width="0" hidden="1" customWidth="1"/>
    <col min="267" max="267" width="8.42578125" customWidth="1"/>
    <col min="268" max="268" width="10.140625" customWidth="1"/>
    <col min="269" max="269" width="10.5703125" customWidth="1"/>
    <col min="508" max="508" width="6.7109375" customWidth="1"/>
    <col min="509" max="509" width="13.28515625" customWidth="1"/>
    <col min="510" max="510" width="21.28515625" customWidth="1"/>
    <col min="511" max="511" width="11" customWidth="1"/>
    <col min="512" max="512" width="10.28515625" customWidth="1"/>
    <col min="513" max="513" width="24.28515625" customWidth="1"/>
    <col min="514" max="514" width="7" customWidth="1"/>
    <col min="515" max="515" width="5.28515625" customWidth="1"/>
    <col min="516" max="516" width="7.28515625" customWidth="1"/>
    <col min="517" max="517" width="5" customWidth="1"/>
    <col min="518" max="518" width="7.28515625" customWidth="1"/>
    <col min="519" max="519" width="4.140625" customWidth="1"/>
    <col min="520" max="521" width="0" hidden="1" customWidth="1"/>
    <col min="523" max="523" width="8.42578125" customWidth="1"/>
    <col min="524" max="524" width="10.140625" customWidth="1"/>
    <col min="525" max="525" width="10.5703125" customWidth="1"/>
    <col min="764" max="764" width="6.7109375" customWidth="1"/>
    <col min="765" max="765" width="13.28515625" customWidth="1"/>
    <col min="766" max="766" width="21.28515625" customWidth="1"/>
    <col min="767" max="767" width="11" customWidth="1"/>
    <col min="768" max="768" width="10.28515625" customWidth="1"/>
    <col min="769" max="769" width="24.28515625" customWidth="1"/>
    <col min="770" max="770" width="7" customWidth="1"/>
    <col min="771" max="771" width="5.28515625" customWidth="1"/>
    <col min="772" max="772" width="7.28515625" customWidth="1"/>
    <col min="773" max="773" width="5" customWidth="1"/>
    <col min="774" max="774" width="7.28515625" customWidth="1"/>
    <col min="775" max="775" width="4.140625" customWidth="1"/>
    <col min="776" max="777" width="0" hidden="1" customWidth="1"/>
    <col min="779" max="779" width="8.42578125" customWidth="1"/>
    <col min="780" max="780" width="10.140625" customWidth="1"/>
    <col min="781" max="781" width="10.5703125" customWidth="1"/>
    <col min="1020" max="1020" width="6.7109375" customWidth="1"/>
    <col min="1021" max="1021" width="13.28515625" customWidth="1"/>
    <col min="1022" max="1022" width="21.28515625" customWidth="1"/>
    <col min="1023" max="1023" width="11" customWidth="1"/>
    <col min="1024" max="1024" width="10.28515625" customWidth="1"/>
    <col min="1025" max="1025" width="24.28515625" customWidth="1"/>
    <col min="1026" max="1026" width="7" customWidth="1"/>
    <col min="1027" max="1027" width="5.28515625" customWidth="1"/>
    <col min="1028" max="1028" width="7.28515625" customWidth="1"/>
    <col min="1029" max="1029" width="5" customWidth="1"/>
    <col min="1030" max="1030" width="7.28515625" customWidth="1"/>
    <col min="1031" max="1031" width="4.140625" customWidth="1"/>
    <col min="1032" max="1033" width="0" hidden="1" customWidth="1"/>
    <col min="1035" max="1035" width="8.42578125" customWidth="1"/>
    <col min="1036" max="1036" width="10.140625" customWidth="1"/>
    <col min="1037" max="1037" width="10.5703125" customWidth="1"/>
    <col min="1276" max="1276" width="6.7109375" customWidth="1"/>
    <col min="1277" max="1277" width="13.28515625" customWidth="1"/>
    <col min="1278" max="1278" width="21.28515625" customWidth="1"/>
    <col min="1279" max="1279" width="11" customWidth="1"/>
    <col min="1280" max="1280" width="10.28515625" customWidth="1"/>
    <col min="1281" max="1281" width="24.28515625" customWidth="1"/>
    <col min="1282" max="1282" width="7" customWidth="1"/>
    <col min="1283" max="1283" width="5.28515625" customWidth="1"/>
    <col min="1284" max="1284" width="7.28515625" customWidth="1"/>
    <col min="1285" max="1285" width="5" customWidth="1"/>
    <col min="1286" max="1286" width="7.28515625" customWidth="1"/>
    <col min="1287" max="1287" width="4.140625" customWidth="1"/>
    <col min="1288" max="1289" width="0" hidden="1" customWidth="1"/>
    <col min="1291" max="1291" width="8.42578125" customWidth="1"/>
    <col min="1292" max="1292" width="10.140625" customWidth="1"/>
    <col min="1293" max="1293" width="10.5703125" customWidth="1"/>
    <col min="1532" max="1532" width="6.7109375" customWidth="1"/>
    <col min="1533" max="1533" width="13.28515625" customWidth="1"/>
    <col min="1534" max="1534" width="21.28515625" customWidth="1"/>
    <col min="1535" max="1535" width="11" customWidth="1"/>
    <col min="1536" max="1536" width="10.28515625" customWidth="1"/>
    <col min="1537" max="1537" width="24.28515625" customWidth="1"/>
    <col min="1538" max="1538" width="7" customWidth="1"/>
    <col min="1539" max="1539" width="5.28515625" customWidth="1"/>
    <col min="1540" max="1540" width="7.28515625" customWidth="1"/>
    <col min="1541" max="1541" width="5" customWidth="1"/>
    <col min="1542" max="1542" width="7.28515625" customWidth="1"/>
    <col min="1543" max="1543" width="4.140625" customWidth="1"/>
    <col min="1544" max="1545" width="0" hidden="1" customWidth="1"/>
    <col min="1547" max="1547" width="8.42578125" customWidth="1"/>
    <col min="1548" max="1548" width="10.140625" customWidth="1"/>
    <col min="1549" max="1549" width="10.5703125" customWidth="1"/>
    <col min="1788" max="1788" width="6.7109375" customWidth="1"/>
    <col min="1789" max="1789" width="13.28515625" customWidth="1"/>
    <col min="1790" max="1790" width="21.28515625" customWidth="1"/>
    <col min="1791" max="1791" width="11" customWidth="1"/>
    <col min="1792" max="1792" width="10.28515625" customWidth="1"/>
    <col min="1793" max="1793" width="24.28515625" customWidth="1"/>
    <col min="1794" max="1794" width="7" customWidth="1"/>
    <col min="1795" max="1795" width="5.28515625" customWidth="1"/>
    <col min="1796" max="1796" width="7.28515625" customWidth="1"/>
    <col min="1797" max="1797" width="5" customWidth="1"/>
    <col min="1798" max="1798" width="7.28515625" customWidth="1"/>
    <col min="1799" max="1799" width="4.140625" customWidth="1"/>
    <col min="1800" max="1801" width="0" hidden="1" customWidth="1"/>
    <col min="1803" max="1803" width="8.42578125" customWidth="1"/>
    <col min="1804" max="1804" width="10.140625" customWidth="1"/>
    <col min="1805" max="1805" width="10.5703125" customWidth="1"/>
    <col min="2044" max="2044" width="6.7109375" customWidth="1"/>
    <col min="2045" max="2045" width="13.28515625" customWidth="1"/>
    <col min="2046" max="2046" width="21.28515625" customWidth="1"/>
    <col min="2047" max="2047" width="11" customWidth="1"/>
    <col min="2048" max="2048" width="10.28515625" customWidth="1"/>
    <col min="2049" max="2049" width="24.28515625" customWidth="1"/>
    <col min="2050" max="2050" width="7" customWidth="1"/>
    <col min="2051" max="2051" width="5.28515625" customWidth="1"/>
    <col min="2052" max="2052" width="7.28515625" customWidth="1"/>
    <col min="2053" max="2053" width="5" customWidth="1"/>
    <col min="2054" max="2054" width="7.28515625" customWidth="1"/>
    <col min="2055" max="2055" width="4.140625" customWidth="1"/>
    <col min="2056" max="2057" width="0" hidden="1" customWidth="1"/>
    <col min="2059" max="2059" width="8.42578125" customWidth="1"/>
    <col min="2060" max="2060" width="10.140625" customWidth="1"/>
    <col min="2061" max="2061" width="10.5703125" customWidth="1"/>
    <col min="2300" max="2300" width="6.7109375" customWidth="1"/>
    <col min="2301" max="2301" width="13.28515625" customWidth="1"/>
    <col min="2302" max="2302" width="21.28515625" customWidth="1"/>
    <col min="2303" max="2303" width="11" customWidth="1"/>
    <col min="2304" max="2304" width="10.28515625" customWidth="1"/>
    <col min="2305" max="2305" width="24.28515625" customWidth="1"/>
    <col min="2306" max="2306" width="7" customWidth="1"/>
    <col min="2307" max="2307" width="5.28515625" customWidth="1"/>
    <col min="2308" max="2308" width="7.28515625" customWidth="1"/>
    <col min="2309" max="2309" width="5" customWidth="1"/>
    <col min="2310" max="2310" width="7.28515625" customWidth="1"/>
    <col min="2311" max="2311" width="4.140625" customWidth="1"/>
    <col min="2312" max="2313" width="0" hidden="1" customWidth="1"/>
    <col min="2315" max="2315" width="8.42578125" customWidth="1"/>
    <col min="2316" max="2316" width="10.140625" customWidth="1"/>
    <col min="2317" max="2317" width="10.5703125" customWidth="1"/>
    <col min="2556" max="2556" width="6.7109375" customWidth="1"/>
    <col min="2557" max="2557" width="13.28515625" customWidth="1"/>
    <col min="2558" max="2558" width="21.28515625" customWidth="1"/>
    <col min="2559" max="2559" width="11" customWidth="1"/>
    <col min="2560" max="2560" width="10.28515625" customWidth="1"/>
    <col min="2561" max="2561" width="24.28515625" customWidth="1"/>
    <col min="2562" max="2562" width="7" customWidth="1"/>
    <col min="2563" max="2563" width="5.28515625" customWidth="1"/>
    <col min="2564" max="2564" width="7.28515625" customWidth="1"/>
    <col min="2565" max="2565" width="5" customWidth="1"/>
    <col min="2566" max="2566" width="7.28515625" customWidth="1"/>
    <col min="2567" max="2567" width="4.140625" customWidth="1"/>
    <col min="2568" max="2569" width="0" hidden="1" customWidth="1"/>
    <col min="2571" max="2571" width="8.42578125" customWidth="1"/>
    <col min="2572" max="2572" width="10.140625" customWidth="1"/>
    <col min="2573" max="2573" width="10.5703125" customWidth="1"/>
    <col min="2812" max="2812" width="6.7109375" customWidth="1"/>
    <col min="2813" max="2813" width="13.28515625" customWidth="1"/>
    <col min="2814" max="2814" width="21.28515625" customWidth="1"/>
    <col min="2815" max="2815" width="11" customWidth="1"/>
    <col min="2816" max="2816" width="10.28515625" customWidth="1"/>
    <col min="2817" max="2817" width="24.28515625" customWidth="1"/>
    <col min="2818" max="2818" width="7" customWidth="1"/>
    <col min="2819" max="2819" width="5.28515625" customWidth="1"/>
    <col min="2820" max="2820" width="7.28515625" customWidth="1"/>
    <col min="2821" max="2821" width="5" customWidth="1"/>
    <col min="2822" max="2822" width="7.28515625" customWidth="1"/>
    <col min="2823" max="2823" width="4.140625" customWidth="1"/>
    <col min="2824" max="2825" width="0" hidden="1" customWidth="1"/>
    <col min="2827" max="2827" width="8.42578125" customWidth="1"/>
    <col min="2828" max="2828" width="10.140625" customWidth="1"/>
    <col min="2829" max="2829" width="10.5703125" customWidth="1"/>
    <col min="3068" max="3068" width="6.7109375" customWidth="1"/>
    <col min="3069" max="3069" width="13.28515625" customWidth="1"/>
    <col min="3070" max="3070" width="21.28515625" customWidth="1"/>
    <col min="3071" max="3071" width="11" customWidth="1"/>
    <col min="3072" max="3072" width="10.28515625" customWidth="1"/>
    <col min="3073" max="3073" width="24.28515625" customWidth="1"/>
    <col min="3074" max="3074" width="7" customWidth="1"/>
    <col min="3075" max="3075" width="5.28515625" customWidth="1"/>
    <col min="3076" max="3076" width="7.28515625" customWidth="1"/>
    <col min="3077" max="3077" width="5" customWidth="1"/>
    <col min="3078" max="3078" width="7.28515625" customWidth="1"/>
    <col min="3079" max="3079" width="4.140625" customWidth="1"/>
    <col min="3080" max="3081" width="0" hidden="1" customWidth="1"/>
    <col min="3083" max="3083" width="8.42578125" customWidth="1"/>
    <col min="3084" max="3084" width="10.140625" customWidth="1"/>
    <col min="3085" max="3085" width="10.5703125" customWidth="1"/>
    <col min="3324" max="3324" width="6.7109375" customWidth="1"/>
    <col min="3325" max="3325" width="13.28515625" customWidth="1"/>
    <col min="3326" max="3326" width="21.28515625" customWidth="1"/>
    <col min="3327" max="3327" width="11" customWidth="1"/>
    <col min="3328" max="3328" width="10.28515625" customWidth="1"/>
    <col min="3329" max="3329" width="24.28515625" customWidth="1"/>
    <col min="3330" max="3330" width="7" customWidth="1"/>
    <col min="3331" max="3331" width="5.28515625" customWidth="1"/>
    <col min="3332" max="3332" width="7.28515625" customWidth="1"/>
    <col min="3333" max="3333" width="5" customWidth="1"/>
    <col min="3334" max="3334" width="7.28515625" customWidth="1"/>
    <col min="3335" max="3335" width="4.140625" customWidth="1"/>
    <col min="3336" max="3337" width="0" hidden="1" customWidth="1"/>
    <col min="3339" max="3339" width="8.42578125" customWidth="1"/>
    <col min="3340" max="3340" width="10.140625" customWidth="1"/>
    <col min="3341" max="3341" width="10.5703125" customWidth="1"/>
    <col min="3580" max="3580" width="6.7109375" customWidth="1"/>
    <col min="3581" max="3581" width="13.28515625" customWidth="1"/>
    <col min="3582" max="3582" width="21.28515625" customWidth="1"/>
    <col min="3583" max="3583" width="11" customWidth="1"/>
    <col min="3584" max="3584" width="10.28515625" customWidth="1"/>
    <col min="3585" max="3585" width="24.28515625" customWidth="1"/>
    <col min="3586" max="3586" width="7" customWidth="1"/>
    <col min="3587" max="3587" width="5.28515625" customWidth="1"/>
    <col min="3588" max="3588" width="7.28515625" customWidth="1"/>
    <col min="3589" max="3589" width="5" customWidth="1"/>
    <col min="3590" max="3590" width="7.28515625" customWidth="1"/>
    <col min="3591" max="3591" width="4.140625" customWidth="1"/>
    <col min="3592" max="3593" width="0" hidden="1" customWidth="1"/>
    <col min="3595" max="3595" width="8.42578125" customWidth="1"/>
    <col min="3596" max="3596" width="10.140625" customWidth="1"/>
    <col min="3597" max="3597" width="10.5703125" customWidth="1"/>
    <col min="3836" max="3836" width="6.7109375" customWidth="1"/>
    <col min="3837" max="3837" width="13.28515625" customWidth="1"/>
    <col min="3838" max="3838" width="21.28515625" customWidth="1"/>
    <col min="3839" max="3839" width="11" customWidth="1"/>
    <col min="3840" max="3840" width="10.28515625" customWidth="1"/>
    <col min="3841" max="3841" width="24.28515625" customWidth="1"/>
    <col min="3842" max="3842" width="7" customWidth="1"/>
    <col min="3843" max="3843" width="5.28515625" customWidth="1"/>
    <col min="3844" max="3844" width="7.28515625" customWidth="1"/>
    <col min="3845" max="3845" width="5" customWidth="1"/>
    <col min="3846" max="3846" width="7.28515625" customWidth="1"/>
    <col min="3847" max="3847" width="4.140625" customWidth="1"/>
    <col min="3848" max="3849" width="0" hidden="1" customWidth="1"/>
    <col min="3851" max="3851" width="8.42578125" customWidth="1"/>
    <col min="3852" max="3852" width="10.140625" customWidth="1"/>
    <col min="3853" max="3853" width="10.5703125" customWidth="1"/>
    <col min="4092" max="4092" width="6.7109375" customWidth="1"/>
    <col min="4093" max="4093" width="13.28515625" customWidth="1"/>
    <col min="4094" max="4094" width="21.28515625" customWidth="1"/>
    <col min="4095" max="4095" width="11" customWidth="1"/>
    <col min="4096" max="4096" width="10.28515625" customWidth="1"/>
    <col min="4097" max="4097" width="24.28515625" customWidth="1"/>
    <col min="4098" max="4098" width="7" customWidth="1"/>
    <col min="4099" max="4099" width="5.28515625" customWidth="1"/>
    <col min="4100" max="4100" width="7.28515625" customWidth="1"/>
    <col min="4101" max="4101" width="5" customWidth="1"/>
    <col min="4102" max="4102" width="7.28515625" customWidth="1"/>
    <col min="4103" max="4103" width="4.140625" customWidth="1"/>
    <col min="4104" max="4105" width="0" hidden="1" customWidth="1"/>
    <col min="4107" max="4107" width="8.42578125" customWidth="1"/>
    <col min="4108" max="4108" width="10.140625" customWidth="1"/>
    <col min="4109" max="4109" width="10.5703125" customWidth="1"/>
    <col min="4348" max="4348" width="6.7109375" customWidth="1"/>
    <col min="4349" max="4349" width="13.28515625" customWidth="1"/>
    <col min="4350" max="4350" width="21.28515625" customWidth="1"/>
    <col min="4351" max="4351" width="11" customWidth="1"/>
    <col min="4352" max="4352" width="10.28515625" customWidth="1"/>
    <col min="4353" max="4353" width="24.28515625" customWidth="1"/>
    <col min="4354" max="4354" width="7" customWidth="1"/>
    <col min="4355" max="4355" width="5.28515625" customWidth="1"/>
    <col min="4356" max="4356" width="7.28515625" customWidth="1"/>
    <col min="4357" max="4357" width="5" customWidth="1"/>
    <col min="4358" max="4358" width="7.28515625" customWidth="1"/>
    <col min="4359" max="4359" width="4.140625" customWidth="1"/>
    <col min="4360" max="4361" width="0" hidden="1" customWidth="1"/>
    <col min="4363" max="4363" width="8.42578125" customWidth="1"/>
    <col min="4364" max="4364" width="10.140625" customWidth="1"/>
    <col min="4365" max="4365" width="10.5703125" customWidth="1"/>
    <col min="4604" max="4604" width="6.7109375" customWidth="1"/>
    <col min="4605" max="4605" width="13.28515625" customWidth="1"/>
    <col min="4606" max="4606" width="21.28515625" customWidth="1"/>
    <col min="4607" max="4607" width="11" customWidth="1"/>
    <col min="4608" max="4608" width="10.28515625" customWidth="1"/>
    <col min="4609" max="4609" width="24.28515625" customWidth="1"/>
    <col min="4610" max="4610" width="7" customWidth="1"/>
    <col min="4611" max="4611" width="5.28515625" customWidth="1"/>
    <col min="4612" max="4612" width="7.28515625" customWidth="1"/>
    <col min="4613" max="4613" width="5" customWidth="1"/>
    <col min="4614" max="4614" width="7.28515625" customWidth="1"/>
    <col min="4615" max="4615" width="4.140625" customWidth="1"/>
    <col min="4616" max="4617" width="0" hidden="1" customWidth="1"/>
    <col min="4619" max="4619" width="8.42578125" customWidth="1"/>
    <col min="4620" max="4620" width="10.140625" customWidth="1"/>
    <col min="4621" max="4621" width="10.5703125" customWidth="1"/>
    <col min="4860" max="4860" width="6.7109375" customWidth="1"/>
    <col min="4861" max="4861" width="13.28515625" customWidth="1"/>
    <col min="4862" max="4862" width="21.28515625" customWidth="1"/>
    <col min="4863" max="4863" width="11" customWidth="1"/>
    <col min="4864" max="4864" width="10.28515625" customWidth="1"/>
    <col min="4865" max="4865" width="24.28515625" customWidth="1"/>
    <col min="4866" max="4866" width="7" customWidth="1"/>
    <col min="4867" max="4867" width="5.28515625" customWidth="1"/>
    <col min="4868" max="4868" width="7.28515625" customWidth="1"/>
    <col min="4869" max="4869" width="5" customWidth="1"/>
    <col min="4870" max="4870" width="7.28515625" customWidth="1"/>
    <col min="4871" max="4871" width="4.140625" customWidth="1"/>
    <col min="4872" max="4873" width="0" hidden="1" customWidth="1"/>
    <col min="4875" max="4875" width="8.42578125" customWidth="1"/>
    <col min="4876" max="4876" width="10.140625" customWidth="1"/>
    <col min="4877" max="4877" width="10.5703125" customWidth="1"/>
    <col min="5116" max="5116" width="6.7109375" customWidth="1"/>
    <col min="5117" max="5117" width="13.28515625" customWidth="1"/>
    <col min="5118" max="5118" width="21.28515625" customWidth="1"/>
    <col min="5119" max="5119" width="11" customWidth="1"/>
    <col min="5120" max="5120" width="10.28515625" customWidth="1"/>
    <col min="5121" max="5121" width="24.28515625" customWidth="1"/>
    <col min="5122" max="5122" width="7" customWidth="1"/>
    <col min="5123" max="5123" width="5.28515625" customWidth="1"/>
    <col min="5124" max="5124" width="7.28515625" customWidth="1"/>
    <col min="5125" max="5125" width="5" customWidth="1"/>
    <col min="5126" max="5126" width="7.28515625" customWidth="1"/>
    <col min="5127" max="5127" width="4.140625" customWidth="1"/>
    <col min="5128" max="5129" width="0" hidden="1" customWidth="1"/>
    <col min="5131" max="5131" width="8.42578125" customWidth="1"/>
    <col min="5132" max="5132" width="10.140625" customWidth="1"/>
    <col min="5133" max="5133" width="10.5703125" customWidth="1"/>
    <col min="5372" max="5372" width="6.7109375" customWidth="1"/>
    <col min="5373" max="5373" width="13.28515625" customWidth="1"/>
    <col min="5374" max="5374" width="21.28515625" customWidth="1"/>
    <col min="5375" max="5375" width="11" customWidth="1"/>
    <col min="5376" max="5376" width="10.28515625" customWidth="1"/>
    <col min="5377" max="5377" width="24.28515625" customWidth="1"/>
    <col min="5378" max="5378" width="7" customWidth="1"/>
    <col min="5379" max="5379" width="5.28515625" customWidth="1"/>
    <col min="5380" max="5380" width="7.28515625" customWidth="1"/>
    <col min="5381" max="5381" width="5" customWidth="1"/>
    <col min="5382" max="5382" width="7.28515625" customWidth="1"/>
    <col min="5383" max="5383" width="4.140625" customWidth="1"/>
    <col min="5384" max="5385" width="0" hidden="1" customWidth="1"/>
    <col min="5387" max="5387" width="8.42578125" customWidth="1"/>
    <col min="5388" max="5388" width="10.140625" customWidth="1"/>
    <col min="5389" max="5389" width="10.5703125" customWidth="1"/>
    <col min="5628" max="5628" width="6.7109375" customWidth="1"/>
    <col min="5629" max="5629" width="13.28515625" customWidth="1"/>
    <col min="5630" max="5630" width="21.28515625" customWidth="1"/>
    <col min="5631" max="5631" width="11" customWidth="1"/>
    <col min="5632" max="5632" width="10.28515625" customWidth="1"/>
    <col min="5633" max="5633" width="24.28515625" customWidth="1"/>
    <col min="5634" max="5634" width="7" customWidth="1"/>
    <col min="5635" max="5635" width="5.28515625" customWidth="1"/>
    <col min="5636" max="5636" width="7.28515625" customWidth="1"/>
    <col min="5637" max="5637" width="5" customWidth="1"/>
    <col min="5638" max="5638" width="7.28515625" customWidth="1"/>
    <col min="5639" max="5639" width="4.140625" customWidth="1"/>
    <col min="5640" max="5641" width="0" hidden="1" customWidth="1"/>
    <col min="5643" max="5643" width="8.42578125" customWidth="1"/>
    <col min="5644" max="5644" width="10.140625" customWidth="1"/>
    <col min="5645" max="5645" width="10.5703125" customWidth="1"/>
    <col min="5884" max="5884" width="6.7109375" customWidth="1"/>
    <col min="5885" max="5885" width="13.28515625" customWidth="1"/>
    <col min="5886" max="5886" width="21.28515625" customWidth="1"/>
    <col min="5887" max="5887" width="11" customWidth="1"/>
    <col min="5888" max="5888" width="10.28515625" customWidth="1"/>
    <col min="5889" max="5889" width="24.28515625" customWidth="1"/>
    <col min="5890" max="5890" width="7" customWidth="1"/>
    <col min="5891" max="5891" width="5.28515625" customWidth="1"/>
    <col min="5892" max="5892" width="7.28515625" customWidth="1"/>
    <col min="5893" max="5893" width="5" customWidth="1"/>
    <col min="5894" max="5894" width="7.28515625" customWidth="1"/>
    <col min="5895" max="5895" width="4.140625" customWidth="1"/>
    <col min="5896" max="5897" width="0" hidden="1" customWidth="1"/>
    <col min="5899" max="5899" width="8.42578125" customWidth="1"/>
    <col min="5900" max="5900" width="10.140625" customWidth="1"/>
    <col min="5901" max="5901" width="10.5703125" customWidth="1"/>
    <col min="6140" max="6140" width="6.7109375" customWidth="1"/>
    <col min="6141" max="6141" width="13.28515625" customWidth="1"/>
    <col min="6142" max="6142" width="21.28515625" customWidth="1"/>
    <col min="6143" max="6143" width="11" customWidth="1"/>
    <col min="6144" max="6144" width="10.28515625" customWidth="1"/>
    <col min="6145" max="6145" width="24.28515625" customWidth="1"/>
    <col min="6146" max="6146" width="7" customWidth="1"/>
    <col min="6147" max="6147" width="5.28515625" customWidth="1"/>
    <col min="6148" max="6148" width="7.28515625" customWidth="1"/>
    <col min="6149" max="6149" width="5" customWidth="1"/>
    <col min="6150" max="6150" width="7.28515625" customWidth="1"/>
    <col min="6151" max="6151" width="4.140625" customWidth="1"/>
    <col min="6152" max="6153" width="0" hidden="1" customWidth="1"/>
    <col min="6155" max="6155" width="8.42578125" customWidth="1"/>
    <col min="6156" max="6156" width="10.140625" customWidth="1"/>
    <col min="6157" max="6157" width="10.5703125" customWidth="1"/>
    <col min="6396" max="6396" width="6.7109375" customWidth="1"/>
    <col min="6397" max="6397" width="13.28515625" customWidth="1"/>
    <col min="6398" max="6398" width="21.28515625" customWidth="1"/>
    <col min="6399" max="6399" width="11" customWidth="1"/>
    <col min="6400" max="6400" width="10.28515625" customWidth="1"/>
    <col min="6401" max="6401" width="24.28515625" customWidth="1"/>
    <col min="6402" max="6402" width="7" customWidth="1"/>
    <col min="6403" max="6403" width="5.28515625" customWidth="1"/>
    <col min="6404" max="6404" width="7.28515625" customWidth="1"/>
    <col min="6405" max="6405" width="5" customWidth="1"/>
    <col min="6406" max="6406" width="7.28515625" customWidth="1"/>
    <col min="6407" max="6407" width="4.140625" customWidth="1"/>
    <col min="6408" max="6409" width="0" hidden="1" customWidth="1"/>
    <col min="6411" max="6411" width="8.42578125" customWidth="1"/>
    <col min="6412" max="6412" width="10.140625" customWidth="1"/>
    <col min="6413" max="6413" width="10.5703125" customWidth="1"/>
    <col min="6652" max="6652" width="6.7109375" customWidth="1"/>
    <col min="6653" max="6653" width="13.28515625" customWidth="1"/>
    <col min="6654" max="6654" width="21.28515625" customWidth="1"/>
    <col min="6655" max="6655" width="11" customWidth="1"/>
    <col min="6656" max="6656" width="10.28515625" customWidth="1"/>
    <col min="6657" max="6657" width="24.28515625" customWidth="1"/>
    <col min="6658" max="6658" width="7" customWidth="1"/>
    <col min="6659" max="6659" width="5.28515625" customWidth="1"/>
    <col min="6660" max="6660" width="7.28515625" customWidth="1"/>
    <col min="6661" max="6661" width="5" customWidth="1"/>
    <col min="6662" max="6662" width="7.28515625" customWidth="1"/>
    <col min="6663" max="6663" width="4.140625" customWidth="1"/>
    <col min="6664" max="6665" width="0" hidden="1" customWidth="1"/>
    <col min="6667" max="6667" width="8.42578125" customWidth="1"/>
    <col min="6668" max="6668" width="10.140625" customWidth="1"/>
    <col min="6669" max="6669" width="10.5703125" customWidth="1"/>
    <col min="6908" max="6908" width="6.7109375" customWidth="1"/>
    <col min="6909" max="6909" width="13.28515625" customWidth="1"/>
    <col min="6910" max="6910" width="21.28515625" customWidth="1"/>
    <col min="6911" max="6911" width="11" customWidth="1"/>
    <col min="6912" max="6912" width="10.28515625" customWidth="1"/>
    <col min="6913" max="6913" width="24.28515625" customWidth="1"/>
    <col min="6914" max="6914" width="7" customWidth="1"/>
    <col min="6915" max="6915" width="5.28515625" customWidth="1"/>
    <col min="6916" max="6916" width="7.28515625" customWidth="1"/>
    <col min="6917" max="6917" width="5" customWidth="1"/>
    <col min="6918" max="6918" width="7.28515625" customWidth="1"/>
    <col min="6919" max="6919" width="4.140625" customWidth="1"/>
    <col min="6920" max="6921" width="0" hidden="1" customWidth="1"/>
    <col min="6923" max="6923" width="8.42578125" customWidth="1"/>
    <col min="6924" max="6924" width="10.140625" customWidth="1"/>
    <col min="6925" max="6925" width="10.5703125" customWidth="1"/>
    <col min="7164" max="7164" width="6.7109375" customWidth="1"/>
    <col min="7165" max="7165" width="13.28515625" customWidth="1"/>
    <col min="7166" max="7166" width="21.28515625" customWidth="1"/>
    <col min="7167" max="7167" width="11" customWidth="1"/>
    <col min="7168" max="7168" width="10.28515625" customWidth="1"/>
    <col min="7169" max="7169" width="24.28515625" customWidth="1"/>
    <col min="7170" max="7170" width="7" customWidth="1"/>
    <col min="7171" max="7171" width="5.28515625" customWidth="1"/>
    <col min="7172" max="7172" width="7.28515625" customWidth="1"/>
    <col min="7173" max="7173" width="5" customWidth="1"/>
    <col min="7174" max="7174" width="7.28515625" customWidth="1"/>
    <col min="7175" max="7175" width="4.140625" customWidth="1"/>
    <col min="7176" max="7177" width="0" hidden="1" customWidth="1"/>
    <col min="7179" max="7179" width="8.42578125" customWidth="1"/>
    <col min="7180" max="7180" width="10.140625" customWidth="1"/>
    <col min="7181" max="7181" width="10.5703125" customWidth="1"/>
    <col min="7420" max="7420" width="6.7109375" customWidth="1"/>
    <col min="7421" max="7421" width="13.28515625" customWidth="1"/>
    <col min="7422" max="7422" width="21.28515625" customWidth="1"/>
    <col min="7423" max="7423" width="11" customWidth="1"/>
    <col min="7424" max="7424" width="10.28515625" customWidth="1"/>
    <col min="7425" max="7425" width="24.28515625" customWidth="1"/>
    <col min="7426" max="7426" width="7" customWidth="1"/>
    <col min="7427" max="7427" width="5.28515625" customWidth="1"/>
    <col min="7428" max="7428" width="7.28515625" customWidth="1"/>
    <col min="7429" max="7429" width="5" customWidth="1"/>
    <col min="7430" max="7430" width="7.28515625" customWidth="1"/>
    <col min="7431" max="7431" width="4.140625" customWidth="1"/>
    <col min="7432" max="7433" width="0" hidden="1" customWidth="1"/>
    <col min="7435" max="7435" width="8.42578125" customWidth="1"/>
    <col min="7436" max="7436" width="10.140625" customWidth="1"/>
    <col min="7437" max="7437" width="10.5703125" customWidth="1"/>
    <col min="7676" max="7676" width="6.7109375" customWidth="1"/>
    <col min="7677" max="7677" width="13.28515625" customWidth="1"/>
    <col min="7678" max="7678" width="21.28515625" customWidth="1"/>
    <col min="7679" max="7679" width="11" customWidth="1"/>
    <col min="7680" max="7680" width="10.28515625" customWidth="1"/>
    <col min="7681" max="7681" width="24.28515625" customWidth="1"/>
    <col min="7682" max="7682" width="7" customWidth="1"/>
    <col min="7683" max="7683" width="5.28515625" customWidth="1"/>
    <col min="7684" max="7684" width="7.28515625" customWidth="1"/>
    <col min="7685" max="7685" width="5" customWidth="1"/>
    <col min="7686" max="7686" width="7.28515625" customWidth="1"/>
    <col min="7687" max="7687" width="4.140625" customWidth="1"/>
    <col min="7688" max="7689" width="0" hidden="1" customWidth="1"/>
    <col min="7691" max="7691" width="8.42578125" customWidth="1"/>
    <col min="7692" max="7692" width="10.140625" customWidth="1"/>
    <col min="7693" max="7693" width="10.5703125" customWidth="1"/>
    <col min="7932" max="7932" width="6.7109375" customWidth="1"/>
    <col min="7933" max="7933" width="13.28515625" customWidth="1"/>
    <col min="7934" max="7934" width="21.28515625" customWidth="1"/>
    <col min="7935" max="7935" width="11" customWidth="1"/>
    <col min="7936" max="7936" width="10.28515625" customWidth="1"/>
    <col min="7937" max="7937" width="24.28515625" customWidth="1"/>
    <col min="7938" max="7938" width="7" customWidth="1"/>
    <col min="7939" max="7939" width="5.28515625" customWidth="1"/>
    <col min="7940" max="7940" width="7.28515625" customWidth="1"/>
    <col min="7941" max="7941" width="5" customWidth="1"/>
    <col min="7942" max="7942" width="7.28515625" customWidth="1"/>
    <col min="7943" max="7943" width="4.140625" customWidth="1"/>
    <col min="7944" max="7945" width="0" hidden="1" customWidth="1"/>
    <col min="7947" max="7947" width="8.42578125" customWidth="1"/>
    <col min="7948" max="7948" width="10.140625" customWidth="1"/>
    <col min="7949" max="7949" width="10.5703125" customWidth="1"/>
    <col min="8188" max="8188" width="6.7109375" customWidth="1"/>
    <col min="8189" max="8189" width="13.28515625" customWidth="1"/>
    <col min="8190" max="8190" width="21.28515625" customWidth="1"/>
    <col min="8191" max="8191" width="11" customWidth="1"/>
    <col min="8192" max="8192" width="10.28515625" customWidth="1"/>
    <col min="8193" max="8193" width="24.28515625" customWidth="1"/>
    <col min="8194" max="8194" width="7" customWidth="1"/>
    <col min="8195" max="8195" width="5.28515625" customWidth="1"/>
    <col min="8196" max="8196" width="7.28515625" customWidth="1"/>
    <col min="8197" max="8197" width="5" customWidth="1"/>
    <col min="8198" max="8198" width="7.28515625" customWidth="1"/>
    <col min="8199" max="8199" width="4.140625" customWidth="1"/>
    <col min="8200" max="8201" width="0" hidden="1" customWidth="1"/>
    <col min="8203" max="8203" width="8.42578125" customWidth="1"/>
    <col min="8204" max="8204" width="10.140625" customWidth="1"/>
    <col min="8205" max="8205" width="10.5703125" customWidth="1"/>
    <col min="8444" max="8444" width="6.7109375" customWidth="1"/>
    <col min="8445" max="8445" width="13.28515625" customWidth="1"/>
    <col min="8446" max="8446" width="21.28515625" customWidth="1"/>
    <col min="8447" max="8447" width="11" customWidth="1"/>
    <col min="8448" max="8448" width="10.28515625" customWidth="1"/>
    <col min="8449" max="8449" width="24.28515625" customWidth="1"/>
    <col min="8450" max="8450" width="7" customWidth="1"/>
    <col min="8451" max="8451" width="5.28515625" customWidth="1"/>
    <col min="8452" max="8452" width="7.28515625" customWidth="1"/>
    <col min="8453" max="8453" width="5" customWidth="1"/>
    <col min="8454" max="8454" width="7.28515625" customWidth="1"/>
    <col min="8455" max="8455" width="4.140625" customWidth="1"/>
    <col min="8456" max="8457" width="0" hidden="1" customWidth="1"/>
    <col min="8459" max="8459" width="8.42578125" customWidth="1"/>
    <col min="8460" max="8460" width="10.140625" customWidth="1"/>
    <col min="8461" max="8461" width="10.5703125" customWidth="1"/>
    <col min="8700" max="8700" width="6.7109375" customWidth="1"/>
    <col min="8701" max="8701" width="13.28515625" customWidth="1"/>
    <col min="8702" max="8702" width="21.28515625" customWidth="1"/>
    <col min="8703" max="8703" width="11" customWidth="1"/>
    <col min="8704" max="8704" width="10.28515625" customWidth="1"/>
    <col min="8705" max="8705" width="24.28515625" customWidth="1"/>
    <col min="8706" max="8706" width="7" customWidth="1"/>
    <col min="8707" max="8707" width="5.28515625" customWidth="1"/>
    <col min="8708" max="8708" width="7.28515625" customWidth="1"/>
    <col min="8709" max="8709" width="5" customWidth="1"/>
    <col min="8710" max="8710" width="7.28515625" customWidth="1"/>
    <col min="8711" max="8711" width="4.140625" customWidth="1"/>
    <col min="8712" max="8713" width="0" hidden="1" customWidth="1"/>
    <col min="8715" max="8715" width="8.42578125" customWidth="1"/>
    <col min="8716" max="8716" width="10.140625" customWidth="1"/>
    <col min="8717" max="8717" width="10.5703125" customWidth="1"/>
    <col min="8956" max="8956" width="6.7109375" customWidth="1"/>
    <col min="8957" max="8957" width="13.28515625" customWidth="1"/>
    <col min="8958" max="8958" width="21.28515625" customWidth="1"/>
    <col min="8959" max="8959" width="11" customWidth="1"/>
    <col min="8960" max="8960" width="10.28515625" customWidth="1"/>
    <col min="8961" max="8961" width="24.28515625" customWidth="1"/>
    <col min="8962" max="8962" width="7" customWidth="1"/>
    <col min="8963" max="8963" width="5.28515625" customWidth="1"/>
    <col min="8964" max="8964" width="7.28515625" customWidth="1"/>
    <col min="8965" max="8965" width="5" customWidth="1"/>
    <col min="8966" max="8966" width="7.28515625" customWidth="1"/>
    <col min="8967" max="8967" width="4.140625" customWidth="1"/>
    <col min="8968" max="8969" width="0" hidden="1" customWidth="1"/>
    <col min="8971" max="8971" width="8.42578125" customWidth="1"/>
    <col min="8972" max="8972" width="10.140625" customWidth="1"/>
    <col min="8973" max="8973" width="10.5703125" customWidth="1"/>
    <col min="9212" max="9212" width="6.7109375" customWidth="1"/>
    <col min="9213" max="9213" width="13.28515625" customWidth="1"/>
    <col min="9214" max="9214" width="21.28515625" customWidth="1"/>
    <col min="9215" max="9215" width="11" customWidth="1"/>
    <col min="9216" max="9216" width="10.28515625" customWidth="1"/>
    <col min="9217" max="9217" width="24.28515625" customWidth="1"/>
    <col min="9218" max="9218" width="7" customWidth="1"/>
    <col min="9219" max="9219" width="5.28515625" customWidth="1"/>
    <col min="9220" max="9220" width="7.28515625" customWidth="1"/>
    <col min="9221" max="9221" width="5" customWidth="1"/>
    <col min="9222" max="9222" width="7.28515625" customWidth="1"/>
    <col min="9223" max="9223" width="4.140625" customWidth="1"/>
    <col min="9224" max="9225" width="0" hidden="1" customWidth="1"/>
    <col min="9227" max="9227" width="8.42578125" customWidth="1"/>
    <col min="9228" max="9228" width="10.140625" customWidth="1"/>
    <col min="9229" max="9229" width="10.5703125" customWidth="1"/>
    <col min="9468" max="9468" width="6.7109375" customWidth="1"/>
    <col min="9469" max="9469" width="13.28515625" customWidth="1"/>
    <col min="9470" max="9470" width="21.28515625" customWidth="1"/>
    <col min="9471" max="9471" width="11" customWidth="1"/>
    <col min="9472" max="9472" width="10.28515625" customWidth="1"/>
    <col min="9473" max="9473" width="24.28515625" customWidth="1"/>
    <col min="9474" max="9474" width="7" customWidth="1"/>
    <col min="9475" max="9475" width="5.28515625" customWidth="1"/>
    <col min="9476" max="9476" width="7.28515625" customWidth="1"/>
    <col min="9477" max="9477" width="5" customWidth="1"/>
    <col min="9478" max="9478" width="7.28515625" customWidth="1"/>
    <col min="9479" max="9479" width="4.140625" customWidth="1"/>
    <col min="9480" max="9481" width="0" hidden="1" customWidth="1"/>
    <col min="9483" max="9483" width="8.42578125" customWidth="1"/>
    <col min="9484" max="9484" width="10.140625" customWidth="1"/>
    <col min="9485" max="9485" width="10.5703125" customWidth="1"/>
    <col min="9724" max="9724" width="6.7109375" customWidth="1"/>
    <col min="9725" max="9725" width="13.28515625" customWidth="1"/>
    <col min="9726" max="9726" width="21.28515625" customWidth="1"/>
    <col min="9727" max="9727" width="11" customWidth="1"/>
    <col min="9728" max="9728" width="10.28515625" customWidth="1"/>
    <col min="9729" max="9729" width="24.28515625" customWidth="1"/>
    <col min="9730" max="9730" width="7" customWidth="1"/>
    <col min="9731" max="9731" width="5.28515625" customWidth="1"/>
    <col min="9732" max="9732" width="7.28515625" customWidth="1"/>
    <col min="9733" max="9733" width="5" customWidth="1"/>
    <col min="9734" max="9734" width="7.28515625" customWidth="1"/>
    <col min="9735" max="9735" width="4.140625" customWidth="1"/>
    <col min="9736" max="9737" width="0" hidden="1" customWidth="1"/>
    <col min="9739" max="9739" width="8.42578125" customWidth="1"/>
    <col min="9740" max="9740" width="10.140625" customWidth="1"/>
    <col min="9741" max="9741" width="10.5703125" customWidth="1"/>
    <col min="9980" max="9980" width="6.7109375" customWidth="1"/>
    <col min="9981" max="9981" width="13.28515625" customWidth="1"/>
    <col min="9982" max="9982" width="21.28515625" customWidth="1"/>
    <col min="9983" max="9983" width="11" customWidth="1"/>
    <col min="9984" max="9984" width="10.28515625" customWidth="1"/>
    <col min="9985" max="9985" width="24.28515625" customWidth="1"/>
    <col min="9986" max="9986" width="7" customWidth="1"/>
    <col min="9987" max="9987" width="5.28515625" customWidth="1"/>
    <col min="9988" max="9988" width="7.28515625" customWidth="1"/>
    <col min="9989" max="9989" width="5" customWidth="1"/>
    <col min="9990" max="9990" width="7.28515625" customWidth="1"/>
    <col min="9991" max="9991" width="4.140625" customWidth="1"/>
    <col min="9992" max="9993" width="0" hidden="1" customWidth="1"/>
    <col min="9995" max="9995" width="8.42578125" customWidth="1"/>
    <col min="9996" max="9996" width="10.140625" customWidth="1"/>
    <col min="9997" max="9997" width="10.5703125" customWidth="1"/>
    <col min="10236" max="10236" width="6.7109375" customWidth="1"/>
    <col min="10237" max="10237" width="13.28515625" customWidth="1"/>
    <col min="10238" max="10238" width="21.28515625" customWidth="1"/>
    <col min="10239" max="10239" width="11" customWidth="1"/>
    <col min="10240" max="10240" width="10.28515625" customWidth="1"/>
    <col min="10241" max="10241" width="24.28515625" customWidth="1"/>
    <col min="10242" max="10242" width="7" customWidth="1"/>
    <col min="10243" max="10243" width="5.28515625" customWidth="1"/>
    <col min="10244" max="10244" width="7.28515625" customWidth="1"/>
    <col min="10245" max="10245" width="5" customWidth="1"/>
    <col min="10246" max="10246" width="7.28515625" customWidth="1"/>
    <col min="10247" max="10247" width="4.140625" customWidth="1"/>
    <col min="10248" max="10249" width="0" hidden="1" customWidth="1"/>
    <col min="10251" max="10251" width="8.42578125" customWidth="1"/>
    <col min="10252" max="10252" width="10.140625" customWidth="1"/>
    <col min="10253" max="10253" width="10.5703125" customWidth="1"/>
    <col min="10492" max="10492" width="6.7109375" customWidth="1"/>
    <col min="10493" max="10493" width="13.28515625" customWidth="1"/>
    <col min="10494" max="10494" width="21.28515625" customWidth="1"/>
    <col min="10495" max="10495" width="11" customWidth="1"/>
    <col min="10496" max="10496" width="10.28515625" customWidth="1"/>
    <col min="10497" max="10497" width="24.28515625" customWidth="1"/>
    <col min="10498" max="10498" width="7" customWidth="1"/>
    <col min="10499" max="10499" width="5.28515625" customWidth="1"/>
    <col min="10500" max="10500" width="7.28515625" customWidth="1"/>
    <col min="10501" max="10501" width="5" customWidth="1"/>
    <col min="10502" max="10502" width="7.28515625" customWidth="1"/>
    <col min="10503" max="10503" width="4.140625" customWidth="1"/>
    <col min="10504" max="10505" width="0" hidden="1" customWidth="1"/>
    <col min="10507" max="10507" width="8.42578125" customWidth="1"/>
    <col min="10508" max="10508" width="10.140625" customWidth="1"/>
    <col min="10509" max="10509" width="10.5703125" customWidth="1"/>
    <col min="10748" max="10748" width="6.7109375" customWidth="1"/>
    <col min="10749" max="10749" width="13.28515625" customWidth="1"/>
    <col min="10750" max="10750" width="21.28515625" customWidth="1"/>
    <col min="10751" max="10751" width="11" customWidth="1"/>
    <col min="10752" max="10752" width="10.28515625" customWidth="1"/>
    <col min="10753" max="10753" width="24.28515625" customWidth="1"/>
    <col min="10754" max="10754" width="7" customWidth="1"/>
    <col min="10755" max="10755" width="5.28515625" customWidth="1"/>
    <col min="10756" max="10756" width="7.28515625" customWidth="1"/>
    <col min="10757" max="10757" width="5" customWidth="1"/>
    <col min="10758" max="10758" width="7.28515625" customWidth="1"/>
    <col min="10759" max="10759" width="4.140625" customWidth="1"/>
    <col min="10760" max="10761" width="0" hidden="1" customWidth="1"/>
    <col min="10763" max="10763" width="8.42578125" customWidth="1"/>
    <col min="10764" max="10764" width="10.140625" customWidth="1"/>
    <col min="10765" max="10765" width="10.5703125" customWidth="1"/>
    <col min="11004" max="11004" width="6.7109375" customWidth="1"/>
    <col min="11005" max="11005" width="13.28515625" customWidth="1"/>
    <col min="11006" max="11006" width="21.28515625" customWidth="1"/>
    <col min="11007" max="11007" width="11" customWidth="1"/>
    <col min="11008" max="11008" width="10.28515625" customWidth="1"/>
    <col min="11009" max="11009" width="24.28515625" customWidth="1"/>
    <col min="11010" max="11010" width="7" customWidth="1"/>
    <col min="11011" max="11011" width="5.28515625" customWidth="1"/>
    <col min="11012" max="11012" width="7.28515625" customWidth="1"/>
    <col min="11013" max="11013" width="5" customWidth="1"/>
    <col min="11014" max="11014" width="7.28515625" customWidth="1"/>
    <col min="11015" max="11015" width="4.140625" customWidth="1"/>
    <col min="11016" max="11017" width="0" hidden="1" customWidth="1"/>
    <col min="11019" max="11019" width="8.42578125" customWidth="1"/>
    <col min="11020" max="11020" width="10.140625" customWidth="1"/>
    <col min="11021" max="11021" width="10.5703125" customWidth="1"/>
    <col min="11260" max="11260" width="6.7109375" customWidth="1"/>
    <col min="11261" max="11261" width="13.28515625" customWidth="1"/>
    <col min="11262" max="11262" width="21.28515625" customWidth="1"/>
    <col min="11263" max="11263" width="11" customWidth="1"/>
    <col min="11264" max="11264" width="10.28515625" customWidth="1"/>
    <col min="11265" max="11265" width="24.28515625" customWidth="1"/>
    <col min="11266" max="11266" width="7" customWidth="1"/>
    <col min="11267" max="11267" width="5.28515625" customWidth="1"/>
    <col min="11268" max="11268" width="7.28515625" customWidth="1"/>
    <col min="11269" max="11269" width="5" customWidth="1"/>
    <col min="11270" max="11270" width="7.28515625" customWidth="1"/>
    <col min="11271" max="11271" width="4.140625" customWidth="1"/>
    <col min="11272" max="11273" width="0" hidden="1" customWidth="1"/>
    <col min="11275" max="11275" width="8.42578125" customWidth="1"/>
    <col min="11276" max="11276" width="10.140625" customWidth="1"/>
    <col min="11277" max="11277" width="10.5703125" customWidth="1"/>
    <col min="11516" max="11516" width="6.7109375" customWidth="1"/>
    <col min="11517" max="11517" width="13.28515625" customWidth="1"/>
    <col min="11518" max="11518" width="21.28515625" customWidth="1"/>
    <col min="11519" max="11519" width="11" customWidth="1"/>
    <col min="11520" max="11520" width="10.28515625" customWidth="1"/>
    <col min="11521" max="11521" width="24.28515625" customWidth="1"/>
    <col min="11522" max="11522" width="7" customWidth="1"/>
    <col min="11523" max="11523" width="5.28515625" customWidth="1"/>
    <col min="11524" max="11524" width="7.28515625" customWidth="1"/>
    <col min="11525" max="11525" width="5" customWidth="1"/>
    <col min="11526" max="11526" width="7.28515625" customWidth="1"/>
    <col min="11527" max="11527" width="4.140625" customWidth="1"/>
    <col min="11528" max="11529" width="0" hidden="1" customWidth="1"/>
    <col min="11531" max="11531" width="8.42578125" customWidth="1"/>
    <col min="11532" max="11532" width="10.140625" customWidth="1"/>
    <col min="11533" max="11533" width="10.5703125" customWidth="1"/>
    <col min="11772" max="11772" width="6.7109375" customWidth="1"/>
    <col min="11773" max="11773" width="13.28515625" customWidth="1"/>
    <col min="11774" max="11774" width="21.28515625" customWidth="1"/>
    <col min="11775" max="11775" width="11" customWidth="1"/>
    <col min="11776" max="11776" width="10.28515625" customWidth="1"/>
    <col min="11777" max="11777" width="24.28515625" customWidth="1"/>
    <col min="11778" max="11778" width="7" customWidth="1"/>
    <col min="11779" max="11779" width="5.28515625" customWidth="1"/>
    <col min="11780" max="11780" width="7.28515625" customWidth="1"/>
    <col min="11781" max="11781" width="5" customWidth="1"/>
    <col min="11782" max="11782" width="7.28515625" customWidth="1"/>
    <col min="11783" max="11783" width="4.140625" customWidth="1"/>
    <col min="11784" max="11785" width="0" hidden="1" customWidth="1"/>
    <col min="11787" max="11787" width="8.42578125" customWidth="1"/>
    <col min="11788" max="11788" width="10.140625" customWidth="1"/>
    <col min="11789" max="11789" width="10.5703125" customWidth="1"/>
    <col min="12028" max="12028" width="6.7109375" customWidth="1"/>
    <col min="12029" max="12029" width="13.28515625" customWidth="1"/>
    <col min="12030" max="12030" width="21.28515625" customWidth="1"/>
    <col min="12031" max="12031" width="11" customWidth="1"/>
    <col min="12032" max="12032" width="10.28515625" customWidth="1"/>
    <col min="12033" max="12033" width="24.28515625" customWidth="1"/>
    <col min="12034" max="12034" width="7" customWidth="1"/>
    <col min="12035" max="12035" width="5.28515625" customWidth="1"/>
    <col min="12036" max="12036" width="7.28515625" customWidth="1"/>
    <col min="12037" max="12037" width="5" customWidth="1"/>
    <col min="12038" max="12038" width="7.28515625" customWidth="1"/>
    <col min="12039" max="12039" width="4.140625" customWidth="1"/>
    <col min="12040" max="12041" width="0" hidden="1" customWidth="1"/>
    <col min="12043" max="12043" width="8.42578125" customWidth="1"/>
    <col min="12044" max="12044" width="10.140625" customWidth="1"/>
    <col min="12045" max="12045" width="10.5703125" customWidth="1"/>
    <col min="12284" max="12284" width="6.7109375" customWidth="1"/>
    <col min="12285" max="12285" width="13.28515625" customWidth="1"/>
    <col min="12286" max="12286" width="21.28515625" customWidth="1"/>
    <col min="12287" max="12287" width="11" customWidth="1"/>
    <col min="12288" max="12288" width="10.28515625" customWidth="1"/>
    <col min="12289" max="12289" width="24.28515625" customWidth="1"/>
    <col min="12290" max="12290" width="7" customWidth="1"/>
    <col min="12291" max="12291" width="5.28515625" customWidth="1"/>
    <col min="12292" max="12292" width="7.28515625" customWidth="1"/>
    <col min="12293" max="12293" width="5" customWidth="1"/>
    <col min="12294" max="12294" width="7.28515625" customWidth="1"/>
    <col min="12295" max="12295" width="4.140625" customWidth="1"/>
    <col min="12296" max="12297" width="0" hidden="1" customWidth="1"/>
    <col min="12299" max="12299" width="8.42578125" customWidth="1"/>
    <col min="12300" max="12300" width="10.140625" customWidth="1"/>
    <col min="12301" max="12301" width="10.5703125" customWidth="1"/>
    <col min="12540" max="12540" width="6.7109375" customWidth="1"/>
    <col min="12541" max="12541" width="13.28515625" customWidth="1"/>
    <col min="12542" max="12542" width="21.28515625" customWidth="1"/>
    <col min="12543" max="12543" width="11" customWidth="1"/>
    <col min="12544" max="12544" width="10.28515625" customWidth="1"/>
    <col min="12545" max="12545" width="24.28515625" customWidth="1"/>
    <col min="12546" max="12546" width="7" customWidth="1"/>
    <col min="12547" max="12547" width="5.28515625" customWidth="1"/>
    <col min="12548" max="12548" width="7.28515625" customWidth="1"/>
    <col min="12549" max="12549" width="5" customWidth="1"/>
    <col min="12550" max="12550" width="7.28515625" customWidth="1"/>
    <col min="12551" max="12551" width="4.140625" customWidth="1"/>
    <col min="12552" max="12553" width="0" hidden="1" customWidth="1"/>
    <col min="12555" max="12555" width="8.42578125" customWidth="1"/>
    <col min="12556" max="12556" width="10.140625" customWidth="1"/>
    <col min="12557" max="12557" width="10.5703125" customWidth="1"/>
    <col min="12796" max="12796" width="6.7109375" customWidth="1"/>
    <col min="12797" max="12797" width="13.28515625" customWidth="1"/>
    <col min="12798" max="12798" width="21.28515625" customWidth="1"/>
    <col min="12799" max="12799" width="11" customWidth="1"/>
    <col min="12800" max="12800" width="10.28515625" customWidth="1"/>
    <col min="12801" max="12801" width="24.28515625" customWidth="1"/>
    <col min="12802" max="12802" width="7" customWidth="1"/>
    <col min="12803" max="12803" width="5.28515625" customWidth="1"/>
    <col min="12804" max="12804" width="7.28515625" customWidth="1"/>
    <col min="12805" max="12805" width="5" customWidth="1"/>
    <col min="12806" max="12806" width="7.28515625" customWidth="1"/>
    <col min="12807" max="12807" width="4.140625" customWidth="1"/>
    <col min="12808" max="12809" width="0" hidden="1" customWidth="1"/>
    <col min="12811" max="12811" width="8.42578125" customWidth="1"/>
    <col min="12812" max="12812" width="10.140625" customWidth="1"/>
    <col min="12813" max="12813" width="10.5703125" customWidth="1"/>
    <col min="13052" max="13052" width="6.7109375" customWidth="1"/>
    <col min="13053" max="13053" width="13.28515625" customWidth="1"/>
    <col min="13054" max="13054" width="21.28515625" customWidth="1"/>
    <col min="13055" max="13055" width="11" customWidth="1"/>
    <col min="13056" max="13056" width="10.28515625" customWidth="1"/>
    <col min="13057" max="13057" width="24.28515625" customWidth="1"/>
    <col min="13058" max="13058" width="7" customWidth="1"/>
    <col min="13059" max="13059" width="5.28515625" customWidth="1"/>
    <col min="13060" max="13060" width="7.28515625" customWidth="1"/>
    <col min="13061" max="13061" width="5" customWidth="1"/>
    <col min="13062" max="13062" width="7.28515625" customWidth="1"/>
    <col min="13063" max="13063" width="4.140625" customWidth="1"/>
    <col min="13064" max="13065" width="0" hidden="1" customWidth="1"/>
    <col min="13067" max="13067" width="8.42578125" customWidth="1"/>
    <col min="13068" max="13068" width="10.140625" customWidth="1"/>
    <col min="13069" max="13069" width="10.5703125" customWidth="1"/>
    <col min="13308" max="13308" width="6.7109375" customWidth="1"/>
    <col min="13309" max="13309" width="13.28515625" customWidth="1"/>
    <col min="13310" max="13310" width="21.28515625" customWidth="1"/>
    <col min="13311" max="13311" width="11" customWidth="1"/>
    <col min="13312" max="13312" width="10.28515625" customWidth="1"/>
    <col min="13313" max="13313" width="24.28515625" customWidth="1"/>
    <col min="13314" max="13314" width="7" customWidth="1"/>
    <col min="13315" max="13315" width="5.28515625" customWidth="1"/>
    <col min="13316" max="13316" width="7.28515625" customWidth="1"/>
    <col min="13317" max="13317" width="5" customWidth="1"/>
    <col min="13318" max="13318" width="7.28515625" customWidth="1"/>
    <col min="13319" max="13319" width="4.140625" customWidth="1"/>
    <col min="13320" max="13321" width="0" hidden="1" customWidth="1"/>
    <col min="13323" max="13323" width="8.42578125" customWidth="1"/>
    <col min="13324" max="13324" width="10.140625" customWidth="1"/>
    <col min="13325" max="13325" width="10.5703125" customWidth="1"/>
    <col min="13564" max="13564" width="6.7109375" customWidth="1"/>
    <col min="13565" max="13565" width="13.28515625" customWidth="1"/>
    <col min="13566" max="13566" width="21.28515625" customWidth="1"/>
    <col min="13567" max="13567" width="11" customWidth="1"/>
    <col min="13568" max="13568" width="10.28515625" customWidth="1"/>
    <col min="13569" max="13569" width="24.28515625" customWidth="1"/>
    <col min="13570" max="13570" width="7" customWidth="1"/>
    <col min="13571" max="13571" width="5.28515625" customWidth="1"/>
    <col min="13572" max="13572" width="7.28515625" customWidth="1"/>
    <col min="13573" max="13573" width="5" customWidth="1"/>
    <col min="13574" max="13574" width="7.28515625" customWidth="1"/>
    <col min="13575" max="13575" width="4.140625" customWidth="1"/>
    <col min="13576" max="13577" width="0" hidden="1" customWidth="1"/>
    <col min="13579" max="13579" width="8.42578125" customWidth="1"/>
    <col min="13580" max="13580" width="10.140625" customWidth="1"/>
    <col min="13581" max="13581" width="10.5703125" customWidth="1"/>
    <col min="13820" max="13820" width="6.7109375" customWidth="1"/>
    <col min="13821" max="13821" width="13.28515625" customWidth="1"/>
    <col min="13822" max="13822" width="21.28515625" customWidth="1"/>
    <col min="13823" max="13823" width="11" customWidth="1"/>
    <col min="13824" max="13824" width="10.28515625" customWidth="1"/>
    <col min="13825" max="13825" width="24.28515625" customWidth="1"/>
    <col min="13826" max="13826" width="7" customWidth="1"/>
    <col min="13827" max="13827" width="5.28515625" customWidth="1"/>
    <col min="13828" max="13828" width="7.28515625" customWidth="1"/>
    <col min="13829" max="13829" width="5" customWidth="1"/>
    <col min="13830" max="13830" width="7.28515625" customWidth="1"/>
    <col min="13831" max="13831" width="4.140625" customWidth="1"/>
    <col min="13832" max="13833" width="0" hidden="1" customWidth="1"/>
    <col min="13835" max="13835" width="8.42578125" customWidth="1"/>
    <col min="13836" max="13836" width="10.140625" customWidth="1"/>
    <col min="13837" max="13837" width="10.5703125" customWidth="1"/>
    <col min="14076" max="14076" width="6.7109375" customWidth="1"/>
    <col min="14077" max="14077" width="13.28515625" customWidth="1"/>
    <col min="14078" max="14078" width="21.28515625" customWidth="1"/>
    <col min="14079" max="14079" width="11" customWidth="1"/>
    <col min="14080" max="14080" width="10.28515625" customWidth="1"/>
    <col min="14081" max="14081" width="24.28515625" customWidth="1"/>
    <col min="14082" max="14082" width="7" customWidth="1"/>
    <col min="14083" max="14083" width="5.28515625" customWidth="1"/>
    <col min="14084" max="14084" width="7.28515625" customWidth="1"/>
    <col min="14085" max="14085" width="5" customWidth="1"/>
    <col min="14086" max="14086" width="7.28515625" customWidth="1"/>
    <col min="14087" max="14087" width="4.140625" customWidth="1"/>
    <col min="14088" max="14089" width="0" hidden="1" customWidth="1"/>
    <col min="14091" max="14091" width="8.42578125" customWidth="1"/>
    <col min="14092" max="14092" width="10.140625" customWidth="1"/>
    <col min="14093" max="14093" width="10.5703125" customWidth="1"/>
    <col min="14332" max="14332" width="6.7109375" customWidth="1"/>
    <col min="14333" max="14333" width="13.28515625" customWidth="1"/>
    <col min="14334" max="14334" width="21.28515625" customWidth="1"/>
    <col min="14335" max="14335" width="11" customWidth="1"/>
    <col min="14336" max="14336" width="10.28515625" customWidth="1"/>
    <col min="14337" max="14337" width="24.28515625" customWidth="1"/>
    <col min="14338" max="14338" width="7" customWidth="1"/>
    <col min="14339" max="14339" width="5.28515625" customWidth="1"/>
    <col min="14340" max="14340" width="7.28515625" customWidth="1"/>
    <col min="14341" max="14341" width="5" customWidth="1"/>
    <col min="14342" max="14342" width="7.28515625" customWidth="1"/>
    <col min="14343" max="14343" width="4.140625" customWidth="1"/>
    <col min="14344" max="14345" width="0" hidden="1" customWidth="1"/>
    <col min="14347" max="14347" width="8.42578125" customWidth="1"/>
    <col min="14348" max="14348" width="10.140625" customWidth="1"/>
    <col min="14349" max="14349" width="10.5703125" customWidth="1"/>
    <col min="14588" max="14588" width="6.7109375" customWidth="1"/>
    <col min="14589" max="14589" width="13.28515625" customWidth="1"/>
    <col min="14590" max="14590" width="21.28515625" customWidth="1"/>
    <col min="14591" max="14591" width="11" customWidth="1"/>
    <col min="14592" max="14592" width="10.28515625" customWidth="1"/>
    <col min="14593" max="14593" width="24.28515625" customWidth="1"/>
    <col min="14594" max="14594" width="7" customWidth="1"/>
    <col min="14595" max="14595" width="5.28515625" customWidth="1"/>
    <col min="14596" max="14596" width="7.28515625" customWidth="1"/>
    <col min="14597" max="14597" width="5" customWidth="1"/>
    <col min="14598" max="14598" width="7.28515625" customWidth="1"/>
    <col min="14599" max="14599" width="4.140625" customWidth="1"/>
    <col min="14600" max="14601" width="0" hidden="1" customWidth="1"/>
    <col min="14603" max="14603" width="8.42578125" customWidth="1"/>
    <col min="14604" max="14604" width="10.140625" customWidth="1"/>
    <col min="14605" max="14605" width="10.5703125" customWidth="1"/>
    <col min="14844" max="14844" width="6.7109375" customWidth="1"/>
    <col min="14845" max="14845" width="13.28515625" customWidth="1"/>
    <col min="14846" max="14846" width="21.28515625" customWidth="1"/>
    <col min="14847" max="14847" width="11" customWidth="1"/>
    <col min="14848" max="14848" width="10.28515625" customWidth="1"/>
    <col min="14849" max="14849" width="24.28515625" customWidth="1"/>
    <col min="14850" max="14850" width="7" customWidth="1"/>
    <col min="14851" max="14851" width="5.28515625" customWidth="1"/>
    <col min="14852" max="14852" width="7.28515625" customWidth="1"/>
    <col min="14853" max="14853" width="5" customWidth="1"/>
    <col min="14854" max="14854" width="7.28515625" customWidth="1"/>
    <col min="14855" max="14855" width="4.140625" customWidth="1"/>
    <col min="14856" max="14857" width="0" hidden="1" customWidth="1"/>
    <col min="14859" max="14859" width="8.42578125" customWidth="1"/>
    <col min="14860" max="14860" width="10.140625" customWidth="1"/>
    <col min="14861" max="14861" width="10.5703125" customWidth="1"/>
    <col min="15100" max="15100" width="6.7109375" customWidth="1"/>
    <col min="15101" max="15101" width="13.28515625" customWidth="1"/>
    <col min="15102" max="15102" width="21.28515625" customWidth="1"/>
    <col min="15103" max="15103" width="11" customWidth="1"/>
    <col min="15104" max="15104" width="10.28515625" customWidth="1"/>
    <col min="15105" max="15105" width="24.28515625" customWidth="1"/>
    <col min="15106" max="15106" width="7" customWidth="1"/>
    <col min="15107" max="15107" width="5.28515625" customWidth="1"/>
    <col min="15108" max="15108" width="7.28515625" customWidth="1"/>
    <col min="15109" max="15109" width="5" customWidth="1"/>
    <col min="15110" max="15110" width="7.28515625" customWidth="1"/>
    <col min="15111" max="15111" width="4.140625" customWidth="1"/>
    <col min="15112" max="15113" width="0" hidden="1" customWidth="1"/>
    <col min="15115" max="15115" width="8.42578125" customWidth="1"/>
    <col min="15116" max="15116" width="10.140625" customWidth="1"/>
    <col min="15117" max="15117" width="10.5703125" customWidth="1"/>
    <col min="15356" max="15356" width="6.7109375" customWidth="1"/>
    <col min="15357" max="15357" width="13.28515625" customWidth="1"/>
    <col min="15358" max="15358" width="21.28515625" customWidth="1"/>
    <col min="15359" max="15359" width="11" customWidth="1"/>
    <col min="15360" max="15360" width="10.28515625" customWidth="1"/>
    <col min="15361" max="15361" width="24.28515625" customWidth="1"/>
    <col min="15362" max="15362" width="7" customWidth="1"/>
    <col min="15363" max="15363" width="5.28515625" customWidth="1"/>
    <col min="15364" max="15364" width="7.28515625" customWidth="1"/>
    <col min="15365" max="15365" width="5" customWidth="1"/>
    <col min="15366" max="15366" width="7.28515625" customWidth="1"/>
    <col min="15367" max="15367" width="4.140625" customWidth="1"/>
    <col min="15368" max="15369" width="0" hidden="1" customWidth="1"/>
    <col min="15371" max="15371" width="8.42578125" customWidth="1"/>
    <col min="15372" max="15372" width="10.140625" customWidth="1"/>
    <col min="15373" max="15373" width="10.5703125" customWidth="1"/>
    <col min="15612" max="15612" width="6.7109375" customWidth="1"/>
    <col min="15613" max="15613" width="13.28515625" customWidth="1"/>
    <col min="15614" max="15614" width="21.28515625" customWidth="1"/>
    <col min="15615" max="15615" width="11" customWidth="1"/>
    <col min="15616" max="15616" width="10.28515625" customWidth="1"/>
    <col min="15617" max="15617" width="24.28515625" customWidth="1"/>
    <col min="15618" max="15618" width="7" customWidth="1"/>
    <col min="15619" max="15619" width="5.28515625" customWidth="1"/>
    <col min="15620" max="15620" width="7.28515625" customWidth="1"/>
    <col min="15621" max="15621" width="5" customWidth="1"/>
    <col min="15622" max="15622" width="7.28515625" customWidth="1"/>
    <col min="15623" max="15623" width="4.140625" customWidth="1"/>
    <col min="15624" max="15625" width="0" hidden="1" customWidth="1"/>
    <col min="15627" max="15627" width="8.42578125" customWidth="1"/>
    <col min="15628" max="15628" width="10.140625" customWidth="1"/>
    <col min="15629" max="15629" width="10.5703125" customWidth="1"/>
    <col min="15868" max="15868" width="6.7109375" customWidth="1"/>
    <col min="15869" max="15869" width="13.28515625" customWidth="1"/>
    <col min="15870" max="15870" width="21.28515625" customWidth="1"/>
    <col min="15871" max="15871" width="11" customWidth="1"/>
    <col min="15872" max="15872" width="10.28515625" customWidth="1"/>
    <col min="15873" max="15873" width="24.28515625" customWidth="1"/>
    <col min="15874" max="15874" width="7" customWidth="1"/>
    <col min="15875" max="15875" width="5.28515625" customWidth="1"/>
    <col min="15876" max="15876" width="7.28515625" customWidth="1"/>
    <col min="15877" max="15877" width="5" customWidth="1"/>
    <col min="15878" max="15878" width="7.28515625" customWidth="1"/>
    <col min="15879" max="15879" width="4.140625" customWidth="1"/>
    <col min="15880" max="15881" width="0" hidden="1" customWidth="1"/>
    <col min="15883" max="15883" width="8.42578125" customWidth="1"/>
    <col min="15884" max="15884" width="10.140625" customWidth="1"/>
    <col min="15885" max="15885" width="10.5703125" customWidth="1"/>
    <col min="16124" max="16124" width="6.7109375" customWidth="1"/>
    <col min="16125" max="16125" width="13.28515625" customWidth="1"/>
    <col min="16126" max="16126" width="21.28515625" customWidth="1"/>
    <col min="16127" max="16127" width="11" customWidth="1"/>
    <col min="16128" max="16128" width="10.28515625" customWidth="1"/>
    <col min="16129" max="16129" width="24.28515625" customWidth="1"/>
    <col min="16130" max="16130" width="7" customWidth="1"/>
    <col min="16131" max="16131" width="5.28515625" customWidth="1"/>
    <col min="16132" max="16132" width="7.28515625" customWidth="1"/>
    <col min="16133" max="16133" width="5" customWidth="1"/>
    <col min="16134" max="16134" width="7.28515625" customWidth="1"/>
    <col min="16135" max="16135" width="4.140625" customWidth="1"/>
    <col min="16136" max="16137" width="0" hidden="1" customWidth="1"/>
    <col min="16139" max="16139" width="8.42578125" customWidth="1"/>
    <col min="16140" max="16140" width="10.140625" customWidth="1"/>
    <col min="16141" max="16141" width="10.5703125" customWidth="1"/>
  </cols>
  <sheetData>
    <row r="1" spans="1:13" ht="21" x14ac:dyDescent="0.2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4.9000000000000004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ht="21" x14ac:dyDescent="0.2">
      <c r="A3" s="124" t="s">
        <v>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ht="9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3" x14ac:dyDescent="0.2">
      <c r="A5" s="90" t="s">
        <v>2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3" ht="28.5" x14ac:dyDescent="0.2">
      <c r="A6" s="125" t="s">
        <v>57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</row>
    <row r="7" spans="1:13" ht="21" x14ac:dyDescent="0.2">
      <c r="A7" s="126" t="s">
        <v>3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</row>
    <row r="8" spans="1:13" ht="8.4499999999999993" customHeight="1" thickBot="1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ht="19.5" thickTop="1" x14ac:dyDescent="0.2">
      <c r="A9" s="128" t="s">
        <v>4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30"/>
    </row>
    <row r="10" spans="1:13" ht="18.75" x14ac:dyDescent="0.2">
      <c r="A10" s="131" t="s">
        <v>58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3"/>
    </row>
    <row r="11" spans="1:13" ht="18.75" x14ac:dyDescent="0.2">
      <c r="A11" s="134" t="s">
        <v>60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6"/>
    </row>
    <row r="12" spans="1:13" ht="21" x14ac:dyDescent="0.2">
      <c r="A12" s="121" t="s">
        <v>2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3"/>
    </row>
    <row r="13" spans="1:13" ht="15.75" x14ac:dyDescent="0.2">
      <c r="A13" s="108" t="s">
        <v>5</v>
      </c>
      <c r="B13" s="109"/>
      <c r="C13" s="109"/>
      <c r="D13" s="109"/>
      <c r="E13" s="2"/>
      <c r="F13" s="3"/>
      <c r="G13" s="4"/>
      <c r="H13" s="5"/>
      <c r="I13" s="5"/>
      <c r="J13" s="5"/>
      <c r="K13" s="6"/>
      <c r="L13" s="7"/>
      <c r="M13" s="8" t="s">
        <v>59</v>
      </c>
    </row>
    <row r="14" spans="1:13" ht="15.75" x14ac:dyDescent="0.2">
      <c r="A14" s="110" t="s">
        <v>48</v>
      </c>
      <c r="B14" s="111"/>
      <c r="C14" s="111"/>
      <c r="D14" s="111"/>
      <c r="E14" s="9"/>
      <c r="F14" s="10"/>
      <c r="G14" s="11"/>
      <c r="H14" s="12"/>
      <c r="I14" s="12"/>
      <c r="J14" s="12"/>
      <c r="K14" s="13"/>
      <c r="L14" s="14"/>
      <c r="M14" s="15" t="s">
        <v>49</v>
      </c>
    </row>
    <row r="15" spans="1:13" ht="15" x14ac:dyDescent="0.2">
      <c r="A15" s="112" t="s">
        <v>6</v>
      </c>
      <c r="B15" s="97"/>
      <c r="C15" s="97"/>
      <c r="D15" s="97"/>
      <c r="E15" s="97"/>
      <c r="F15" s="97"/>
      <c r="G15" s="98"/>
      <c r="H15" s="113" t="s">
        <v>7</v>
      </c>
      <c r="I15" s="114"/>
      <c r="J15" s="114"/>
      <c r="K15" s="114"/>
      <c r="L15" s="114"/>
      <c r="M15" s="115"/>
    </row>
    <row r="16" spans="1:13" ht="15" x14ac:dyDescent="0.2">
      <c r="A16" s="16"/>
      <c r="B16" s="17"/>
      <c r="C16" s="17"/>
      <c r="D16" s="18"/>
      <c r="E16" s="19" t="s">
        <v>2</v>
      </c>
      <c r="F16" s="18"/>
      <c r="G16" s="19"/>
      <c r="H16" s="116" t="s">
        <v>8</v>
      </c>
      <c r="I16" s="117"/>
      <c r="J16" s="117"/>
      <c r="K16" s="117"/>
      <c r="L16" s="117"/>
      <c r="M16" s="118"/>
    </row>
    <row r="17" spans="1:16" ht="15" x14ac:dyDescent="0.2">
      <c r="A17" s="16" t="s">
        <v>9</v>
      </c>
      <c r="B17" s="17"/>
      <c r="C17" s="17"/>
      <c r="D17" s="19"/>
      <c r="E17" s="22"/>
      <c r="F17" s="18"/>
      <c r="G17" s="23" t="s">
        <v>50</v>
      </c>
      <c r="H17" s="116" t="s">
        <v>10</v>
      </c>
      <c r="I17" s="117"/>
      <c r="J17" s="117"/>
      <c r="K17" s="117"/>
      <c r="L17" s="117"/>
      <c r="M17" s="118"/>
    </row>
    <row r="18" spans="1:16" ht="15" x14ac:dyDescent="0.2">
      <c r="A18" s="16" t="s">
        <v>11</v>
      </c>
      <c r="B18" s="17"/>
      <c r="C18" s="17"/>
      <c r="D18" s="19"/>
      <c r="E18" s="22"/>
      <c r="F18" s="18"/>
      <c r="G18" s="23" t="s">
        <v>51</v>
      </c>
      <c r="H18" s="116" t="s">
        <v>12</v>
      </c>
      <c r="I18" s="117"/>
      <c r="J18" s="117"/>
      <c r="K18" s="117"/>
      <c r="L18" s="117"/>
      <c r="M18" s="118"/>
    </row>
    <row r="19" spans="1:16" ht="16.5" thickBot="1" x14ac:dyDescent="0.25">
      <c r="A19" s="16" t="s">
        <v>13</v>
      </c>
      <c r="B19" s="24"/>
      <c r="C19" s="24"/>
      <c r="D19" s="25"/>
      <c r="E19" s="26"/>
      <c r="F19" s="25"/>
      <c r="G19" s="23" t="s">
        <v>14</v>
      </c>
      <c r="H19" s="20" t="s">
        <v>15</v>
      </c>
      <c r="I19" s="21"/>
      <c r="J19" s="21"/>
      <c r="K19" s="27"/>
      <c r="M19" s="28"/>
    </row>
    <row r="20" spans="1:16" ht="13.5" thickTop="1" x14ac:dyDescent="0.2">
      <c r="A20" s="79"/>
      <c r="B20" s="30"/>
      <c r="C20" s="30"/>
      <c r="D20" s="29"/>
      <c r="E20" s="31"/>
      <c r="F20" s="29"/>
      <c r="G20" s="29"/>
      <c r="H20" s="32"/>
      <c r="I20" s="32"/>
      <c r="J20" s="32"/>
      <c r="K20" s="33"/>
      <c r="L20" s="29"/>
      <c r="M20" s="80"/>
    </row>
    <row r="21" spans="1:16" x14ac:dyDescent="0.2">
      <c r="A21" s="119" t="s">
        <v>16</v>
      </c>
      <c r="B21" s="104" t="s">
        <v>17</v>
      </c>
      <c r="C21" s="104" t="s">
        <v>18</v>
      </c>
      <c r="D21" s="104" t="s">
        <v>19</v>
      </c>
      <c r="E21" s="120" t="s">
        <v>20</v>
      </c>
      <c r="F21" s="104" t="s">
        <v>21</v>
      </c>
      <c r="G21" s="104" t="s">
        <v>22</v>
      </c>
      <c r="H21" s="105" t="s">
        <v>23</v>
      </c>
      <c r="I21" s="106"/>
      <c r="J21" s="107" t="s">
        <v>56</v>
      </c>
      <c r="K21" s="99" t="s">
        <v>24</v>
      </c>
      <c r="L21" s="101" t="s">
        <v>25</v>
      </c>
      <c r="M21" s="102" t="s">
        <v>26</v>
      </c>
      <c r="O21" s="103"/>
      <c r="P21" s="103"/>
    </row>
    <row r="22" spans="1:16" x14ac:dyDescent="0.2">
      <c r="A22" s="119"/>
      <c r="B22" s="104"/>
      <c r="C22" s="104"/>
      <c r="D22" s="104"/>
      <c r="E22" s="120"/>
      <c r="F22" s="104"/>
      <c r="G22" s="104"/>
      <c r="H22" s="36" t="s">
        <v>54</v>
      </c>
      <c r="I22" s="36" t="s">
        <v>55</v>
      </c>
      <c r="J22" s="107"/>
      <c r="K22" s="100"/>
      <c r="L22" s="101"/>
      <c r="M22" s="102"/>
      <c r="O22" s="103"/>
      <c r="P22" s="103"/>
    </row>
    <row r="23" spans="1:16" ht="4.9000000000000004" customHeight="1" x14ac:dyDescent="0.2">
      <c r="A23" s="81"/>
      <c r="B23" s="34"/>
      <c r="C23" s="34"/>
      <c r="D23" s="34"/>
      <c r="E23" s="35"/>
      <c r="F23" s="34"/>
      <c r="G23" s="34"/>
      <c r="H23" s="36"/>
      <c r="I23" s="36"/>
      <c r="J23" s="37"/>
      <c r="K23" s="40"/>
      <c r="L23" s="38"/>
      <c r="M23" s="82"/>
      <c r="O23" s="39"/>
      <c r="P23" s="39"/>
    </row>
    <row r="24" spans="1:16" ht="35.1" customHeight="1" x14ac:dyDescent="0.2">
      <c r="A24" s="83">
        <v>1</v>
      </c>
      <c r="B24" s="42">
        <v>3</v>
      </c>
      <c r="C24" s="43" t="s">
        <v>61</v>
      </c>
      <c r="D24" s="44" t="s">
        <v>62</v>
      </c>
      <c r="E24" s="45">
        <v>36202</v>
      </c>
      <c r="F24" s="45" t="s">
        <v>33</v>
      </c>
      <c r="G24" s="46" t="s">
        <v>52</v>
      </c>
      <c r="H24" s="86">
        <v>6.4409722222222223E-4</v>
      </c>
      <c r="I24" s="86">
        <v>6.4335648148148151E-4</v>
      </c>
      <c r="J24" s="87">
        <f>H24+I24</f>
        <v>1.2874537037037039E-3</v>
      </c>
      <c r="K24" s="137">
        <f>2/(HOUR(J24)+MINUTE(J24)/60+SECOND(J24)/3600)</f>
        <v>64.86486486486487</v>
      </c>
      <c r="L24" s="47" t="s">
        <v>35</v>
      </c>
      <c r="M24" s="84"/>
      <c r="O24" s="48"/>
      <c r="P24" s="48"/>
    </row>
    <row r="25" spans="1:16" ht="35.1" customHeight="1" x14ac:dyDescent="0.2">
      <c r="A25" s="83">
        <v>1</v>
      </c>
      <c r="B25" s="42">
        <v>1</v>
      </c>
      <c r="C25" s="43" t="s">
        <v>63</v>
      </c>
      <c r="D25" s="44" t="s">
        <v>64</v>
      </c>
      <c r="E25" s="45">
        <v>34749</v>
      </c>
      <c r="F25" s="45" t="s">
        <v>33</v>
      </c>
      <c r="G25" s="46" t="s">
        <v>52</v>
      </c>
      <c r="H25" s="86">
        <v>6.4409722222222223E-4</v>
      </c>
      <c r="I25" s="86">
        <v>6.4335648148148151E-4</v>
      </c>
      <c r="J25" s="87">
        <f>H25+I25</f>
        <v>1.2874537037037039E-3</v>
      </c>
      <c r="K25" s="137">
        <f>2/(HOUR(J25)+MINUTE(J25)/60+SECOND(J25)/3600)</f>
        <v>64.86486486486487</v>
      </c>
      <c r="L25" s="47" t="s">
        <v>35</v>
      </c>
      <c r="M25" s="84"/>
      <c r="O25" s="48"/>
      <c r="P25" s="48"/>
    </row>
    <row r="26" spans="1:16" ht="35.1" customHeight="1" x14ac:dyDescent="0.2">
      <c r="A26" s="83">
        <v>2</v>
      </c>
      <c r="B26" s="42">
        <v>7</v>
      </c>
      <c r="C26" s="43" t="s">
        <v>65</v>
      </c>
      <c r="D26" s="44" t="s">
        <v>66</v>
      </c>
      <c r="E26" s="45">
        <v>38427</v>
      </c>
      <c r="F26" s="45" t="s">
        <v>33</v>
      </c>
      <c r="G26" s="46" t="s">
        <v>52</v>
      </c>
      <c r="H26" s="85">
        <v>6.5864583333333324E-4</v>
      </c>
      <c r="I26" s="85">
        <v>6.4065972222222226E-4</v>
      </c>
      <c r="J26" s="88">
        <f>H26+I26</f>
        <v>1.2993055555555555E-3</v>
      </c>
      <c r="K26" s="138">
        <f>2/(HOUR(J26)+MINUTE(J26)/60+SECOND(J26)/3600)</f>
        <v>64.285714285714292</v>
      </c>
      <c r="L26" s="47" t="s">
        <v>35</v>
      </c>
      <c r="M26" s="84"/>
      <c r="O26" s="49"/>
      <c r="P26" s="48"/>
    </row>
    <row r="27" spans="1:16" ht="35.1" customHeight="1" x14ac:dyDescent="0.2">
      <c r="A27" s="83">
        <v>2</v>
      </c>
      <c r="B27" s="42">
        <v>5</v>
      </c>
      <c r="C27" s="43" t="s">
        <v>67</v>
      </c>
      <c r="D27" s="44" t="s">
        <v>68</v>
      </c>
      <c r="E27" s="45">
        <v>36630</v>
      </c>
      <c r="F27" s="45" t="s">
        <v>35</v>
      </c>
      <c r="G27" s="46" t="s">
        <v>69</v>
      </c>
      <c r="H27" s="85">
        <v>6.5864583333333324E-4</v>
      </c>
      <c r="I27" s="85">
        <v>6.4065972222222226E-4</v>
      </c>
      <c r="J27" s="88">
        <f>H27+I27</f>
        <v>1.2993055555555555E-3</v>
      </c>
      <c r="K27" s="138">
        <f>2/(HOUR(J27)+MINUTE(J27)/60+SECOND(J27)/3600)</f>
        <v>64.285714285714292</v>
      </c>
      <c r="L27" s="47" t="s">
        <v>35</v>
      </c>
      <c r="M27" s="84"/>
      <c r="O27" s="48"/>
      <c r="P27" s="48"/>
    </row>
    <row r="28" spans="1:16" ht="35.1" customHeight="1" x14ac:dyDescent="0.2">
      <c r="A28" s="83">
        <v>3</v>
      </c>
      <c r="B28" s="42">
        <v>81</v>
      </c>
      <c r="C28" s="43" t="s">
        <v>70</v>
      </c>
      <c r="D28" s="44" t="s">
        <v>71</v>
      </c>
      <c r="E28" s="45">
        <v>38958</v>
      </c>
      <c r="F28" s="45" t="s">
        <v>35</v>
      </c>
      <c r="G28" s="46" t="s">
        <v>47</v>
      </c>
      <c r="H28" s="85">
        <v>6.5056712962962974E-4</v>
      </c>
      <c r="I28" s="86">
        <v>6.5229166666666658E-4</v>
      </c>
      <c r="J28" s="87">
        <f>H28+I28</f>
        <v>1.3028587962962963E-3</v>
      </c>
      <c r="K28" s="137">
        <f>2/(HOUR(J28)+MINUTE(J28)/60+SECOND(J28)/3600)</f>
        <v>63.716814159292035</v>
      </c>
      <c r="L28" s="47" t="s">
        <v>35</v>
      </c>
      <c r="M28" s="84"/>
      <c r="O28" s="48"/>
      <c r="P28" s="49"/>
    </row>
    <row r="29" spans="1:16" ht="35.1" customHeight="1" x14ac:dyDescent="0.2">
      <c r="A29" s="83">
        <v>3</v>
      </c>
      <c r="B29" s="42">
        <v>65</v>
      </c>
      <c r="C29" s="43" t="s">
        <v>72</v>
      </c>
      <c r="D29" s="44" t="s">
        <v>73</v>
      </c>
      <c r="E29" s="45">
        <v>36828</v>
      </c>
      <c r="F29" s="45" t="s">
        <v>33</v>
      </c>
      <c r="G29" s="46" t="s">
        <v>47</v>
      </c>
      <c r="H29" s="85">
        <v>6.5056712962962974E-4</v>
      </c>
      <c r="I29" s="86">
        <v>6.5229166666666658E-4</v>
      </c>
      <c r="J29" s="87">
        <f>H29+I29</f>
        <v>1.3028587962962963E-3</v>
      </c>
      <c r="K29" s="137">
        <f>2/(HOUR(J29)+MINUTE(J29)/60+SECOND(J29)/3600)</f>
        <v>63.716814159292035</v>
      </c>
      <c r="L29" s="47" t="s">
        <v>35</v>
      </c>
      <c r="M29" s="84"/>
      <c r="O29" s="48"/>
      <c r="P29" s="49"/>
    </row>
    <row r="30" spans="1:16" ht="35.1" customHeight="1" x14ac:dyDescent="0.2">
      <c r="A30" s="83">
        <v>4</v>
      </c>
      <c r="B30" s="42">
        <v>10</v>
      </c>
      <c r="C30" s="43" t="s">
        <v>74</v>
      </c>
      <c r="D30" s="44" t="s">
        <v>75</v>
      </c>
      <c r="E30" s="45">
        <v>38917</v>
      </c>
      <c r="F30" s="45" t="s">
        <v>35</v>
      </c>
      <c r="G30" s="46" t="s">
        <v>52</v>
      </c>
      <c r="H30" s="85">
        <v>6.5341435185185175E-4</v>
      </c>
      <c r="I30" s="85">
        <v>6.5672453703703693E-4</v>
      </c>
      <c r="J30" s="88">
        <f>H30+I30</f>
        <v>1.3101388888888887E-3</v>
      </c>
      <c r="K30" s="138">
        <f>2/(HOUR(J30)+MINUTE(J30)/60+SECOND(J30)/3600)</f>
        <v>63.716814159292035</v>
      </c>
      <c r="L30" s="47" t="s">
        <v>37</v>
      </c>
      <c r="M30" s="84"/>
      <c r="O30" s="49"/>
      <c r="P30" s="48"/>
    </row>
    <row r="31" spans="1:16" ht="35.1" customHeight="1" x14ac:dyDescent="0.2">
      <c r="A31" s="83">
        <v>4</v>
      </c>
      <c r="B31" s="42">
        <v>6</v>
      </c>
      <c r="C31" s="43" t="s">
        <v>76</v>
      </c>
      <c r="D31" s="44" t="s">
        <v>77</v>
      </c>
      <c r="E31" s="45">
        <v>38034</v>
      </c>
      <c r="F31" s="45" t="s">
        <v>35</v>
      </c>
      <c r="G31" s="46" t="s">
        <v>52</v>
      </c>
      <c r="H31" s="85">
        <v>6.5341435185185175E-4</v>
      </c>
      <c r="I31" s="85">
        <v>6.5672453703703693E-4</v>
      </c>
      <c r="J31" s="88">
        <f>H31+I31</f>
        <v>1.3101388888888887E-3</v>
      </c>
      <c r="K31" s="138">
        <f>2/(HOUR(J31)+MINUTE(J31)/60+SECOND(J31)/3600)</f>
        <v>63.716814159292035</v>
      </c>
      <c r="L31" s="47" t="s">
        <v>37</v>
      </c>
      <c r="M31" s="84"/>
      <c r="O31" s="48"/>
      <c r="P31" s="48"/>
    </row>
    <row r="32" spans="1:16" ht="35.1" customHeight="1" x14ac:dyDescent="0.2">
      <c r="A32" s="83">
        <v>5</v>
      </c>
      <c r="B32" s="42">
        <v>69</v>
      </c>
      <c r="C32" s="43" t="s">
        <v>78</v>
      </c>
      <c r="D32" s="44" t="s">
        <v>79</v>
      </c>
      <c r="E32" s="45">
        <v>38092</v>
      </c>
      <c r="F32" s="45" t="s">
        <v>35</v>
      </c>
      <c r="G32" s="46" t="s">
        <v>47</v>
      </c>
      <c r="H32" s="85">
        <v>6.5346064814814824E-4</v>
      </c>
      <c r="I32" s="85">
        <v>6.6156249999999993E-4</v>
      </c>
      <c r="J32" s="88">
        <f>H32+I32</f>
        <v>1.3150231481481481E-3</v>
      </c>
      <c r="K32" s="138">
        <f>2/(HOUR(J32)+MINUTE(J32)/60+SECOND(J32)/3600)</f>
        <v>63.157894736842117</v>
      </c>
      <c r="L32" s="47" t="s">
        <v>37</v>
      </c>
      <c r="M32" s="84"/>
      <c r="O32" s="48"/>
      <c r="P32" s="49"/>
    </row>
    <row r="33" spans="1:16" ht="35.1" customHeight="1" x14ac:dyDescent="0.2">
      <c r="A33" s="83">
        <v>5</v>
      </c>
      <c r="B33" s="42">
        <v>68</v>
      </c>
      <c r="C33" s="43" t="s">
        <v>80</v>
      </c>
      <c r="D33" s="44" t="s">
        <v>81</v>
      </c>
      <c r="E33" s="45">
        <v>37988</v>
      </c>
      <c r="F33" s="45" t="s">
        <v>33</v>
      </c>
      <c r="G33" s="46" t="s">
        <v>47</v>
      </c>
      <c r="H33" s="85">
        <v>6.5346064814814824E-4</v>
      </c>
      <c r="I33" s="85">
        <v>6.6156249999999993E-4</v>
      </c>
      <c r="J33" s="88">
        <f>H33+I33</f>
        <v>1.3150231481481481E-3</v>
      </c>
      <c r="K33" s="138">
        <f>2/(HOUR(J33)+MINUTE(J33)/60+SECOND(J33)/3600)</f>
        <v>63.157894736842117</v>
      </c>
      <c r="L33" s="47" t="s">
        <v>37</v>
      </c>
      <c r="M33" s="84"/>
      <c r="O33" s="48"/>
      <c r="P33" s="48"/>
    </row>
    <row r="34" spans="1:16" ht="35.1" customHeight="1" x14ac:dyDescent="0.2">
      <c r="A34" s="83">
        <v>6</v>
      </c>
      <c r="B34" s="42">
        <v>42</v>
      </c>
      <c r="C34" s="43" t="s">
        <v>82</v>
      </c>
      <c r="D34" s="44" t="s">
        <v>83</v>
      </c>
      <c r="E34" s="45">
        <v>38749</v>
      </c>
      <c r="F34" s="45" t="s">
        <v>35</v>
      </c>
      <c r="G34" s="46" t="s">
        <v>84</v>
      </c>
      <c r="H34" s="85">
        <v>6.7673611111111114E-4</v>
      </c>
      <c r="I34" s="85">
        <v>6.6750000000000002E-4</v>
      </c>
      <c r="J34" s="88">
        <f>H34+I34</f>
        <v>1.3442361111111112E-3</v>
      </c>
      <c r="K34" s="138">
        <f>2/(HOUR(J34)+MINUTE(J34)/60+SECOND(J34)/3600)</f>
        <v>62.068965517241381</v>
      </c>
      <c r="L34" s="47" t="s">
        <v>37</v>
      </c>
      <c r="M34" s="84"/>
      <c r="O34" s="48"/>
      <c r="P34" s="48"/>
    </row>
    <row r="35" spans="1:16" ht="35.1" customHeight="1" x14ac:dyDescent="0.2">
      <c r="A35" s="83">
        <v>6</v>
      </c>
      <c r="B35" s="42">
        <v>39</v>
      </c>
      <c r="C35" s="43" t="s">
        <v>85</v>
      </c>
      <c r="D35" s="44" t="s">
        <v>86</v>
      </c>
      <c r="E35" s="45">
        <v>38909</v>
      </c>
      <c r="F35" s="45" t="s">
        <v>35</v>
      </c>
      <c r="G35" s="46" t="s">
        <v>84</v>
      </c>
      <c r="H35" s="85">
        <v>6.7673611111111114E-4</v>
      </c>
      <c r="I35" s="85">
        <v>6.6750000000000002E-4</v>
      </c>
      <c r="J35" s="88">
        <f>H35+I35</f>
        <v>1.3442361111111112E-3</v>
      </c>
      <c r="K35" s="138">
        <f>2/(HOUR(J35)+MINUTE(J35)/60+SECOND(J35)/3600)</f>
        <v>62.068965517241381</v>
      </c>
      <c r="L35" s="47" t="s">
        <v>37</v>
      </c>
      <c r="M35" s="84"/>
      <c r="O35" s="48"/>
      <c r="P35" s="48"/>
    </row>
    <row r="36" spans="1:16" ht="35.1" customHeight="1" x14ac:dyDescent="0.2">
      <c r="A36" s="83">
        <v>7</v>
      </c>
      <c r="B36" s="42">
        <v>78</v>
      </c>
      <c r="C36" s="43" t="s">
        <v>87</v>
      </c>
      <c r="D36" s="44" t="s">
        <v>88</v>
      </c>
      <c r="E36" s="45">
        <v>38819</v>
      </c>
      <c r="F36" s="45" t="s">
        <v>35</v>
      </c>
      <c r="G36" s="46" t="s">
        <v>47</v>
      </c>
      <c r="H36" s="85">
        <v>6.8601851851851853E-4</v>
      </c>
      <c r="I36" s="85">
        <v>6.5847222222222218E-4</v>
      </c>
      <c r="J36" s="88">
        <f>H36+I36</f>
        <v>1.3444907407407407E-3</v>
      </c>
      <c r="K36" s="138">
        <f>2/(HOUR(J36)+MINUTE(J36)/60+SECOND(J36)/3600)</f>
        <v>62.068965517241381</v>
      </c>
      <c r="L36" s="47" t="s">
        <v>37</v>
      </c>
      <c r="M36" s="84"/>
      <c r="O36" s="48"/>
      <c r="P36" s="48"/>
    </row>
    <row r="37" spans="1:16" ht="35.1" customHeight="1" x14ac:dyDescent="0.2">
      <c r="A37" s="83">
        <v>7</v>
      </c>
      <c r="B37" s="42">
        <v>76</v>
      </c>
      <c r="C37" s="43" t="s">
        <v>89</v>
      </c>
      <c r="D37" s="44" t="s">
        <v>90</v>
      </c>
      <c r="E37" s="45">
        <v>38756</v>
      </c>
      <c r="F37" s="45" t="s">
        <v>37</v>
      </c>
      <c r="G37" s="46" t="s">
        <v>47</v>
      </c>
      <c r="H37" s="85">
        <v>6.8601851851851853E-4</v>
      </c>
      <c r="I37" s="85">
        <v>6.5847222222222218E-4</v>
      </c>
      <c r="J37" s="88">
        <f>H37+I37</f>
        <v>1.3444907407407407E-3</v>
      </c>
      <c r="K37" s="138">
        <f>2/(HOUR(J37)+MINUTE(J37)/60+SECOND(J37)/3600)</f>
        <v>62.068965517241381</v>
      </c>
      <c r="L37" s="47" t="s">
        <v>37</v>
      </c>
      <c r="M37" s="84"/>
      <c r="O37" s="48"/>
      <c r="P37" s="48"/>
    </row>
    <row r="38" spans="1:16" ht="35.1" customHeight="1" x14ac:dyDescent="0.2">
      <c r="A38" s="83">
        <v>8</v>
      </c>
      <c r="B38" s="42">
        <v>73</v>
      </c>
      <c r="C38" s="43" t="s">
        <v>91</v>
      </c>
      <c r="D38" s="44" t="s">
        <v>92</v>
      </c>
      <c r="E38" s="45">
        <v>38553</v>
      </c>
      <c r="F38" s="45" t="s">
        <v>35</v>
      </c>
      <c r="G38" s="46" t="s">
        <v>47</v>
      </c>
      <c r="H38" s="85">
        <v>6.7633101851851849E-4</v>
      </c>
      <c r="I38" s="85">
        <v>6.6934027777777782E-4</v>
      </c>
      <c r="J38" s="87">
        <f>H38+I38</f>
        <v>1.3456712962962962E-3</v>
      </c>
      <c r="K38" s="137">
        <f>2/(HOUR(J38)+MINUTE(J38)/60+SECOND(J38)/3600)</f>
        <v>62.068965517241381</v>
      </c>
      <c r="L38" s="51"/>
      <c r="M38" s="84"/>
      <c r="O38" s="48"/>
      <c r="P38" s="48"/>
    </row>
    <row r="39" spans="1:16" ht="35.1" customHeight="1" x14ac:dyDescent="0.2">
      <c r="A39" s="83">
        <v>8</v>
      </c>
      <c r="B39" s="42">
        <v>80</v>
      </c>
      <c r="C39" s="43" t="s">
        <v>93</v>
      </c>
      <c r="D39" s="44" t="s">
        <v>94</v>
      </c>
      <c r="E39" s="45">
        <v>38944</v>
      </c>
      <c r="F39" s="45" t="s">
        <v>37</v>
      </c>
      <c r="G39" s="46" t="s">
        <v>47</v>
      </c>
      <c r="H39" s="85">
        <v>6.7633101851851849E-4</v>
      </c>
      <c r="I39" s="85">
        <v>6.6934027777777782E-4</v>
      </c>
      <c r="J39" s="87">
        <f>H39+I39</f>
        <v>1.3456712962962962E-3</v>
      </c>
      <c r="K39" s="137">
        <f>2/(HOUR(J39)+MINUTE(J39)/60+SECOND(J39)/3600)</f>
        <v>62.068965517241381</v>
      </c>
      <c r="L39" s="51"/>
      <c r="M39" s="84"/>
      <c r="O39" s="48"/>
      <c r="P39" s="48"/>
    </row>
    <row r="40" spans="1:16" ht="35.1" customHeight="1" x14ac:dyDescent="0.2">
      <c r="A40" s="83">
        <v>9</v>
      </c>
      <c r="B40" s="42">
        <v>171</v>
      </c>
      <c r="C40" s="43" t="s">
        <v>95</v>
      </c>
      <c r="D40" s="44" t="s">
        <v>96</v>
      </c>
      <c r="E40" s="45">
        <v>38515</v>
      </c>
      <c r="F40" s="45" t="s">
        <v>35</v>
      </c>
      <c r="G40" s="46" t="s">
        <v>97</v>
      </c>
      <c r="H40" s="85">
        <v>6.7868055555555553E-4</v>
      </c>
      <c r="I40" s="85">
        <v>6.8542824074074079E-4</v>
      </c>
      <c r="J40" s="88">
        <f>H40+I40</f>
        <v>1.3641087962962964E-3</v>
      </c>
      <c r="K40" s="138">
        <f>2/(HOUR(J40)+MINUTE(J40)/60+SECOND(J40)/3600)</f>
        <v>61.016949152542367</v>
      </c>
      <c r="L40" s="51"/>
      <c r="M40" s="84"/>
      <c r="O40" s="48"/>
      <c r="P40" s="48"/>
    </row>
    <row r="41" spans="1:16" ht="35.1" customHeight="1" x14ac:dyDescent="0.2">
      <c r="A41" s="83">
        <v>9</v>
      </c>
      <c r="B41" s="47">
        <v>172</v>
      </c>
      <c r="C41" s="50" t="s">
        <v>98</v>
      </c>
      <c r="D41" s="50" t="s">
        <v>99</v>
      </c>
      <c r="E41" s="51">
        <v>36780</v>
      </c>
      <c r="F41" s="51" t="s">
        <v>33</v>
      </c>
      <c r="G41" s="41" t="s">
        <v>97</v>
      </c>
      <c r="H41" s="85">
        <v>6.7868055555555553E-4</v>
      </c>
      <c r="I41" s="85">
        <v>6.8542824074074079E-4</v>
      </c>
      <c r="J41" s="88">
        <f>H41+I41</f>
        <v>1.3641087962962964E-3</v>
      </c>
      <c r="K41" s="138">
        <f>2/(HOUR(J41)+MINUTE(J41)/60+SECOND(J41)/3600)</f>
        <v>61.016949152542367</v>
      </c>
      <c r="L41" s="51"/>
      <c r="M41" s="84"/>
    </row>
    <row r="42" spans="1:16" ht="35.1" customHeight="1" x14ac:dyDescent="0.2">
      <c r="A42" s="83">
        <v>10</v>
      </c>
      <c r="B42" s="47">
        <v>170</v>
      </c>
      <c r="C42" s="50" t="s">
        <v>100</v>
      </c>
      <c r="D42" s="50" t="s">
        <v>101</v>
      </c>
      <c r="E42" s="51">
        <v>37978</v>
      </c>
      <c r="F42" s="51" t="s">
        <v>37</v>
      </c>
      <c r="G42" s="41" t="s">
        <v>97</v>
      </c>
      <c r="H42" s="85">
        <v>7.1162037037037027E-4</v>
      </c>
      <c r="I42" s="85">
        <v>7.0427083333333333E-4</v>
      </c>
      <c r="J42" s="88">
        <f>H42+I42</f>
        <v>1.4158912037037035E-3</v>
      </c>
      <c r="K42" s="138">
        <f>2/(HOUR(J42)+MINUTE(J42)/60+SECOND(J42)/3600)</f>
        <v>59.016393442622956</v>
      </c>
      <c r="L42" s="51"/>
      <c r="M42" s="84"/>
    </row>
    <row r="43" spans="1:16" ht="35.1" customHeight="1" x14ac:dyDescent="0.2">
      <c r="A43" s="83">
        <v>10</v>
      </c>
      <c r="B43" s="47">
        <v>173</v>
      </c>
      <c r="C43" s="50" t="s">
        <v>102</v>
      </c>
      <c r="D43" s="50" t="s">
        <v>103</v>
      </c>
      <c r="E43" s="51">
        <v>38453</v>
      </c>
      <c r="F43" s="51" t="s">
        <v>35</v>
      </c>
      <c r="G43" s="41" t="s">
        <v>97</v>
      </c>
      <c r="H43" s="85">
        <v>7.1162037037037027E-4</v>
      </c>
      <c r="I43" s="85">
        <v>7.0427083333333333E-4</v>
      </c>
      <c r="J43" s="88">
        <f>H43+I43</f>
        <v>1.4158912037037035E-3</v>
      </c>
      <c r="K43" s="138">
        <f>2/(HOUR(J43)+MINUTE(J43)/60+SECOND(J43)/3600)</f>
        <v>59.016393442622956</v>
      </c>
      <c r="L43" s="51"/>
      <c r="M43" s="84"/>
    </row>
    <row r="44" spans="1:16" ht="35.1" customHeight="1" x14ac:dyDescent="0.2">
      <c r="A44" s="83">
        <v>11</v>
      </c>
      <c r="B44" s="47">
        <v>129</v>
      </c>
      <c r="C44" s="50" t="s">
        <v>104</v>
      </c>
      <c r="D44" s="50" t="s">
        <v>105</v>
      </c>
      <c r="E44" s="51">
        <v>38261</v>
      </c>
      <c r="F44" s="51" t="s">
        <v>37</v>
      </c>
      <c r="G44" s="41" t="s">
        <v>53</v>
      </c>
      <c r="H44" s="85">
        <v>7.3347222222222227E-4</v>
      </c>
      <c r="I44" s="85">
        <v>7.2189814814814816E-4</v>
      </c>
      <c r="J44" s="88">
        <f>H44+I44</f>
        <v>1.4553703703703703E-3</v>
      </c>
      <c r="K44" s="138">
        <f>2/(HOUR(J44)+MINUTE(J44)/60+SECOND(J44)/3600)</f>
        <v>57.142857142857146</v>
      </c>
      <c r="L44" s="51"/>
      <c r="M44" s="84"/>
    </row>
    <row r="45" spans="1:16" ht="35.1" customHeight="1" x14ac:dyDescent="0.2">
      <c r="A45" s="83">
        <v>11</v>
      </c>
      <c r="B45" s="47">
        <v>125</v>
      </c>
      <c r="C45" s="50" t="s">
        <v>106</v>
      </c>
      <c r="D45" s="50" t="s">
        <v>107</v>
      </c>
      <c r="E45" s="51">
        <v>37610</v>
      </c>
      <c r="F45" s="51" t="s">
        <v>37</v>
      </c>
      <c r="G45" s="41" t="s">
        <v>53</v>
      </c>
      <c r="H45" s="85">
        <v>7.3347222222222227E-4</v>
      </c>
      <c r="I45" s="85">
        <v>7.2189814814814816E-4</v>
      </c>
      <c r="J45" s="88">
        <f>H45+I45</f>
        <v>1.4553703703703703E-3</v>
      </c>
      <c r="K45" s="138">
        <f>2/(HOUR(J45)+MINUTE(J45)/60+SECOND(J45)/3600)</f>
        <v>57.142857142857146</v>
      </c>
      <c r="L45" s="51"/>
      <c r="M45" s="84"/>
    </row>
    <row r="46" spans="1:16" ht="35.1" customHeight="1" x14ac:dyDescent="0.2">
      <c r="A46" s="83">
        <v>12</v>
      </c>
      <c r="B46" s="47">
        <v>121</v>
      </c>
      <c r="C46" s="50" t="s">
        <v>108</v>
      </c>
      <c r="D46" s="50" t="s">
        <v>109</v>
      </c>
      <c r="E46" s="51">
        <v>38914</v>
      </c>
      <c r="F46" s="51" t="s">
        <v>37</v>
      </c>
      <c r="G46" s="41" t="s">
        <v>53</v>
      </c>
      <c r="H46" s="85">
        <v>7.5510416666666662E-4</v>
      </c>
      <c r="I46" s="85">
        <v>7.5650462962962954E-4</v>
      </c>
      <c r="J46" s="88">
        <f>H46+I46</f>
        <v>1.5116087962962961E-3</v>
      </c>
      <c r="K46" s="137">
        <f>2/(HOUR(J46)+MINUTE(J46)/60+SECOND(J46)/3600)</f>
        <v>54.961832061068705</v>
      </c>
      <c r="L46" s="51"/>
      <c r="M46" s="84"/>
    </row>
    <row r="47" spans="1:16" ht="35.1" customHeight="1" x14ac:dyDescent="0.2">
      <c r="A47" s="83">
        <v>12</v>
      </c>
      <c r="B47" s="47">
        <v>123</v>
      </c>
      <c r="C47" s="50" t="s">
        <v>110</v>
      </c>
      <c r="D47" s="50" t="s">
        <v>111</v>
      </c>
      <c r="E47" s="51">
        <v>39042</v>
      </c>
      <c r="F47" s="51" t="s">
        <v>37</v>
      </c>
      <c r="G47" s="41" t="s">
        <v>53</v>
      </c>
      <c r="H47" s="85">
        <v>7.5510416666666662E-4</v>
      </c>
      <c r="I47" s="85">
        <v>7.5650462962962954E-4</v>
      </c>
      <c r="J47" s="88">
        <f>H47+I47</f>
        <v>1.5116087962962961E-3</v>
      </c>
      <c r="K47" s="137">
        <f>2/(HOUR(J47)+MINUTE(J47)/60+SECOND(J47)/3600)</f>
        <v>54.961832061068705</v>
      </c>
      <c r="L47" s="51"/>
      <c r="M47" s="84"/>
    </row>
    <row r="48" spans="1:16" ht="35.1" customHeight="1" x14ac:dyDescent="0.2">
      <c r="A48" s="83">
        <v>13</v>
      </c>
      <c r="B48" s="47">
        <v>128</v>
      </c>
      <c r="C48" s="50" t="s">
        <v>112</v>
      </c>
      <c r="D48" s="50" t="s">
        <v>113</v>
      </c>
      <c r="E48" s="51">
        <v>36942</v>
      </c>
      <c r="F48" s="51" t="s">
        <v>37</v>
      </c>
      <c r="G48" s="41" t="s">
        <v>53</v>
      </c>
      <c r="H48" s="85">
        <v>7.6427083333333327E-4</v>
      </c>
      <c r="I48" s="85">
        <v>7.5104166666666668E-4</v>
      </c>
      <c r="J48" s="88">
        <f>H48+I48</f>
        <v>1.5153124999999999E-3</v>
      </c>
      <c r="K48" s="137">
        <f>2/(HOUR(J48)+MINUTE(J48)/60+SECOND(J48)/3600)</f>
        <v>54.961832061068705</v>
      </c>
      <c r="L48" s="51"/>
      <c r="M48" s="84"/>
    </row>
    <row r="49" spans="1:13" ht="35.1" customHeight="1" x14ac:dyDescent="0.2">
      <c r="A49" s="83">
        <v>13</v>
      </c>
      <c r="B49" s="47">
        <v>127</v>
      </c>
      <c r="C49" s="50" t="s">
        <v>114</v>
      </c>
      <c r="D49" s="50" t="s">
        <v>115</v>
      </c>
      <c r="E49" s="51">
        <v>37587</v>
      </c>
      <c r="F49" s="51" t="s">
        <v>37</v>
      </c>
      <c r="G49" s="41" t="s">
        <v>53</v>
      </c>
      <c r="H49" s="85">
        <v>7.6427083333333327E-4</v>
      </c>
      <c r="I49" s="85">
        <v>7.5104166666666668E-4</v>
      </c>
      <c r="J49" s="88">
        <f>H49+I49</f>
        <v>1.5153124999999999E-3</v>
      </c>
      <c r="K49" s="137">
        <f>2/(HOUR(J49)+MINUTE(J49)/60+SECOND(J49)/3600)</f>
        <v>54.961832061068705</v>
      </c>
      <c r="L49" s="51"/>
      <c r="M49" s="84"/>
    </row>
    <row r="50" spans="1:13" ht="8.25" customHeight="1" x14ac:dyDescent="0.2">
      <c r="A50" s="69"/>
      <c r="B50" s="70"/>
      <c r="C50" s="70"/>
      <c r="D50" s="71"/>
      <c r="E50" s="72"/>
      <c r="F50" s="73"/>
      <c r="G50" s="74"/>
      <c r="H50" s="75"/>
      <c r="I50" s="75"/>
      <c r="J50" s="75"/>
      <c r="K50" s="76"/>
      <c r="L50" s="77"/>
      <c r="M50" s="78"/>
    </row>
    <row r="51" spans="1:13" ht="15" x14ac:dyDescent="0.2">
      <c r="A51" s="96" t="s">
        <v>27</v>
      </c>
      <c r="B51" s="97"/>
      <c r="C51" s="97"/>
      <c r="D51" s="97"/>
      <c r="E51" s="52"/>
      <c r="F51" s="52"/>
      <c r="G51" s="97"/>
      <c r="H51" s="97"/>
      <c r="I51" s="97"/>
      <c r="J51" s="97"/>
      <c r="K51" s="97"/>
      <c r="L51" s="97"/>
      <c r="M51" s="98"/>
    </row>
    <row r="52" spans="1:13" x14ac:dyDescent="0.2">
      <c r="A52" s="53" t="s">
        <v>28</v>
      </c>
      <c r="B52" s="54"/>
      <c r="C52" s="55"/>
      <c r="D52" s="54"/>
      <c r="E52" s="56"/>
      <c r="F52" s="54"/>
      <c r="G52" s="57" t="s">
        <v>29</v>
      </c>
      <c r="H52" s="58">
        <v>4</v>
      </c>
      <c r="J52" s="59" t="s">
        <v>30</v>
      </c>
      <c r="K52" s="57">
        <f>COUNTIF(F24:F43,"ЗМС")</f>
        <v>0</v>
      </c>
      <c r="L52" s="59"/>
      <c r="M52" s="57"/>
    </row>
    <row r="53" spans="1:13" x14ac:dyDescent="0.2">
      <c r="A53" s="53" t="s">
        <v>31</v>
      </c>
      <c r="B53" s="54"/>
      <c r="C53" s="55"/>
      <c r="D53" s="54"/>
      <c r="E53" s="56"/>
      <c r="F53" s="54"/>
      <c r="G53" s="55" t="s">
        <v>32</v>
      </c>
      <c r="H53" s="58">
        <f>H54+H58</f>
        <v>20</v>
      </c>
      <c r="J53" s="59" t="s">
        <v>33</v>
      </c>
      <c r="K53" s="57">
        <f>COUNTIF(F24:F43,"МСМК")</f>
        <v>6</v>
      </c>
      <c r="L53" s="59"/>
      <c r="M53" s="57"/>
    </row>
    <row r="54" spans="1:13" x14ac:dyDescent="0.2">
      <c r="A54" s="54"/>
      <c r="B54" s="54"/>
      <c r="C54" s="55"/>
      <c r="D54" s="54"/>
      <c r="E54" s="56"/>
      <c r="F54" s="54"/>
      <c r="G54" s="55" t="s">
        <v>34</v>
      </c>
      <c r="H54" s="58">
        <f>H55+H56+H57</f>
        <v>20</v>
      </c>
      <c r="J54" s="59" t="s">
        <v>35</v>
      </c>
      <c r="K54" s="57">
        <f>COUNTIF(F24:F43,"МС")</f>
        <v>11</v>
      </c>
      <c r="L54" s="59"/>
      <c r="M54" s="57"/>
    </row>
    <row r="55" spans="1:13" x14ac:dyDescent="0.2">
      <c r="A55" s="54"/>
      <c r="B55" s="54"/>
      <c r="C55" s="55"/>
      <c r="D55" s="54"/>
      <c r="E55" s="56"/>
      <c r="F55" s="54"/>
      <c r="G55" s="55" t="s">
        <v>36</v>
      </c>
      <c r="H55" s="58">
        <f>COUNT(A24:A43)</f>
        <v>20</v>
      </c>
      <c r="J55" s="59" t="s">
        <v>37</v>
      </c>
      <c r="K55" s="57">
        <f>COUNTIF(F24:F43,"КМС")</f>
        <v>3</v>
      </c>
      <c r="L55" s="59"/>
      <c r="M55" s="57"/>
    </row>
    <row r="56" spans="1:13" x14ac:dyDescent="0.2">
      <c r="A56" s="54"/>
      <c r="B56" s="54"/>
      <c r="C56" s="55"/>
      <c r="D56" s="54"/>
      <c r="E56" s="56"/>
      <c r="F56" s="54"/>
      <c r="G56" s="55" t="s">
        <v>38</v>
      </c>
      <c r="H56" s="58">
        <f>COUNTIF(A24:A43,"НФ")</f>
        <v>0</v>
      </c>
      <c r="J56" s="59" t="s">
        <v>39</v>
      </c>
      <c r="K56" s="57">
        <f>COUNTIF(F24:F43,"1 СР")</f>
        <v>0</v>
      </c>
      <c r="L56" s="59"/>
      <c r="M56" s="57"/>
    </row>
    <row r="57" spans="1:13" x14ac:dyDescent="0.2">
      <c r="A57" s="54"/>
      <c r="B57" s="54"/>
      <c r="C57" s="55"/>
      <c r="D57" s="54"/>
      <c r="E57" s="56"/>
      <c r="F57" s="54"/>
      <c r="G57" s="55" t="s">
        <v>40</v>
      </c>
      <c r="H57" s="58">
        <f>COUNTIF(A24:A43,"ДСКВ")</f>
        <v>0</v>
      </c>
      <c r="J57" s="60" t="s">
        <v>41</v>
      </c>
      <c r="K57" s="57">
        <f>COUNTIF(F24:F43,"2 СР")</f>
        <v>0</v>
      </c>
      <c r="L57" s="59"/>
      <c r="M57" s="57"/>
    </row>
    <row r="58" spans="1:13" x14ac:dyDescent="0.2">
      <c r="A58" s="54"/>
      <c r="B58" s="54"/>
      <c r="C58" s="55"/>
      <c r="D58" s="54"/>
      <c r="E58" s="56"/>
      <c r="F58" s="54"/>
      <c r="G58" s="55" t="s">
        <v>42</v>
      </c>
      <c r="H58" s="58">
        <f>COUNTIF(A24:A43,"НС")</f>
        <v>0</v>
      </c>
      <c r="J58" s="60" t="s">
        <v>43</v>
      </c>
      <c r="K58" s="57">
        <f>COUNTIF(F24:F43,"3 СР")</f>
        <v>0</v>
      </c>
      <c r="L58" s="59"/>
      <c r="M58" s="57"/>
    </row>
    <row r="59" spans="1:13" x14ac:dyDescent="0.2">
      <c r="A59" s="54"/>
      <c r="B59" s="61"/>
      <c r="C59" s="61"/>
      <c r="D59" s="54"/>
      <c r="E59" s="56"/>
      <c r="F59" s="54"/>
      <c r="G59" s="54"/>
      <c r="H59" s="62"/>
      <c r="I59" s="62"/>
      <c r="J59" s="62"/>
      <c r="K59" s="60"/>
      <c r="L59" s="54"/>
      <c r="M59" s="54"/>
    </row>
    <row r="60" spans="1:13" ht="15" x14ac:dyDescent="0.2">
      <c r="A60" s="96"/>
      <c r="B60" s="97"/>
      <c r="C60" s="97"/>
      <c r="D60" s="97"/>
      <c r="E60" s="97" t="s">
        <v>44</v>
      </c>
      <c r="F60" s="97"/>
      <c r="G60" s="97"/>
      <c r="H60" s="97" t="s">
        <v>45</v>
      </c>
      <c r="I60" s="97"/>
      <c r="J60" s="97"/>
      <c r="K60" s="97" t="s">
        <v>46</v>
      </c>
      <c r="L60" s="97"/>
      <c r="M60" s="98"/>
    </row>
    <row r="61" spans="1:13" x14ac:dyDescent="0.2">
      <c r="A61" s="89"/>
      <c r="B61" s="90"/>
      <c r="C61" s="90"/>
      <c r="D61" s="90"/>
      <c r="E61" s="90"/>
      <c r="F61" s="91"/>
      <c r="G61" s="91"/>
      <c r="H61" s="91"/>
      <c r="I61" s="91"/>
      <c r="J61" s="91"/>
      <c r="K61" s="91"/>
      <c r="L61" s="91"/>
      <c r="M61" s="92"/>
    </row>
    <row r="62" spans="1:13" x14ac:dyDescent="0.2">
      <c r="A62" s="63"/>
      <c r="B62" s="1"/>
      <c r="C62" s="1"/>
      <c r="D62" s="1"/>
      <c r="E62" s="64"/>
      <c r="F62" s="1"/>
      <c r="G62" s="1"/>
      <c r="H62" s="65"/>
      <c r="I62" s="65"/>
      <c r="J62" s="65"/>
      <c r="K62" s="1"/>
      <c r="L62" s="1"/>
      <c r="M62" s="66"/>
    </row>
    <row r="63" spans="1:13" x14ac:dyDescent="0.2">
      <c r="A63" s="63"/>
      <c r="B63" s="1"/>
      <c r="C63" s="1"/>
      <c r="D63" s="1"/>
      <c r="E63" s="64"/>
      <c r="F63" s="1"/>
      <c r="G63" s="1"/>
      <c r="H63" s="65"/>
      <c r="I63" s="65"/>
      <c r="J63" s="65"/>
      <c r="K63" s="1"/>
      <c r="L63" s="1"/>
      <c r="M63" s="66"/>
    </row>
    <row r="64" spans="1:13" x14ac:dyDescent="0.2">
      <c r="A64" s="63"/>
      <c r="B64" s="1"/>
      <c r="C64" s="1"/>
      <c r="D64" s="1"/>
      <c r="E64" s="64"/>
      <c r="F64" s="1"/>
      <c r="G64" s="1"/>
      <c r="H64" s="65"/>
      <c r="I64" s="65"/>
      <c r="J64" s="65"/>
      <c r="K64" s="1"/>
      <c r="L64" s="1"/>
      <c r="M64" s="66"/>
    </row>
    <row r="65" spans="1:13" x14ac:dyDescent="0.2">
      <c r="A65" s="63"/>
      <c r="B65" s="1"/>
      <c r="C65" s="1"/>
      <c r="D65" s="1"/>
      <c r="E65" s="64"/>
      <c r="F65" s="1"/>
      <c r="G65" s="1"/>
      <c r="H65" s="65"/>
      <c r="I65" s="65"/>
      <c r="J65" s="65"/>
      <c r="K65" s="67"/>
      <c r="L65" s="68"/>
      <c r="M65" s="66"/>
    </row>
    <row r="66" spans="1:13" x14ac:dyDescent="0.2">
      <c r="A66" s="93" t="s">
        <v>2</v>
      </c>
      <c r="B66" s="94"/>
      <c r="C66" s="94"/>
      <c r="D66" s="94"/>
      <c r="E66" s="94" t="str">
        <f>G17</f>
        <v>Попова Е.В. (ВК, Воронежская область)</v>
      </c>
      <c r="F66" s="94"/>
      <c r="G66" s="94"/>
      <c r="H66" s="94" t="str">
        <f>G18</f>
        <v>Гонова М.В. (ВК, Москва)</v>
      </c>
      <c r="I66" s="94"/>
      <c r="J66" s="94"/>
      <c r="K66" s="94" t="str">
        <f>G19</f>
        <v>Гниденко В.Н. (ВК, Тульская область)</v>
      </c>
      <c r="L66" s="94"/>
      <c r="M66" s="95"/>
    </row>
  </sheetData>
  <autoFilter ref="B23:O40" xr:uid="{24CA35CB-B38E-455F-8CA3-9F458746DEAB}">
    <sortState xmlns:xlrd2="http://schemas.microsoft.com/office/spreadsheetml/2017/richdata2" ref="B24:O40">
      <sortCondition ref="J23:J40"/>
    </sortState>
  </autoFilter>
  <mergeCells count="45"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  <mergeCell ref="F21:F22"/>
    <mergeCell ref="G21:G22"/>
    <mergeCell ref="H21:I21"/>
    <mergeCell ref="J21:J22"/>
    <mergeCell ref="A13:D13"/>
    <mergeCell ref="A14:D14"/>
    <mergeCell ref="A15:G15"/>
    <mergeCell ref="H15:M15"/>
    <mergeCell ref="H16:M16"/>
    <mergeCell ref="H17:M17"/>
    <mergeCell ref="A21:A22"/>
    <mergeCell ref="B21:B22"/>
    <mergeCell ref="C21:C22"/>
    <mergeCell ref="D21:D22"/>
    <mergeCell ref="E21:E22"/>
    <mergeCell ref="H18:M18"/>
    <mergeCell ref="K21:K22"/>
    <mergeCell ref="L21:L22"/>
    <mergeCell ref="M21:M22"/>
    <mergeCell ref="O21:O22"/>
    <mergeCell ref="P21:P22"/>
    <mergeCell ref="A51:D51"/>
    <mergeCell ref="G51:M51"/>
    <mergeCell ref="A60:D60"/>
    <mergeCell ref="E60:G60"/>
    <mergeCell ref="H60:J60"/>
    <mergeCell ref="K60:M60"/>
    <mergeCell ref="A61:E61"/>
    <mergeCell ref="F61:M61"/>
    <mergeCell ref="A66:D66"/>
    <mergeCell ref="E66:G66"/>
    <mergeCell ref="H66:J66"/>
    <mergeCell ref="K66:M66"/>
  </mergeCells>
  <phoneticPr fontId="18" type="noConversion"/>
  <conditionalFormatting sqref="G55:G58">
    <cfRule type="duplicateValues" dxfId="0" priority="1"/>
  </conditionalFormatting>
  <pageMargins left="0.23622047244094488" right="0.23622047244094488" top="7.7187500000000006E-2" bottom="0.1128125" header="0.31496062992125984" footer="0.31496062992125984"/>
  <pageSetup paperSize="9" scale="59" fitToHeight="0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юниоры 19-22 1000 м </vt:lpstr>
      <vt:lpstr>'юниоры 19-22 1000 м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Mary Gonova</cp:lastModifiedBy>
  <dcterms:created xsi:type="dcterms:W3CDTF">2024-06-25T05:22:41Z</dcterms:created>
  <dcterms:modified xsi:type="dcterms:W3CDTF">2025-07-13T16:04:55Z</dcterms:modified>
</cp:coreProperties>
</file>