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Оксана\Desktop\Флешка\2025\ЕИСП\"/>
    </mc:Choice>
  </mc:AlternateContent>
  <bookViews>
    <workbookView xWindow="0" yWindow="0" windowWidth="20265" windowHeight="6720"/>
  </bookViews>
  <sheets>
    <sheet name="Гит с ходу 500 м юн-ры 17-1 (2" sheetId="1" r:id="rId1"/>
  </sheets>
  <externalReferences>
    <externalReference r:id="rId2"/>
  </externalReferences>
  <definedNames>
    <definedName name="_xlnm.Print_Titles" localSheetId="0">'Гит с ходу 500 м юн-ры 17-1 (2'!$21:$21</definedName>
    <definedName name="_xlnm.Print_Area" localSheetId="0">'Гит с ходу 500 м юн-ры 17-1 (2'!$A$1:$M$90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8" i="1" l="1"/>
  <c r="G88" i="1"/>
  <c r="D88" i="1"/>
  <c r="K76" i="1"/>
  <c r="I76" i="1"/>
  <c r="G76" i="1"/>
  <c r="F76" i="1"/>
  <c r="E76" i="1"/>
  <c r="D76" i="1"/>
  <c r="C76" i="1"/>
  <c r="K75" i="1"/>
  <c r="I75" i="1"/>
  <c r="G75" i="1"/>
  <c r="F75" i="1"/>
  <c r="E75" i="1"/>
  <c r="D75" i="1"/>
  <c r="C75" i="1"/>
  <c r="K74" i="1"/>
  <c r="I74" i="1"/>
  <c r="G74" i="1"/>
  <c r="F74" i="1"/>
  <c r="E74" i="1"/>
  <c r="D74" i="1"/>
  <c r="C74" i="1"/>
  <c r="K73" i="1"/>
  <c r="I73" i="1"/>
  <c r="G73" i="1"/>
  <c r="F73" i="1"/>
  <c r="E73" i="1"/>
  <c r="D73" i="1"/>
  <c r="C73" i="1"/>
  <c r="K72" i="1"/>
  <c r="I72" i="1"/>
  <c r="G72" i="1"/>
  <c r="F72" i="1"/>
  <c r="E72" i="1"/>
  <c r="D72" i="1"/>
  <c r="C72" i="1"/>
  <c r="K71" i="1"/>
  <c r="I71" i="1"/>
  <c r="G71" i="1"/>
  <c r="F71" i="1"/>
  <c r="E71" i="1"/>
  <c r="D71" i="1"/>
  <c r="C71" i="1"/>
  <c r="K70" i="1"/>
  <c r="I70" i="1"/>
  <c r="G70" i="1"/>
  <c r="F70" i="1"/>
  <c r="E70" i="1"/>
  <c r="D70" i="1"/>
  <c r="C70" i="1"/>
  <c r="K69" i="1"/>
  <c r="I69" i="1"/>
  <c r="G69" i="1"/>
  <c r="F69" i="1"/>
  <c r="E69" i="1"/>
  <c r="D69" i="1"/>
  <c r="C69" i="1"/>
  <c r="K68" i="1"/>
  <c r="I68" i="1"/>
  <c r="G68" i="1"/>
  <c r="F68" i="1"/>
  <c r="E68" i="1"/>
  <c r="D68" i="1"/>
  <c r="C68" i="1"/>
  <c r="K67" i="1"/>
  <c r="I67" i="1"/>
  <c r="G67" i="1"/>
  <c r="F67" i="1"/>
  <c r="E67" i="1"/>
  <c r="D67" i="1"/>
  <c r="C67" i="1"/>
  <c r="K66" i="1"/>
  <c r="I66" i="1"/>
  <c r="G66" i="1"/>
  <c r="F66" i="1"/>
  <c r="E66" i="1"/>
  <c r="D66" i="1"/>
  <c r="C66" i="1"/>
  <c r="K65" i="1"/>
  <c r="I65" i="1"/>
  <c r="G65" i="1"/>
  <c r="F65" i="1"/>
  <c r="E65" i="1"/>
  <c r="D65" i="1"/>
  <c r="C65" i="1"/>
  <c r="K64" i="1"/>
  <c r="I64" i="1"/>
  <c r="G64" i="1"/>
  <c r="F64" i="1"/>
  <c r="E64" i="1"/>
  <c r="D64" i="1"/>
  <c r="C64" i="1"/>
  <c r="K63" i="1"/>
  <c r="I63" i="1"/>
  <c r="G63" i="1"/>
  <c r="F63" i="1"/>
  <c r="E63" i="1"/>
  <c r="D63" i="1"/>
  <c r="C63" i="1"/>
  <c r="K62" i="1"/>
  <c r="I62" i="1"/>
  <c r="G62" i="1"/>
  <c r="F62" i="1"/>
  <c r="E62" i="1"/>
  <c r="D62" i="1"/>
  <c r="C62" i="1"/>
  <c r="K61" i="1"/>
  <c r="I61" i="1"/>
  <c r="G61" i="1"/>
  <c r="F61" i="1"/>
  <c r="E61" i="1"/>
  <c r="D61" i="1"/>
  <c r="C61" i="1"/>
  <c r="K60" i="1"/>
  <c r="I60" i="1"/>
  <c r="G60" i="1"/>
  <c r="F60" i="1"/>
  <c r="E60" i="1"/>
  <c r="D60" i="1"/>
  <c r="C60" i="1"/>
  <c r="K59" i="1"/>
  <c r="I59" i="1"/>
  <c r="G59" i="1"/>
  <c r="F59" i="1"/>
  <c r="E59" i="1"/>
  <c r="D59" i="1"/>
  <c r="C59" i="1"/>
  <c r="K58" i="1"/>
  <c r="I58" i="1"/>
  <c r="G58" i="1"/>
  <c r="F58" i="1"/>
  <c r="E58" i="1"/>
  <c r="D58" i="1"/>
  <c r="C58" i="1"/>
  <c r="K57" i="1"/>
  <c r="I57" i="1"/>
  <c r="G57" i="1"/>
  <c r="F57" i="1"/>
  <c r="E57" i="1"/>
  <c r="D57" i="1"/>
  <c r="C57" i="1"/>
  <c r="K56" i="1"/>
  <c r="I56" i="1"/>
  <c r="G56" i="1"/>
  <c r="F56" i="1"/>
  <c r="E56" i="1"/>
  <c r="D56" i="1"/>
  <c r="C56" i="1"/>
  <c r="K55" i="1"/>
  <c r="I55" i="1"/>
  <c r="G55" i="1"/>
  <c r="F55" i="1"/>
  <c r="E55" i="1"/>
  <c r="D55" i="1"/>
  <c r="C55" i="1"/>
  <c r="K54" i="1"/>
  <c r="I54" i="1"/>
  <c r="G54" i="1"/>
  <c r="F54" i="1"/>
  <c r="E54" i="1"/>
  <c r="D54" i="1"/>
  <c r="C54" i="1"/>
  <c r="K53" i="1"/>
  <c r="I53" i="1"/>
  <c r="G53" i="1"/>
  <c r="F53" i="1"/>
  <c r="E53" i="1"/>
  <c r="D53" i="1"/>
  <c r="C53" i="1"/>
  <c r="K52" i="1"/>
  <c r="I52" i="1"/>
  <c r="G52" i="1"/>
  <c r="F52" i="1"/>
  <c r="E52" i="1"/>
  <c r="D52" i="1"/>
  <c r="C52" i="1"/>
  <c r="K51" i="1"/>
  <c r="I51" i="1"/>
  <c r="G51" i="1"/>
  <c r="F51" i="1"/>
  <c r="E51" i="1"/>
  <c r="D51" i="1"/>
  <c r="C51" i="1"/>
  <c r="K50" i="1"/>
  <c r="I50" i="1"/>
  <c r="G50" i="1"/>
  <c r="F50" i="1"/>
  <c r="E50" i="1"/>
  <c r="D50" i="1"/>
  <c r="C50" i="1"/>
  <c r="K49" i="1"/>
  <c r="I49" i="1"/>
  <c r="G49" i="1"/>
  <c r="F49" i="1"/>
  <c r="E49" i="1"/>
  <c r="D49" i="1"/>
  <c r="C49" i="1"/>
  <c r="K48" i="1"/>
  <c r="I48" i="1"/>
  <c r="G48" i="1"/>
  <c r="F48" i="1"/>
  <c r="E48" i="1"/>
  <c r="D48" i="1"/>
  <c r="C48" i="1"/>
  <c r="K47" i="1"/>
  <c r="I47" i="1"/>
  <c r="G47" i="1"/>
  <c r="F47" i="1"/>
  <c r="E47" i="1"/>
  <c r="D47" i="1"/>
  <c r="C47" i="1"/>
  <c r="K46" i="1"/>
  <c r="I46" i="1"/>
  <c r="G46" i="1"/>
  <c r="F46" i="1"/>
  <c r="E46" i="1"/>
  <c r="D46" i="1"/>
  <c r="C46" i="1"/>
  <c r="K45" i="1"/>
  <c r="I45" i="1"/>
  <c r="G45" i="1"/>
  <c r="F45" i="1"/>
  <c r="E45" i="1"/>
  <c r="D45" i="1"/>
  <c r="C45" i="1"/>
  <c r="K44" i="1"/>
  <c r="I44" i="1"/>
  <c r="G44" i="1"/>
  <c r="F44" i="1"/>
  <c r="E44" i="1"/>
  <c r="D44" i="1"/>
  <c r="C44" i="1"/>
  <c r="K43" i="1"/>
  <c r="I43" i="1"/>
  <c r="G43" i="1"/>
  <c r="F43" i="1"/>
  <c r="E43" i="1"/>
  <c r="D43" i="1"/>
  <c r="C43" i="1"/>
  <c r="K42" i="1"/>
  <c r="I42" i="1"/>
  <c r="G42" i="1"/>
  <c r="F42" i="1"/>
  <c r="E42" i="1"/>
  <c r="D42" i="1"/>
  <c r="C42" i="1"/>
  <c r="K41" i="1"/>
  <c r="I41" i="1"/>
  <c r="G41" i="1"/>
  <c r="F41" i="1"/>
  <c r="E41" i="1"/>
  <c r="D41" i="1"/>
  <c r="C41" i="1"/>
  <c r="K40" i="1"/>
  <c r="I40" i="1"/>
  <c r="G40" i="1"/>
  <c r="F40" i="1"/>
  <c r="E40" i="1"/>
  <c r="D40" i="1"/>
  <c r="C40" i="1"/>
  <c r="K39" i="1"/>
  <c r="I39" i="1"/>
  <c r="G39" i="1"/>
  <c r="F39" i="1"/>
  <c r="E39" i="1"/>
  <c r="D39" i="1"/>
  <c r="C39" i="1"/>
  <c r="K38" i="1"/>
  <c r="I38" i="1"/>
  <c r="G38" i="1"/>
  <c r="F38" i="1"/>
  <c r="E38" i="1"/>
  <c r="D38" i="1"/>
  <c r="C38" i="1"/>
  <c r="K37" i="1"/>
  <c r="I37" i="1"/>
  <c r="G37" i="1"/>
  <c r="F37" i="1"/>
  <c r="E37" i="1"/>
  <c r="D37" i="1"/>
  <c r="C37" i="1"/>
  <c r="K36" i="1"/>
  <c r="I36" i="1"/>
  <c r="G36" i="1"/>
  <c r="F36" i="1"/>
  <c r="E36" i="1"/>
  <c r="D36" i="1"/>
  <c r="C36" i="1"/>
  <c r="K35" i="1"/>
  <c r="I35" i="1"/>
  <c r="G35" i="1"/>
  <c r="F35" i="1"/>
  <c r="E35" i="1"/>
  <c r="D35" i="1"/>
  <c r="C35" i="1"/>
  <c r="K34" i="1"/>
  <c r="I34" i="1"/>
  <c r="G34" i="1"/>
  <c r="F34" i="1"/>
  <c r="E34" i="1"/>
  <c r="D34" i="1"/>
  <c r="C34" i="1"/>
  <c r="K33" i="1"/>
  <c r="I33" i="1"/>
  <c r="G33" i="1"/>
  <c r="F33" i="1"/>
  <c r="E33" i="1"/>
  <c r="D33" i="1"/>
  <c r="C33" i="1"/>
  <c r="K32" i="1"/>
  <c r="I32" i="1"/>
  <c r="G32" i="1"/>
  <c r="F32" i="1"/>
  <c r="E32" i="1"/>
  <c r="D32" i="1"/>
  <c r="C32" i="1"/>
  <c r="K31" i="1"/>
  <c r="I31" i="1"/>
  <c r="G31" i="1"/>
  <c r="F31" i="1"/>
  <c r="E31" i="1"/>
  <c r="D31" i="1"/>
  <c r="C31" i="1"/>
  <c r="K30" i="1"/>
  <c r="I30" i="1"/>
  <c r="G30" i="1"/>
  <c r="F30" i="1"/>
  <c r="E30" i="1"/>
  <c r="D30" i="1"/>
  <c r="C30" i="1"/>
  <c r="K29" i="1"/>
  <c r="I29" i="1"/>
  <c r="G29" i="1"/>
  <c r="F29" i="1"/>
  <c r="E29" i="1"/>
  <c r="D29" i="1"/>
  <c r="C29" i="1"/>
  <c r="K28" i="1"/>
  <c r="I28" i="1"/>
  <c r="G28" i="1"/>
  <c r="F28" i="1"/>
  <c r="E28" i="1"/>
  <c r="D28" i="1"/>
  <c r="C28" i="1"/>
  <c r="K27" i="1"/>
  <c r="I27" i="1"/>
  <c r="G27" i="1"/>
  <c r="F27" i="1"/>
  <c r="E27" i="1"/>
  <c r="D27" i="1"/>
  <c r="C27" i="1"/>
  <c r="K26" i="1"/>
  <c r="I26" i="1"/>
  <c r="G26" i="1"/>
  <c r="F26" i="1"/>
  <c r="E26" i="1"/>
  <c r="D26" i="1"/>
  <c r="C26" i="1"/>
  <c r="K25" i="1"/>
  <c r="I25" i="1"/>
  <c r="G25" i="1"/>
  <c r="F25" i="1"/>
  <c r="E25" i="1"/>
  <c r="D25" i="1"/>
  <c r="C25" i="1"/>
  <c r="K24" i="1"/>
  <c r="I24" i="1"/>
  <c r="G24" i="1"/>
  <c r="F24" i="1"/>
  <c r="E24" i="1"/>
  <c r="D24" i="1"/>
  <c r="C24" i="1"/>
  <c r="K23" i="1"/>
  <c r="I23" i="1"/>
  <c r="G23" i="1"/>
  <c r="F23" i="1"/>
  <c r="E23" i="1"/>
  <c r="D23" i="1"/>
  <c r="C23" i="1"/>
</calcChain>
</file>

<file path=xl/sharedStrings.xml><?xml version="1.0" encoding="utf-8"?>
<sst xmlns="http://schemas.openxmlformats.org/spreadsheetml/2006/main" count="108" uniqueCount="59">
  <si>
    <t>Министерство спорта Российской Федерации</t>
  </si>
  <si>
    <t>Департамент спорта города Москвы</t>
  </si>
  <si>
    <t>Федерация велосипедного спорта России</t>
  </si>
  <si>
    <t>РСОО "Федерация велосипедного спорта в городе Москве"</t>
  </si>
  <si>
    <t>ПЕРВЕНСТВО РОССИИ</t>
  </si>
  <si>
    <t>по велосипедному спорту</t>
  </si>
  <si>
    <t>ИТОГОВЫЙ ПРОТОКОЛ</t>
  </si>
  <si>
    <t>трек - гит с ходу 500 м</t>
  </si>
  <si>
    <t>ЮНИОРЫ 17-18 лет</t>
  </si>
  <si>
    <t>МЕСТО ПРОВЕДЕНИЯ: г. Москва</t>
  </si>
  <si>
    <t>НАЧАЛО ГОНКИ:</t>
  </si>
  <si>
    <t>№ ВРВС:  0080231811Я</t>
  </si>
  <si>
    <t>ДАТА ПРОВЕДЕНИЯ: 10 февраля 2025 года</t>
  </si>
  <si>
    <t>ОКОНЧАНИЕ ГОНКИ:</t>
  </si>
  <si>
    <t>№ ЕКП 2025: 2008770022031824</t>
  </si>
  <si>
    <t>ИНФОРМАЦИЯ О ЖЮРИ И ГСК СОРЕВНОВАНИЙ:</t>
  </si>
  <si>
    <t>ТЕХНИЧЕСКИЕ ДАННЫЕ ТРАССЫ:</t>
  </si>
  <si>
    <t/>
  </si>
  <si>
    <t>НАЗВАНИЕ ТРАССЫ / РЕГ. НОМЕР: АО "СЦП "Крылатское"</t>
  </si>
  <si>
    <t>ГЛАВНЫЙ СУДЬЯ:</t>
  </si>
  <si>
    <t>В.Н.ГНИДЕНКО (ВК, г.Тула)</t>
  </si>
  <si>
    <t>ПОКРЫТИЕ ТРЕКА: дерево</t>
  </si>
  <si>
    <t>ГЛАВНЫЙ СЕКРЕТАРЬ:</t>
  </si>
  <si>
    <t>О.В.БЕЛОБОРОДОВА (ВК, г.Москва)</t>
  </si>
  <si>
    <t>ДЛИНА ТРЕКА: 333 м</t>
  </si>
  <si>
    <t>СУДЬЯ НА ФИНИШЕ:</t>
  </si>
  <si>
    <t>А.М.МИЛОШЕВИЧ (1 кат, г.Москва)</t>
  </si>
  <si>
    <t>ДИСТАНЦИЯ: ДЛИНА КРУГА/КРУГОВ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</si>
  <si>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</si>
  <si>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</si>
  <si>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</si>
  <si>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</si>
  <si>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</si>
  <si>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</si>
  <si>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</si>
  <si>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ВРЕМЯ ПРОМЕЖУТОЧНЫХ ОТРЕЗКОВ</t>
  </si>
  <si>
    <t>РЕЗУЛЬТАТ</t>
  </si>
  <si>
    <t>СКОРОСТЬ км/ч</t>
  </si>
  <si>
    <t>ВЫПОЛНЕНИЕ НТУ ЕВСК</t>
  </si>
  <si>
    <t>ПРИМЕЧАНИЕ</t>
  </si>
  <si>
    <t>0-166 м</t>
  </si>
  <si>
    <t>166-500 м</t>
  </si>
  <si>
    <t>МС</t>
  </si>
  <si>
    <t>МС  26,50</t>
  </si>
  <si>
    <t>КМС</t>
  </si>
  <si>
    <t>КМС 30,00</t>
  </si>
  <si>
    <t>1 -31,00</t>
  </si>
  <si>
    <t>2 - 33,00</t>
  </si>
  <si>
    <t>3 - 35,00</t>
  </si>
  <si>
    <t>1 юн - 38,50</t>
  </si>
  <si>
    <t>1 сп.р.</t>
  </si>
  <si>
    <t>2 сп.р.</t>
  </si>
  <si>
    <t>3 сп.р.</t>
  </si>
  <si>
    <t>ПОГОДНЫЕ УСЛОВИЯ</t>
  </si>
  <si>
    <t>Температура: +24</t>
  </si>
  <si>
    <t>Влажность: 65%</t>
  </si>
  <si>
    <t>СУДЬЯ НА ФИНИШЕ</t>
  </si>
  <si>
    <t>ГЛАВНЫЙ СУДЬЯ</t>
  </si>
  <si>
    <t>ГЛАВНЫЙ СЕКРЕТАРЬ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</si>
</sst>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h:mm:ss.00"/>
    <numFmt numFmtId="165" formatCode="0.0"/>
    <numFmt numFmtId="166" formatCode="m:ss.000"/>
  </numFmts>
  <fonts count="2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sz val="24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24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8"/>
      <color theme="1"/>
      <name val="Calibri"/>
      <family val="2"/>
      <scheme val="minor"/>
    </font>
    <font>
      <sz val="18"/>
      <name val="Calibri"/>
      <family val="2"/>
      <scheme val="minor"/>
    </font>
    <font>
      <b/>
      <sz val="18"/>
      <color theme="1"/>
      <name val="Calibri"/>
      <family val="2"/>
      <charset val="204"/>
      <scheme val="minor"/>
    </font>
    <font>
      <sz val="10"/>
      <name val="Calibri"/>
      <family val="2"/>
      <scheme val="minor"/>
    </font>
    <font>
      <sz val="10"/>
      <name val="Arial"/>
      <family val="2"/>
      <charset val="204"/>
    </font>
    <font>
      <b/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3" fillId="0" borderId="0"/>
    <xf numFmtId="0" fontId="13" fillId="0" borderId="0"/>
    <xf numFmtId="0" fontId="18" fillId="0" borderId="0"/>
    <xf numFmtId="0" fontId="18" fillId="0" borderId="0"/>
  </cellStyleXfs>
  <cellXfs count="125">
    <xf numFmtId="0" fontId="0" fillId="0" borderId="0" xfId="0"/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14" fontId="3" fillId="0" borderId="0" xfId="1" applyNumberFormat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9" fillId="0" borderId="9" xfId="1" applyFont="1" applyBorder="1" applyAlignment="1">
      <alignment vertical="center"/>
    </xf>
    <xf numFmtId="0" fontId="10" fillId="0" borderId="10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14" fontId="10" fillId="0" borderId="10" xfId="1" applyNumberFormat="1" applyFont="1" applyBorder="1" applyAlignment="1">
      <alignment horizontal="left" vertical="center"/>
    </xf>
    <xf numFmtId="14" fontId="10" fillId="0" borderId="10" xfId="1" applyNumberFormat="1" applyFont="1" applyBorder="1" applyAlignment="1">
      <alignment vertical="center"/>
    </xf>
    <xf numFmtId="0" fontId="10" fillId="0" borderId="10" xfId="1" applyFont="1" applyBorder="1" applyAlignment="1">
      <alignment vertical="center"/>
    </xf>
    <xf numFmtId="0" fontId="11" fillId="0" borderId="10" xfId="1" applyFont="1" applyBorder="1" applyAlignment="1">
      <alignment horizontal="left" vertical="center"/>
    </xf>
    <xf numFmtId="0" fontId="9" fillId="0" borderId="10" xfId="1" applyFont="1" applyBorder="1" applyAlignment="1">
      <alignment horizontal="right" vertical="center"/>
    </xf>
    <xf numFmtId="0" fontId="9" fillId="0" borderId="11" xfId="1" applyFont="1" applyBorder="1" applyAlignment="1">
      <alignment horizontal="right" vertical="center"/>
    </xf>
    <xf numFmtId="0" fontId="9" fillId="0" borderId="6" xfId="1" applyFont="1" applyBorder="1" applyAlignment="1">
      <alignment horizontal="left" vertical="center"/>
    </xf>
    <xf numFmtId="0" fontId="10" fillId="0" borderId="7" xfId="1" applyFont="1" applyBorder="1" applyAlignment="1">
      <alignment horizontal="center" vertical="center"/>
    </xf>
    <xf numFmtId="14" fontId="10" fillId="0" borderId="7" xfId="1" applyNumberFormat="1" applyFont="1" applyBorder="1" applyAlignment="1">
      <alignment horizontal="left" vertical="center"/>
    </xf>
    <xf numFmtId="14" fontId="10" fillId="0" borderId="7" xfId="1" applyNumberFormat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1" fillId="0" borderId="7" xfId="1" applyFont="1" applyBorder="1" applyAlignment="1">
      <alignment horizontal="left" vertical="center"/>
    </xf>
    <xf numFmtId="0" fontId="9" fillId="0" borderId="7" xfId="1" applyFont="1" applyBorder="1" applyAlignment="1">
      <alignment horizontal="right" vertical="center"/>
    </xf>
    <xf numFmtId="0" fontId="9" fillId="0" borderId="8" xfId="1" applyFont="1" applyBorder="1" applyAlignment="1">
      <alignment horizontal="right" vertical="center"/>
    </xf>
    <xf numFmtId="0" fontId="11" fillId="2" borderId="12" xfId="1" applyFont="1" applyFill="1" applyBorder="1" applyAlignment="1">
      <alignment horizontal="center" vertical="center"/>
    </xf>
    <xf numFmtId="0" fontId="11" fillId="2" borderId="13" xfId="1" applyFont="1" applyFill="1" applyBorder="1" applyAlignment="1">
      <alignment horizontal="center" vertical="center"/>
    </xf>
    <xf numFmtId="0" fontId="11" fillId="2" borderId="14" xfId="1" applyFont="1" applyFill="1" applyBorder="1" applyAlignment="1">
      <alignment horizontal="center" vertical="center"/>
    </xf>
    <xf numFmtId="0" fontId="11" fillId="2" borderId="15" xfId="1" applyFont="1" applyFill="1" applyBorder="1" applyAlignment="1">
      <alignment horizontal="center" vertical="center"/>
    </xf>
    <xf numFmtId="0" fontId="11" fillId="2" borderId="16" xfId="1" applyFont="1" applyFill="1" applyBorder="1" applyAlignment="1">
      <alignment horizontal="center" vertical="center"/>
    </xf>
    <xf numFmtId="0" fontId="11" fillId="0" borderId="12" xfId="1" applyFont="1" applyBorder="1" applyAlignment="1">
      <alignment vertical="center"/>
    </xf>
    <xf numFmtId="0" fontId="10" fillId="0" borderId="13" xfId="1" applyFont="1" applyBorder="1" applyAlignment="1">
      <alignment horizontal="center" vertical="center"/>
    </xf>
    <xf numFmtId="0" fontId="10" fillId="0" borderId="13" xfId="1" applyFont="1" applyBorder="1" applyAlignment="1">
      <alignment vertical="center"/>
    </xf>
    <xf numFmtId="14" fontId="10" fillId="0" borderId="13" xfId="1" applyNumberFormat="1" applyFont="1" applyBorder="1" applyAlignment="1">
      <alignment vertical="center"/>
    </xf>
    <xf numFmtId="0" fontId="10" fillId="0" borderId="13" xfId="1" applyFont="1" applyBorder="1" applyAlignment="1">
      <alignment horizontal="right" vertical="center"/>
    </xf>
    <xf numFmtId="0" fontId="11" fillId="0" borderId="15" xfId="1" applyFont="1" applyBorder="1" applyAlignment="1">
      <alignment horizontal="left" vertical="center"/>
    </xf>
    <xf numFmtId="0" fontId="11" fillId="0" borderId="13" xfId="1" applyFont="1" applyBorder="1" applyAlignment="1">
      <alignment horizontal="left" vertical="center"/>
    </xf>
    <xf numFmtId="0" fontId="11" fillId="0" borderId="16" xfId="1" applyFont="1" applyBorder="1" applyAlignment="1">
      <alignment horizontal="left" vertical="center"/>
    </xf>
    <xf numFmtId="0" fontId="3" fillId="0" borderId="13" xfId="1" applyFont="1" applyBorder="1" applyAlignment="1">
      <alignment vertical="center"/>
    </xf>
    <xf numFmtId="0" fontId="3" fillId="0" borderId="14" xfId="1" applyFont="1" applyBorder="1" applyAlignment="1">
      <alignment horizontal="right" vertical="center"/>
    </xf>
    <xf numFmtId="164" fontId="12" fillId="0" borderId="15" xfId="1" applyNumberFormat="1" applyFont="1" applyBorder="1" applyAlignment="1">
      <alignment horizontal="left" vertical="center"/>
    </xf>
    <xf numFmtId="164" fontId="12" fillId="0" borderId="13" xfId="1" applyNumberFormat="1" applyFont="1" applyBorder="1" applyAlignment="1">
      <alignment horizontal="left" vertical="center"/>
    </xf>
    <xf numFmtId="164" fontId="12" fillId="0" borderId="16" xfId="1" applyNumberFormat="1" applyFont="1" applyBorder="1" applyAlignment="1">
      <alignment horizontal="left" vertical="center"/>
    </xf>
    <xf numFmtId="0" fontId="11" fillId="0" borderId="17" xfId="1" applyFont="1" applyBorder="1" applyAlignment="1">
      <alignment vertical="center"/>
    </xf>
    <xf numFmtId="0" fontId="10" fillId="0" borderId="18" xfId="1" applyFont="1" applyBorder="1" applyAlignment="1">
      <alignment horizontal="center" vertical="center"/>
    </xf>
    <xf numFmtId="0" fontId="10" fillId="0" borderId="18" xfId="1" applyFont="1" applyBorder="1" applyAlignment="1">
      <alignment horizontal="right" vertical="center"/>
    </xf>
    <xf numFmtId="14" fontId="10" fillId="0" borderId="18" xfId="1" applyNumberFormat="1" applyFont="1" applyBorder="1" applyAlignment="1">
      <alignment horizontal="right" vertical="center"/>
    </xf>
    <xf numFmtId="0" fontId="3" fillId="0" borderId="18" xfId="1" applyFont="1" applyBorder="1" applyAlignment="1">
      <alignment vertical="center"/>
    </xf>
    <xf numFmtId="0" fontId="3" fillId="0" borderId="19" xfId="1" applyFont="1" applyBorder="1" applyAlignment="1">
      <alignment horizontal="right" vertical="center"/>
    </xf>
    <xf numFmtId="164" fontId="12" fillId="0" borderId="20" xfId="1" applyNumberFormat="1" applyFont="1" applyBorder="1" applyAlignment="1">
      <alignment horizontal="left" vertical="center"/>
    </xf>
    <xf numFmtId="164" fontId="12" fillId="0" borderId="18" xfId="1" applyNumberFormat="1" applyFont="1" applyBorder="1" applyAlignment="1">
      <alignment horizontal="left" vertical="center"/>
    </xf>
    <xf numFmtId="165" fontId="12" fillId="0" borderId="18" xfId="1" applyNumberFormat="1" applyFont="1" applyBorder="1" applyAlignment="1">
      <alignment horizontal="center" vertical="center"/>
    </xf>
    <xf numFmtId="164" fontId="12" fillId="0" borderId="18" xfId="1" applyNumberFormat="1" applyFont="1" applyBorder="1" applyAlignment="1">
      <alignment vertical="center"/>
    </xf>
    <xf numFmtId="164" fontId="12" fillId="0" borderId="21" xfId="1" applyNumberFormat="1" applyFont="1" applyBorder="1" applyAlignment="1">
      <alignment horizontal="right" vertical="center"/>
    </xf>
    <xf numFmtId="0" fontId="9" fillId="2" borderId="22" xfId="1" applyFont="1" applyFill="1" applyBorder="1" applyAlignment="1">
      <alignment horizontal="center" vertical="center"/>
    </xf>
    <xf numFmtId="0" fontId="9" fillId="2" borderId="23" xfId="2" applyFont="1" applyFill="1" applyBorder="1" applyAlignment="1">
      <alignment horizontal="center" vertical="center" wrapText="1"/>
    </xf>
    <xf numFmtId="14" fontId="9" fillId="2" borderId="23" xfId="2" applyNumberFormat="1" applyFont="1" applyFill="1" applyBorder="1" applyAlignment="1">
      <alignment horizontal="center" vertical="center" wrapText="1"/>
    </xf>
    <xf numFmtId="0" fontId="9" fillId="2" borderId="23" xfId="1" applyFont="1" applyFill="1" applyBorder="1" applyAlignment="1">
      <alignment horizontal="center" vertical="center" wrapText="1"/>
    </xf>
    <xf numFmtId="0" fontId="9" fillId="2" borderId="23" xfId="1" applyFont="1" applyFill="1" applyBorder="1" applyAlignment="1">
      <alignment horizontal="center" vertical="center"/>
    </xf>
    <xf numFmtId="2" fontId="9" fillId="2" borderId="23" xfId="2" applyNumberFormat="1" applyFont="1" applyFill="1" applyBorder="1" applyAlignment="1">
      <alignment horizontal="center" vertical="center" wrapText="1"/>
    </xf>
    <xf numFmtId="0" fontId="9" fillId="2" borderId="24" xfId="1" applyFont="1" applyFill="1" applyBorder="1" applyAlignment="1">
      <alignment horizontal="center" vertical="center" wrapText="1"/>
    </xf>
    <xf numFmtId="0" fontId="9" fillId="2" borderId="25" xfId="1" applyFont="1" applyFill="1" applyBorder="1" applyAlignment="1">
      <alignment horizontal="center" vertical="center"/>
    </xf>
    <xf numFmtId="0" fontId="9" fillId="2" borderId="26" xfId="2" applyFont="1" applyFill="1" applyBorder="1" applyAlignment="1">
      <alignment horizontal="center" vertical="center" wrapText="1"/>
    </xf>
    <xf numFmtId="14" fontId="9" fillId="2" borderId="26" xfId="2" applyNumberFormat="1" applyFont="1" applyFill="1" applyBorder="1" applyAlignment="1">
      <alignment horizontal="center" vertical="center" wrapText="1"/>
    </xf>
    <xf numFmtId="0" fontId="9" fillId="2" borderId="26" xfId="2" applyFont="1" applyFill="1" applyBorder="1" applyAlignment="1">
      <alignment horizontal="center" vertical="center" wrapText="1"/>
    </xf>
    <xf numFmtId="2" fontId="9" fillId="2" borderId="26" xfId="2" applyNumberFormat="1" applyFont="1" applyFill="1" applyBorder="1" applyAlignment="1">
      <alignment horizontal="center" vertical="center" wrapText="1"/>
    </xf>
    <xf numFmtId="0" fontId="9" fillId="2" borderId="26" xfId="1" applyFont="1" applyFill="1" applyBorder="1" applyAlignment="1">
      <alignment horizontal="center" vertical="center" wrapText="1"/>
    </xf>
    <xf numFmtId="0" fontId="9" fillId="2" borderId="27" xfId="1" applyFont="1" applyFill="1" applyBorder="1" applyAlignment="1">
      <alignment horizontal="center" vertical="center" wrapText="1"/>
    </xf>
    <xf numFmtId="0" fontId="14" fillId="0" borderId="25" xfId="1" applyFont="1" applyBorder="1" applyAlignment="1">
      <alignment horizontal="center" vertical="center" wrapText="1"/>
    </xf>
    <xf numFmtId="0" fontId="14" fillId="3" borderId="26" xfId="1" applyFont="1" applyFill="1" applyBorder="1" applyAlignment="1">
      <alignment horizontal="center" vertical="center"/>
    </xf>
    <xf numFmtId="0" fontId="14" fillId="3" borderId="26" xfId="0" applyFont="1" applyFill="1" applyBorder="1" applyAlignment="1">
      <alignment horizontal="center" vertical="center"/>
    </xf>
    <xf numFmtId="0" fontId="14" fillId="3" borderId="26" xfId="0" applyNumberFormat="1" applyFont="1" applyFill="1" applyBorder="1" applyAlignment="1">
      <alignment horizontal="center" vertical="center"/>
    </xf>
    <xf numFmtId="14" fontId="14" fillId="3" borderId="26" xfId="0" applyNumberFormat="1" applyFont="1" applyFill="1" applyBorder="1" applyAlignment="1">
      <alignment horizontal="center" vertical="center"/>
    </xf>
    <xf numFmtId="166" fontId="15" fillId="0" borderId="26" xfId="1" applyNumberFormat="1" applyFont="1" applyBorder="1" applyAlignment="1">
      <alignment horizontal="center" vertical="center" wrapText="1"/>
    </xf>
    <xf numFmtId="166" fontId="16" fillId="0" borderId="26" xfId="3" applyNumberFormat="1" applyFont="1" applyBorder="1" applyAlignment="1">
      <alignment horizontal="center" vertical="center" wrapText="1"/>
    </xf>
    <xf numFmtId="2" fontId="14" fillId="0" borderId="26" xfId="1" applyNumberFormat="1" applyFont="1" applyBorder="1" applyAlignment="1">
      <alignment horizontal="center" vertical="center"/>
    </xf>
    <xf numFmtId="0" fontId="14" fillId="0" borderId="26" xfId="1" applyFont="1" applyBorder="1" applyAlignment="1">
      <alignment horizontal="center" vertical="center"/>
    </xf>
    <xf numFmtId="0" fontId="14" fillId="0" borderId="27" xfId="1" applyFont="1" applyBorder="1" applyAlignment="1">
      <alignment horizontal="center" vertical="center"/>
    </xf>
    <xf numFmtId="0" fontId="17" fillId="0" borderId="0" xfId="1" applyFont="1" applyAlignment="1">
      <alignment vertical="center"/>
    </xf>
    <xf numFmtId="0" fontId="5" fillId="0" borderId="0" xfId="4" applyFont="1" applyAlignment="1">
      <alignment vertical="center"/>
    </xf>
    <xf numFmtId="0" fontId="3" fillId="0" borderId="7" xfId="1" applyFont="1" applyBorder="1" applyAlignment="1">
      <alignment horizontal="center" vertical="center" wrapText="1"/>
    </xf>
    <xf numFmtId="0" fontId="11" fillId="2" borderId="28" xfId="1" applyFont="1" applyFill="1" applyBorder="1" applyAlignment="1">
      <alignment horizontal="center" vertical="center"/>
    </xf>
    <xf numFmtId="0" fontId="11" fillId="2" borderId="29" xfId="1" applyFont="1" applyFill="1" applyBorder="1" applyAlignment="1">
      <alignment horizontal="center" vertical="center"/>
    </xf>
    <xf numFmtId="0" fontId="11" fillId="2" borderId="29" xfId="1" applyFont="1" applyFill="1" applyBorder="1" applyAlignment="1">
      <alignment vertical="center"/>
    </xf>
    <xf numFmtId="0" fontId="11" fillId="2" borderId="30" xfId="1" applyFont="1" applyFill="1" applyBorder="1" applyAlignment="1">
      <alignment horizontal="center" vertical="center"/>
    </xf>
    <xf numFmtId="0" fontId="10" fillId="0" borderId="12" xfId="1" applyFont="1" applyBorder="1" applyAlignment="1">
      <alignment vertical="center"/>
    </xf>
    <xf numFmtId="49" fontId="10" fillId="0" borderId="13" xfId="1" applyNumberFormat="1" applyFont="1" applyBorder="1" applyAlignment="1">
      <alignment horizontal="center" vertical="center"/>
    </xf>
    <xf numFmtId="14" fontId="10" fillId="0" borderId="13" xfId="1" applyNumberFormat="1" applyFont="1" applyBorder="1" applyAlignment="1">
      <alignment horizontal="center" vertical="center"/>
    </xf>
    <xf numFmtId="49" fontId="10" fillId="0" borderId="13" xfId="1" applyNumberFormat="1" applyFont="1" applyBorder="1" applyAlignment="1">
      <alignment horizontal="left" vertical="center"/>
    </xf>
    <xf numFmtId="0" fontId="3" fillId="0" borderId="13" xfId="1" applyFont="1" applyBorder="1" applyAlignment="1">
      <alignment horizontal="right" vertical="center"/>
    </xf>
    <xf numFmtId="49" fontId="10" fillId="0" borderId="13" xfId="5" applyNumberFormat="1" applyFont="1" applyBorder="1" applyAlignment="1">
      <alignment vertical="center"/>
    </xf>
    <xf numFmtId="0" fontId="3" fillId="0" borderId="16" xfId="1" applyFont="1" applyBorder="1" applyAlignment="1">
      <alignment horizontal="right" vertical="center"/>
    </xf>
    <xf numFmtId="9" fontId="10" fillId="0" borderId="13" xfId="1" applyNumberFormat="1" applyFont="1" applyBorder="1" applyAlignment="1">
      <alignment horizontal="center" vertical="center"/>
    </xf>
    <xf numFmtId="0" fontId="3" fillId="0" borderId="12" xfId="1" applyFont="1" applyBorder="1" applyAlignment="1">
      <alignment vertical="center"/>
    </xf>
    <xf numFmtId="0" fontId="3" fillId="0" borderId="13" xfId="1" applyFont="1" applyBorder="1" applyAlignment="1">
      <alignment horizontal="center" vertical="center"/>
    </xf>
    <xf numFmtId="14" fontId="3" fillId="0" borderId="13" xfId="1" applyNumberFormat="1" applyFont="1" applyBorder="1" applyAlignment="1">
      <alignment vertical="center"/>
    </xf>
    <xf numFmtId="0" fontId="3" fillId="0" borderId="16" xfId="1" applyFont="1" applyBorder="1" applyAlignment="1">
      <alignment vertical="center"/>
    </xf>
    <xf numFmtId="0" fontId="19" fillId="2" borderId="12" xfId="1" applyFont="1" applyFill="1" applyBorder="1" applyAlignment="1">
      <alignment vertical="center"/>
    </xf>
    <xf numFmtId="0" fontId="19" fillId="2" borderId="13" xfId="1" applyFont="1" applyFill="1" applyBorder="1" applyAlignment="1">
      <alignment vertical="center"/>
    </xf>
    <xf numFmtId="0" fontId="19" fillId="2" borderId="13" xfId="1" applyFont="1" applyFill="1" applyBorder="1" applyAlignment="1">
      <alignment horizontal="center" vertical="center"/>
    </xf>
    <xf numFmtId="0" fontId="19" fillId="2" borderId="16" xfId="1" applyFont="1" applyFill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14" fontId="3" fillId="0" borderId="0" xfId="1" applyNumberFormat="1" applyFont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5" fillId="0" borderId="17" xfId="1" applyFont="1" applyBorder="1" applyAlignment="1">
      <alignment vertical="center"/>
    </xf>
    <xf numFmtId="0" fontId="5" fillId="0" borderId="18" xfId="1" applyFont="1" applyBorder="1" applyAlignment="1">
      <alignment vertical="center"/>
    </xf>
    <xf numFmtId="0" fontId="5" fillId="0" borderId="18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</cellXfs>
  <cellStyles count="6">
    <cellStyle name="Обычный" xfId="0" builtinId="0"/>
    <cellStyle name="Обычный 2 2" xfId="5"/>
    <cellStyle name="Обычный 3" xfId="4"/>
    <cellStyle name="Обычный 5" xfId="1"/>
    <cellStyle name="Обычный_ID4938_RS_1" xfId="3"/>
    <cellStyle name="Обычный_Стартовый протокол Смирнов_20101106_Results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533398</xdr:colOff>
      <xdr:row>0</xdr:row>
      <xdr:rowOff>318406</xdr:rowOff>
    </xdr:from>
    <xdr:to>
      <xdr:col>2</xdr:col>
      <xdr:colOff>190500</xdr:colOff>
      <xdr:row>3</xdr:row>
      <xdr:rowOff>342900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8EB5BDE0-40C9-3B45-BA2B-66AFD2F1724F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398" y="318406"/>
          <a:ext cx="1057277" cy="1167494"/>
        </a:xfrm>
        <a:prstGeom prst="rect">
          <a:avLst/>
        </a:prstGeom>
      </xdr:spPr>
    </xdr:pic>
    <xdr:clientData/>
  </xdr:twoCellAnchor>
  <xdr:twoCellAnchor editAs="oneCell">
    <xdr:from>
      <xdr:col>2</xdr:col>
      <xdr:colOff>382528</xdr:colOff>
      <xdr:row>1</xdr:row>
      <xdr:rowOff>109054</xdr:rowOff>
    </xdr:from>
    <xdr:to>
      <xdr:col>3</xdr:col>
      <xdr:colOff>304800</xdr:colOff>
      <xdr:row>3</xdr:row>
      <xdr:rowOff>342899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3E7DA157-9304-1641-BC5A-29F9C122DA5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2703" y="490054"/>
          <a:ext cx="1560572" cy="995845"/>
        </a:xfrm>
        <a:prstGeom prst="rect">
          <a:avLst/>
        </a:prstGeom>
      </xdr:spPr>
    </xdr:pic>
    <xdr:clientData/>
  </xdr:twoCellAnchor>
  <xdr:twoCellAnchor editAs="oneCell">
    <xdr:from>
      <xdr:col>10</xdr:col>
      <xdr:colOff>285750</xdr:colOff>
      <xdr:row>1</xdr:row>
      <xdr:rowOff>134454</xdr:rowOff>
    </xdr:from>
    <xdr:to>
      <xdr:col>12</xdr:col>
      <xdr:colOff>250685</xdr:colOff>
      <xdr:row>4</xdr:row>
      <xdr:rowOff>133350</xdr:rowOff>
    </xdr:to>
    <xdr:grpSp>
      <xdr:nvGrpSpPr>
        <xdr:cNvPr id="4" name="Group 13">
          <a:extLst>
            <a:ext uri="{FF2B5EF4-FFF2-40B4-BE49-F238E27FC236}">
              <a16:creationId xmlns:a16="http://schemas.microsoft.com/office/drawing/2014/main" id="{E2DE5E06-B07C-D841-8882-79F529A95C10}"/>
            </a:ext>
          </a:extLst>
        </xdr:cNvPr>
        <xdr:cNvGrpSpPr/>
      </xdr:nvGrpSpPr>
      <xdr:grpSpPr>
        <a:xfrm>
          <a:off x="14173200" y="515454"/>
          <a:ext cx="1946135" cy="1141896"/>
          <a:chOff x="0" y="0"/>
          <a:chExt cx="771525" cy="423545"/>
        </a:xfrm>
      </xdr:grpSpPr>
      <xdr:pic>
        <xdr:nvPicPr>
          <xdr:cNvPr id="5" name="image1.jpeg">
            <a:extLst>
              <a:ext uri="{FF2B5EF4-FFF2-40B4-BE49-F238E27FC236}">
                <a16:creationId xmlns:a16="http://schemas.microsoft.com/office/drawing/2014/main" id="{AB4BBEBC-9789-824D-C079-56E037F13D6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361213" cy="423341"/>
          </a:xfrm>
          <a:prstGeom prst="rect">
            <a:avLst/>
          </a:prstGeom>
        </xdr:spPr>
      </xdr:pic>
      <xdr:pic>
        <xdr:nvPicPr>
          <xdr:cNvPr id="6" name="image2.jpeg">
            <a:extLst>
              <a:ext uri="{FF2B5EF4-FFF2-40B4-BE49-F238E27FC236}">
                <a16:creationId xmlns:a16="http://schemas.microsoft.com/office/drawing/2014/main" id="{CAC6248A-D8B5-8D1E-6F44-CBE87B18536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75158" y="31623"/>
            <a:ext cx="396227" cy="370001"/>
          </a:xfrm>
          <a:prstGeom prst="rect">
            <a:avLst/>
          </a:prstGeom>
        </xdr:spPr>
      </xdr:pic>
    </xdr:grpSp>
    <xdr:clientData/>
  </xdr:twoCellAnchor>
  <xdr:twoCellAnchor editAs="oneCell">
    <xdr:from>
      <xdr:col>10</xdr:col>
      <xdr:colOff>228600</xdr:colOff>
      <xdr:row>83</xdr:row>
      <xdr:rowOff>38100</xdr:rowOff>
    </xdr:from>
    <xdr:to>
      <xdr:col>11</xdr:col>
      <xdr:colOff>733157</xdr:colOff>
      <xdr:row>86</xdr:row>
      <xdr:rowOff>77013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058900" y="28327350"/>
          <a:ext cx="1304657" cy="562788"/>
        </a:xfrm>
        <a:prstGeom prst="rect">
          <a:avLst/>
        </a:prstGeom>
      </xdr:spPr>
    </xdr:pic>
    <xdr:clientData/>
  </xdr:twoCellAnchor>
  <xdr:twoCellAnchor editAs="oneCell">
    <xdr:from>
      <xdr:col>6</xdr:col>
      <xdr:colOff>1390650</xdr:colOff>
      <xdr:row>83</xdr:row>
      <xdr:rowOff>38100</xdr:rowOff>
    </xdr:from>
    <xdr:to>
      <xdr:col>7</xdr:col>
      <xdr:colOff>600607</xdr:colOff>
      <xdr:row>86</xdr:row>
      <xdr:rowOff>101399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515475" y="28327350"/>
          <a:ext cx="1743607" cy="587174"/>
        </a:xfrm>
        <a:prstGeom prst="rect">
          <a:avLst/>
        </a:prstGeom>
      </xdr:spPr>
    </xdr:pic>
    <xdr:clientData/>
  </xdr:twoCellAnchor>
  <xdr:twoCellAnchor editAs="oneCell">
    <xdr:from>
      <xdr:col>3</xdr:col>
      <xdr:colOff>1543050</xdr:colOff>
      <xdr:row>82</xdr:row>
      <xdr:rowOff>171450</xdr:rowOff>
    </xdr:from>
    <xdr:to>
      <xdr:col>4</xdr:col>
      <xdr:colOff>585359</xdr:colOff>
      <xdr:row>86</xdr:row>
      <xdr:rowOff>25199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581525" y="28260675"/>
          <a:ext cx="1642634" cy="5776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4;&#1082;&#1089;&#1072;&#1085;&#1072;/Desktop/&#1060;&#1083;&#1077;&#1096;&#1082;&#1072;/2025/&#1052;&#1086;&#1089;&#1082;&#1074;&#1072;%20&#1063;&#1056;.%20&#1055;&#1056;%20&#1080;%20&#1042;&#1057;%20&#1092;&#1077;&#1074;&#1088;&#1072;&#1083;&#1100;%202025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"/>
      <sheetName val="Список (2)"/>
      <sheetName val="Список участников ЧР"/>
      <sheetName val="Список участников ПР "/>
      <sheetName val="Гит с ходу 200 м Жен"/>
      <sheetName val="Гит с ходу 200 м Муж"/>
      <sheetName val="Гит с ходу 200 м юн-ры"/>
      <sheetName val="Гит с ходу 200 м юн-ки"/>
      <sheetName val="КР Спринт мжуж"/>
      <sheetName val="КР Муж Спринт Итог  "/>
      <sheetName val="КР Спринт жен"/>
      <sheetName val="КР Жен Спринт Итог "/>
      <sheetName val="РС Спринт юниорки"/>
      <sheetName val="РС Юн-ки Спринт Итог"/>
      <sheetName val="РС Спринт юниоры"/>
      <sheetName val="РС Юн-ры Спринт Итог"/>
      <sheetName val="ПР 1000мсх Юниорки 1 этап "/>
      <sheetName val="ПР 1000мсх Юниорки 2 этап"/>
      <sheetName val="ПР 1000мсх Юни-ки Сумма этапов "/>
      <sheetName val="ПР 1000мсх Юниоры 1 этап"/>
      <sheetName val="ПР 1000мсх Юниоры 2 этап"/>
      <sheetName val="ПР 1000мсх Юни-ры Сумма этапов"/>
      <sheetName val="ПР 1000мсх Юн-ки  19-2 1 этап  "/>
      <sheetName val="ПР 1000мсх Юн-ки 19-22 2 этап"/>
      <sheetName val="ПР 1000мсх Юн-ки Сумма эт"/>
      <sheetName val="ПР 1000мсх Юн-ры  19-2 1 эт "/>
      <sheetName val="ПР 1000мсх Юн-ры  19-22 2 этап"/>
      <sheetName val="ПР 1000мсх Юн-ры 19-22 Сумма эт"/>
      <sheetName val="ЧР 1000мсх Жен 1 этап"/>
      <sheetName val="ЧР 1000мсх Жен Сумма этапов"/>
      <sheetName val="ЧР 1000мсх Жен 2 эт"/>
      <sheetName val="ЧР 1000мсх Муж 1 этап "/>
      <sheetName val="ЧР 1000мсх Муж 2 этап"/>
      <sheetName val="ЧР 1000мсх Муж Сумма этапов "/>
      <sheetName val="Гит с ходу 500 м юн-рки 17-18"/>
      <sheetName val="Гит с ходу 500 м юн-ки 19-22"/>
      <sheetName val="Гит с ходу 500 м юн-ры 17-1 (2"/>
      <sheetName val="Гит с ходу 500 м юн-ры 19-22"/>
      <sheetName val="ВС Кейрин Женщины"/>
      <sheetName val="ВС Жен Кейрин Итог"/>
      <sheetName val="ВС Кейрин Мужчины"/>
      <sheetName val="ВС Муж Кейрин Итог "/>
      <sheetName val="РС ГР.гонка Муж"/>
    </sheetNames>
    <sheetDataSet>
      <sheetData sheetId="0">
        <row r="1">
          <cell r="A1">
            <v>1</v>
          </cell>
          <cell r="B1">
            <v>10034956154</v>
          </cell>
          <cell r="C1" t="str">
            <v>БУРЛАКОВ Данила</v>
          </cell>
          <cell r="D1">
            <v>36828</v>
          </cell>
          <cell r="E1" t="str">
            <v>МС</v>
          </cell>
          <cell r="F1" t="str">
            <v>Москва</v>
          </cell>
        </row>
        <row r="2">
          <cell r="A2">
            <v>2</v>
          </cell>
          <cell r="B2">
            <v>10076948161</v>
          </cell>
          <cell r="C2" t="str">
            <v>ЯВЕНКОВ Александр</v>
          </cell>
          <cell r="D2">
            <v>38092</v>
          </cell>
          <cell r="E2" t="str">
            <v>МС</v>
          </cell>
          <cell r="F2" t="str">
            <v>Москва</v>
          </cell>
        </row>
        <row r="3">
          <cell r="A3">
            <v>3</v>
          </cell>
          <cell r="B3">
            <v>10130335345</v>
          </cell>
          <cell r="C3" t="str">
            <v>МЕРЕМЕРЕНКО Дмитрий</v>
          </cell>
          <cell r="D3">
            <v>38821</v>
          </cell>
          <cell r="E3" t="str">
            <v>КМС</v>
          </cell>
          <cell r="F3" t="str">
            <v>Москва</v>
          </cell>
        </row>
        <row r="4">
          <cell r="A4">
            <v>4</v>
          </cell>
          <cell r="B4">
            <v>10112134711</v>
          </cell>
          <cell r="C4" t="str">
            <v>САМУСЕВ Иван</v>
          </cell>
          <cell r="D4">
            <v>38958</v>
          </cell>
          <cell r="E4" t="str">
            <v>МС</v>
          </cell>
          <cell r="F4" t="str">
            <v>Москва</v>
          </cell>
        </row>
        <row r="5">
          <cell r="A5">
            <v>5</v>
          </cell>
          <cell r="B5">
            <v>10092179383</v>
          </cell>
          <cell r="C5" t="str">
            <v>АМЕЛИН Даниил</v>
          </cell>
          <cell r="D5">
            <v>38819</v>
          </cell>
          <cell r="E5" t="str">
            <v>МС</v>
          </cell>
          <cell r="F5" t="str">
            <v>Москва</v>
          </cell>
        </row>
        <row r="6">
          <cell r="A6">
            <v>6</v>
          </cell>
          <cell r="B6">
            <v>10100511986</v>
          </cell>
          <cell r="C6" t="str">
            <v>АФАНАСЬЕВ Никита</v>
          </cell>
          <cell r="D6">
            <v>38756</v>
          </cell>
          <cell r="E6" t="str">
            <v>КМС</v>
          </cell>
          <cell r="F6" t="str">
            <v>Москва</v>
          </cell>
        </row>
        <row r="7">
          <cell r="A7">
            <v>7</v>
          </cell>
          <cell r="B7">
            <v>10053869942</v>
          </cell>
          <cell r="C7" t="str">
            <v>БИРЮКОВ Никита</v>
          </cell>
          <cell r="D7">
            <v>37988</v>
          </cell>
          <cell r="E7" t="str">
            <v>МС</v>
          </cell>
          <cell r="F7" t="str">
            <v>Москва</v>
          </cell>
        </row>
        <row r="8">
          <cell r="A8">
            <v>8</v>
          </cell>
          <cell r="B8">
            <v>10102489978</v>
          </cell>
          <cell r="C8" t="str">
            <v>СЕРГЕЕВ Георгий</v>
          </cell>
          <cell r="D8">
            <v>38595</v>
          </cell>
          <cell r="E8" t="str">
            <v>МС</v>
          </cell>
          <cell r="F8" t="str">
            <v>Москва</v>
          </cell>
        </row>
        <row r="9">
          <cell r="A9">
            <v>9</v>
          </cell>
          <cell r="B9">
            <v>10053914604</v>
          </cell>
          <cell r="C9" t="str">
            <v>ХОМЯКОВ Артемий</v>
          </cell>
          <cell r="D9">
            <v>37947</v>
          </cell>
          <cell r="E9" t="str">
            <v>МС</v>
          </cell>
          <cell r="F9" t="str">
            <v>Москва</v>
          </cell>
        </row>
        <row r="10">
          <cell r="A10">
            <v>10</v>
          </cell>
          <cell r="B10">
            <v>10114922853</v>
          </cell>
          <cell r="C10" t="str">
            <v>КОСАРЕВ Сергей</v>
          </cell>
          <cell r="D10">
            <v>38876</v>
          </cell>
          <cell r="E10" t="str">
            <v>КМС</v>
          </cell>
          <cell r="F10" t="str">
            <v>Москва</v>
          </cell>
        </row>
        <row r="11">
          <cell r="A11">
            <v>11</v>
          </cell>
          <cell r="B11">
            <v>10092779066</v>
          </cell>
          <cell r="C11" t="str">
            <v>САДЫКОВ Ильяс</v>
          </cell>
          <cell r="D11">
            <v>38980</v>
          </cell>
          <cell r="E11" t="str">
            <v>КМС</v>
          </cell>
          <cell r="F11" t="str">
            <v>Москва</v>
          </cell>
        </row>
        <row r="12">
          <cell r="A12">
            <v>12</v>
          </cell>
          <cell r="B12">
            <v>10077957971</v>
          </cell>
          <cell r="C12" t="str">
            <v>РОМАНОВ Андрей</v>
          </cell>
          <cell r="D12">
            <v>38460</v>
          </cell>
          <cell r="E12" t="str">
            <v>МС</v>
          </cell>
          <cell r="F12" t="str">
            <v>Москва</v>
          </cell>
        </row>
        <row r="13">
          <cell r="A13">
            <v>13</v>
          </cell>
          <cell r="B13">
            <v>10107322194</v>
          </cell>
          <cell r="C13" t="str">
            <v>КИМАКОВСКИЙ Захар</v>
          </cell>
          <cell r="D13">
            <v>39113</v>
          </cell>
          <cell r="E13" t="str">
            <v>МС</v>
          </cell>
          <cell r="F13" t="str">
            <v>Москва</v>
          </cell>
        </row>
        <row r="14">
          <cell r="A14">
            <v>14</v>
          </cell>
          <cell r="B14">
            <v>10115982577</v>
          </cell>
          <cell r="C14" t="str">
            <v>СЕРГЕЕВ Федор</v>
          </cell>
          <cell r="D14">
            <v>39313</v>
          </cell>
          <cell r="E14" t="str">
            <v>КМС</v>
          </cell>
          <cell r="F14" t="str">
            <v>Москва</v>
          </cell>
        </row>
        <row r="15">
          <cell r="A15">
            <v>15</v>
          </cell>
          <cell r="B15">
            <v>10139061608</v>
          </cell>
          <cell r="C15" t="str">
            <v>СОКОЛОВСКИЙ Кирилл</v>
          </cell>
          <cell r="D15">
            <v>39562</v>
          </cell>
          <cell r="E15" t="str">
            <v>КМС</v>
          </cell>
          <cell r="F15" t="str">
            <v>Москва</v>
          </cell>
        </row>
        <row r="16">
          <cell r="A16">
            <v>16</v>
          </cell>
          <cell r="B16">
            <v>10132956163</v>
          </cell>
          <cell r="C16" t="str">
            <v>САВОСТИКОВ Никита</v>
          </cell>
          <cell r="D16">
            <v>39675</v>
          </cell>
          <cell r="E16" t="str">
            <v>КМС</v>
          </cell>
          <cell r="F16" t="str">
            <v>Москва</v>
          </cell>
        </row>
        <row r="17">
          <cell r="A17">
            <v>17</v>
          </cell>
          <cell r="B17">
            <v>10135838073</v>
          </cell>
          <cell r="C17" t="str">
            <v>ОСТРИЦОВ Ратмир</v>
          </cell>
          <cell r="D17">
            <v>39723</v>
          </cell>
          <cell r="E17" t="str">
            <v>КМС</v>
          </cell>
          <cell r="F17" t="str">
            <v>Москва</v>
          </cell>
        </row>
        <row r="18">
          <cell r="A18">
            <v>18</v>
          </cell>
          <cell r="B18">
            <v>10151073541</v>
          </cell>
          <cell r="C18" t="str">
            <v>СЕРДЮКОВ Тимофей</v>
          </cell>
          <cell r="D18">
            <v>39298</v>
          </cell>
          <cell r="E18" t="str">
            <v>КМС</v>
          </cell>
          <cell r="F18" t="str">
            <v>Москва</v>
          </cell>
        </row>
        <row r="19">
          <cell r="A19">
            <v>19</v>
          </cell>
          <cell r="B19">
            <v>10144368518</v>
          </cell>
          <cell r="C19" t="str">
            <v>ВОЛКОВ Михаил</v>
          </cell>
          <cell r="D19">
            <v>39253</v>
          </cell>
          <cell r="E19" t="str">
            <v>КМС</v>
          </cell>
          <cell r="F19" t="str">
            <v>Москва</v>
          </cell>
        </row>
        <row r="20">
          <cell r="A20">
            <v>20</v>
          </cell>
          <cell r="B20">
            <v>10152110128</v>
          </cell>
          <cell r="C20" t="str">
            <v>ЗАХАРОВ Илья</v>
          </cell>
          <cell r="D20">
            <v>39780</v>
          </cell>
          <cell r="E20" t="str">
            <v>2 сп.р.</v>
          </cell>
          <cell r="F20" t="str">
            <v>Москва</v>
          </cell>
        </row>
        <row r="21">
          <cell r="A21">
            <v>21</v>
          </cell>
          <cell r="B21">
            <v>10152043339</v>
          </cell>
          <cell r="C21" t="str">
            <v>СМОЛЯК Ярослав</v>
          </cell>
          <cell r="D21">
            <v>40165</v>
          </cell>
          <cell r="E21" t="str">
            <v>2 сп.р.</v>
          </cell>
          <cell r="F21" t="str">
            <v>Москва</v>
          </cell>
        </row>
        <row r="22">
          <cell r="A22">
            <v>22</v>
          </cell>
          <cell r="B22">
            <v>10104182428</v>
          </cell>
          <cell r="C22" t="str">
            <v>ВОРГАНОВ Максим</v>
          </cell>
          <cell r="D22">
            <v>39345</v>
          </cell>
          <cell r="E22" t="str">
            <v>КМС</v>
          </cell>
          <cell r="F22" t="str">
            <v>Москва</v>
          </cell>
        </row>
        <row r="23">
          <cell r="A23">
            <v>23</v>
          </cell>
          <cell r="B23">
            <v>10089713462</v>
          </cell>
          <cell r="C23" t="str">
            <v>МАЛЬЦЕВ Даниил</v>
          </cell>
          <cell r="D23">
            <v>38701</v>
          </cell>
          <cell r="E23" t="str">
            <v>МС</v>
          </cell>
          <cell r="F23" t="str">
            <v>Москва</v>
          </cell>
        </row>
        <row r="24">
          <cell r="A24">
            <v>24</v>
          </cell>
          <cell r="B24" t="str">
            <v>дог.49521</v>
          </cell>
          <cell r="C24" t="str">
            <v>ЛОЛО Вадим</v>
          </cell>
          <cell r="D24">
            <v>39642</v>
          </cell>
          <cell r="E24" t="str">
            <v>КМС</v>
          </cell>
          <cell r="F24" t="str">
            <v>Москва</v>
          </cell>
        </row>
        <row r="25">
          <cell r="A25">
            <v>25</v>
          </cell>
          <cell r="B25" t="str">
            <v>дог.49508</v>
          </cell>
          <cell r="C25" t="str">
            <v>ТУГБАЕВ Максим</v>
          </cell>
          <cell r="D25">
            <v>39555</v>
          </cell>
          <cell r="E25" t="str">
            <v>КМС</v>
          </cell>
          <cell r="F25" t="str">
            <v>Москва</v>
          </cell>
        </row>
        <row r="26">
          <cell r="A26">
            <v>26</v>
          </cell>
          <cell r="B26">
            <v>10053563279</v>
          </cell>
          <cell r="C26" t="str">
            <v>СУДАРИКОВ Димитрий</v>
          </cell>
          <cell r="D26">
            <v>37757</v>
          </cell>
          <cell r="E26" t="str">
            <v>КМС</v>
          </cell>
          <cell r="F26" t="str">
            <v>Москва</v>
          </cell>
        </row>
        <row r="27">
          <cell r="A27">
            <v>27</v>
          </cell>
          <cell r="B27">
            <v>10114989945</v>
          </cell>
          <cell r="C27" t="str">
            <v>БРЫЗГАЛОВ Даниил</v>
          </cell>
          <cell r="D27">
            <v>38436</v>
          </cell>
          <cell r="E27" t="str">
            <v>КМС</v>
          </cell>
          <cell r="F27" t="str">
            <v>Москва</v>
          </cell>
        </row>
        <row r="28">
          <cell r="A28">
            <v>28</v>
          </cell>
          <cell r="B28">
            <v>10036021740</v>
          </cell>
          <cell r="C28" t="str">
            <v>ШЕРСТЕНИКИН Алексей</v>
          </cell>
          <cell r="D28">
            <v>37340</v>
          </cell>
          <cell r="E28" t="str">
            <v>МС</v>
          </cell>
          <cell r="F28" t="str">
            <v>Москва</v>
          </cell>
        </row>
        <row r="29">
          <cell r="A29">
            <v>29</v>
          </cell>
          <cell r="B29" t="str">
            <v>10076776187</v>
          </cell>
          <cell r="C29" t="str">
            <v>ПОПОВ Александр</v>
          </cell>
          <cell r="D29">
            <v>37974</v>
          </cell>
          <cell r="E29" t="str">
            <v>МС</v>
          </cell>
          <cell r="F29" t="str">
            <v>Москва</v>
          </cell>
        </row>
        <row r="30">
          <cell r="A30">
            <v>30</v>
          </cell>
          <cell r="B30" t="str">
            <v>10101332446</v>
          </cell>
          <cell r="C30" t="str">
            <v>ЮДИН Никита</v>
          </cell>
          <cell r="D30">
            <v>38409</v>
          </cell>
          <cell r="E30" t="str">
            <v>КМС</v>
          </cell>
          <cell r="F30" t="str">
            <v>Москва</v>
          </cell>
        </row>
        <row r="31">
          <cell r="A31">
            <v>31</v>
          </cell>
          <cell r="B31" t="str">
            <v>10103549100</v>
          </cell>
          <cell r="C31" t="str">
            <v>ГРИГОРЬЕВ Платон</v>
          </cell>
          <cell r="D31">
            <v>38410</v>
          </cell>
          <cell r="E31" t="str">
            <v>МС</v>
          </cell>
          <cell r="F31" t="str">
            <v>Москва</v>
          </cell>
        </row>
        <row r="32">
          <cell r="A32">
            <v>32</v>
          </cell>
          <cell r="B32" t="str">
            <v>10082146957</v>
          </cell>
          <cell r="C32" t="str">
            <v>ЧЕРНЯВСКИЙ Игорь</v>
          </cell>
          <cell r="D32">
            <v>38445</v>
          </cell>
          <cell r="E32" t="str">
            <v>МС</v>
          </cell>
          <cell r="F32" t="str">
            <v>Москва</v>
          </cell>
        </row>
        <row r="33">
          <cell r="A33">
            <v>33</v>
          </cell>
          <cell r="B33" t="str">
            <v>10090182395</v>
          </cell>
          <cell r="C33" t="str">
            <v>ШУКУРОВ Тимур</v>
          </cell>
          <cell r="D33">
            <v>38552</v>
          </cell>
          <cell r="E33" t="str">
            <v>МС</v>
          </cell>
          <cell r="F33" t="str">
            <v>Москва</v>
          </cell>
        </row>
        <row r="34">
          <cell r="A34">
            <v>34</v>
          </cell>
          <cell r="B34" t="str">
            <v>10142398509</v>
          </cell>
          <cell r="C34" t="str">
            <v>ЕВСИН Денис</v>
          </cell>
          <cell r="D34">
            <v>38798</v>
          </cell>
          <cell r="E34" t="str">
            <v>КМС</v>
          </cell>
          <cell r="F34" t="str">
            <v>Москва</v>
          </cell>
        </row>
        <row r="35">
          <cell r="A35">
            <v>35</v>
          </cell>
          <cell r="B35" t="str">
            <v>10058292233</v>
          </cell>
          <cell r="C35" t="str">
            <v>КИСЛИЦИН Николай</v>
          </cell>
          <cell r="D35">
            <v>38899</v>
          </cell>
          <cell r="E35" t="str">
            <v>КМС</v>
          </cell>
          <cell r="F35" t="str">
            <v>Москва</v>
          </cell>
        </row>
        <row r="36">
          <cell r="A36">
            <v>36</v>
          </cell>
          <cell r="B36" t="str">
            <v>10090423683</v>
          </cell>
          <cell r="C36" t="str">
            <v>ШЕШЕНИН Андрей</v>
          </cell>
          <cell r="D36">
            <v>38945</v>
          </cell>
          <cell r="E36" t="str">
            <v>КМС</v>
          </cell>
          <cell r="F36" t="str">
            <v>Москва</v>
          </cell>
        </row>
        <row r="37">
          <cell r="A37">
            <v>37</v>
          </cell>
          <cell r="B37" t="str">
            <v>10102210500</v>
          </cell>
          <cell r="C37" t="str">
            <v>КОРОЛЬКОВ Павел</v>
          </cell>
          <cell r="D37">
            <v>39061</v>
          </cell>
          <cell r="E37" t="str">
            <v>КМС</v>
          </cell>
          <cell r="F37" t="str">
            <v>Москва</v>
          </cell>
        </row>
        <row r="38">
          <cell r="A38">
            <v>38</v>
          </cell>
          <cell r="B38">
            <v>10036021942</v>
          </cell>
          <cell r="C38" t="str">
            <v>КОШКИН Максим</v>
          </cell>
          <cell r="D38">
            <v>37768</v>
          </cell>
          <cell r="E38" t="str">
            <v>1 сп.р.</v>
          </cell>
          <cell r="F38" t="str">
            <v>Москва</v>
          </cell>
        </row>
        <row r="39">
          <cell r="A39">
            <v>39</v>
          </cell>
          <cell r="B39">
            <v>10112339623</v>
          </cell>
          <cell r="C39" t="str">
            <v>БЕДРЕТДИНОВ Фарид</v>
          </cell>
          <cell r="D39">
            <v>38707</v>
          </cell>
          <cell r="E39" t="str">
            <v>КМС</v>
          </cell>
          <cell r="F39" t="str">
            <v>Москва</v>
          </cell>
        </row>
        <row r="40">
          <cell r="A40">
            <v>40</v>
          </cell>
          <cell r="B40">
            <v>10113498771</v>
          </cell>
          <cell r="C40" t="str">
            <v>АВЕРИН Алексей</v>
          </cell>
          <cell r="D40">
            <v>38795</v>
          </cell>
          <cell r="E40" t="str">
            <v>МС</v>
          </cell>
          <cell r="F40" t="str">
            <v>Москва</v>
          </cell>
        </row>
        <row r="41">
          <cell r="A41">
            <v>41</v>
          </cell>
          <cell r="B41">
            <v>10130084660</v>
          </cell>
          <cell r="C41" t="str">
            <v>ПОЛТОРЫХИН Егор</v>
          </cell>
          <cell r="D41">
            <v>38984</v>
          </cell>
          <cell r="E41" t="str">
            <v>1 сп.р.</v>
          </cell>
          <cell r="F41" t="str">
            <v>Москва</v>
          </cell>
        </row>
        <row r="42">
          <cell r="A42">
            <v>42</v>
          </cell>
          <cell r="B42">
            <v>10121020538</v>
          </cell>
          <cell r="C42" t="str">
            <v>ПЕРЕСЫПКИН Никита</v>
          </cell>
          <cell r="D42">
            <v>39073</v>
          </cell>
          <cell r="E42" t="str">
            <v>1 сп.р.</v>
          </cell>
          <cell r="F42" t="str">
            <v>Москва</v>
          </cell>
        </row>
        <row r="43">
          <cell r="A43">
            <v>43</v>
          </cell>
          <cell r="B43">
            <v>10100512390</v>
          </cell>
          <cell r="C43" t="str">
            <v>РАЗБИЦКИЙ Артемий</v>
          </cell>
          <cell r="D43">
            <v>38719</v>
          </cell>
          <cell r="E43" t="str">
            <v>КМС</v>
          </cell>
          <cell r="F43" t="str">
            <v>Москва</v>
          </cell>
        </row>
        <row r="44">
          <cell r="A44">
            <v>44</v>
          </cell>
          <cell r="B44">
            <v>10104085933</v>
          </cell>
          <cell r="C44" t="str">
            <v>ЗЕЛЕНЕВ Тимофей</v>
          </cell>
          <cell r="D44">
            <v>39106</v>
          </cell>
          <cell r="E44" t="str">
            <v>1 СР</v>
          </cell>
          <cell r="F44" t="str">
            <v>Москва</v>
          </cell>
        </row>
        <row r="45">
          <cell r="A45">
            <v>45</v>
          </cell>
          <cell r="B45">
            <v>10104083913</v>
          </cell>
          <cell r="C45" t="str">
            <v>ВЫСОКОСОВ Александр</v>
          </cell>
          <cell r="D45">
            <v>39116</v>
          </cell>
          <cell r="E45" t="str">
            <v>КМС</v>
          </cell>
          <cell r="F45" t="str">
            <v>Москва</v>
          </cell>
        </row>
        <row r="46">
          <cell r="A46">
            <v>46</v>
          </cell>
          <cell r="B46">
            <v>10151609566</v>
          </cell>
          <cell r="C46" t="str">
            <v>МАРТЫНОВ Александр</v>
          </cell>
          <cell r="D46">
            <v>39123</v>
          </cell>
          <cell r="E46" t="str">
            <v>КМС</v>
          </cell>
          <cell r="F46" t="str">
            <v>Москва</v>
          </cell>
        </row>
        <row r="47">
          <cell r="A47">
            <v>47</v>
          </cell>
          <cell r="B47">
            <v>10113386213</v>
          </cell>
          <cell r="C47" t="str">
            <v>БОРТНИК Иван</v>
          </cell>
          <cell r="D47">
            <v>39330</v>
          </cell>
          <cell r="E47" t="str">
            <v>МС</v>
          </cell>
          <cell r="F47" t="str">
            <v>Москва</v>
          </cell>
        </row>
        <row r="48">
          <cell r="A48">
            <v>48</v>
          </cell>
          <cell r="B48">
            <v>10130180347</v>
          </cell>
          <cell r="C48" t="str">
            <v>БАШАРОВ Эльдар</v>
          </cell>
          <cell r="D48">
            <v>39353</v>
          </cell>
          <cell r="E48" t="str">
            <v>1 сп.р.</v>
          </cell>
          <cell r="F48" t="str">
            <v>Москва</v>
          </cell>
        </row>
        <row r="49">
          <cell r="A49">
            <v>49</v>
          </cell>
          <cell r="B49">
            <v>10113107135</v>
          </cell>
          <cell r="C49" t="str">
            <v>КУСКОВ Давид</v>
          </cell>
          <cell r="D49">
            <v>39483</v>
          </cell>
          <cell r="E49" t="str">
            <v>КМС</v>
          </cell>
          <cell r="F49" t="str">
            <v>Москва</v>
          </cell>
        </row>
        <row r="50">
          <cell r="A50">
            <v>50</v>
          </cell>
          <cell r="B50">
            <v>10132054972</v>
          </cell>
          <cell r="C50" t="str">
            <v>НИКИТИН Степан</v>
          </cell>
          <cell r="D50">
            <v>39489</v>
          </cell>
          <cell r="E50" t="str">
            <v>КМС</v>
          </cell>
          <cell r="F50" t="str">
            <v>Москва</v>
          </cell>
        </row>
        <row r="51">
          <cell r="A51">
            <v>51</v>
          </cell>
          <cell r="B51">
            <v>10130166910</v>
          </cell>
          <cell r="C51" t="str">
            <v>ПАЩЕНКО Дмитрий</v>
          </cell>
          <cell r="D51">
            <v>39496</v>
          </cell>
          <cell r="E51" t="str">
            <v>КМС</v>
          </cell>
          <cell r="F51" t="str">
            <v>Москва</v>
          </cell>
        </row>
        <row r="52">
          <cell r="A52">
            <v>52</v>
          </cell>
          <cell r="B52">
            <v>10135578395</v>
          </cell>
          <cell r="C52" t="str">
            <v>ПРОКОФЬЕВ Степан</v>
          </cell>
          <cell r="D52">
            <v>39548</v>
          </cell>
          <cell r="E52" t="str">
            <v>КМС</v>
          </cell>
          <cell r="F52" t="str">
            <v>Москва</v>
          </cell>
        </row>
        <row r="53">
          <cell r="A53">
            <v>53</v>
          </cell>
          <cell r="B53">
            <v>10139215996</v>
          </cell>
          <cell r="C53" t="str">
            <v>ЗАКУСКИН Андрей</v>
          </cell>
          <cell r="D53">
            <v>39552</v>
          </cell>
          <cell r="E53" t="str">
            <v>1 сп.р.</v>
          </cell>
          <cell r="F53" t="str">
            <v>Москва</v>
          </cell>
        </row>
        <row r="54">
          <cell r="A54">
            <v>54</v>
          </cell>
          <cell r="B54">
            <v>10115495961</v>
          </cell>
          <cell r="C54" t="str">
            <v>НАФИКОВ Роман</v>
          </cell>
          <cell r="D54">
            <v>39575</v>
          </cell>
          <cell r="E54" t="str">
            <v>КМС</v>
          </cell>
          <cell r="F54" t="str">
            <v>Москва</v>
          </cell>
        </row>
        <row r="55">
          <cell r="A55">
            <v>55</v>
          </cell>
          <cell r="B55">
            <v>10130167314</v>
          </cell>
          <cell r="C55" t="str">
            <v>ТАРАСОВ Сергей</v>
          </cell>
          <cell r="D55">
            <v>39604</v>
          </cell>
          <cell r="E55" t="str">
            <v>КМС</v>
          </cell>
          <cell r="F55" t="str">
            <v>Москва</v>
          </cell>
        </row>
        <row r="56">
          <cell r="A56">
            <v>56</v>
          </cell>
          <cell r="B56">
            <v>10130294424</v>
          </cell>
          <cell r="C56" t="str">
            <v>АНТОШИН Фёдор</v>
          </cell>
          <cell r="D56">
            <v>39616</v>
          </cell>
          <cell r="E56" t="str">
            <v>2 сп.р.</v>
          </cell>
          <cell r="F56" t="str">
            <v>Москва</v>
          </cell>
        </row>
        <row r="57">
          <cell r="A57">
            <v>57</v>
          </cell>
          <cell r="B57">
            <v>10131461050</v>
          </cell>
          <cell r="C57" t="str">
            <v>МЕТЛОВ Дмитрий</v>
          </cell>
          <cell r="D57">
            <v>39682</v>
          </cell>
          <cell r="E57" t="str">
            <v>1 сп.р.</v>
          </cell>
          <cell r="F57" t="str">
            <v>Москва</v>
          </cell>
        </row>
        <row r="58">
          <cell r="A58">
            <v>58</v>
          </cell>
          <cell r="B58" t="str">
            <v>дог.49533</v>
          </cell>
          <cell r="C58" t="str">
            <v>СИТДИКОВ Амир</v>
          </cell>
          <cell r="D58">
            <v>39858</v>
          </cell>
          <cell r="E58" t="str">
            <v>КМС</v>
          </cell>
          <cell r="F58" t="str">
            <v>Москва</v>
          </cell>
        </row>
        <row r="59">
          <cell r="A59">
            <v>59</v>
          </cell>
          <cell r="B59">
            <v>10139175378</v>
          </cell>
          <cell r="C59" t="str">
            <v>ГАММЕРШМИДТ Антон</v>
          </cell>
          <cell r="D59">
            <v>39878</v>
          </cell>
          <cell r="E59" t="str">
            <v>КМС</v>
          </cell>
          <cell r="F59" t="str">
            <v>Москва</v>
          </cell>
        </row>
        <row r="60">
          <cell r="A60">
            <v>60</v>
          </cell>
          <cell r="B60">
            <v>10129902885</v>
          </cell>
          <cell r="C60" t="str">
            <v>БОРТНИК Степан</v>
          </cell>
          <cell r="D60">
            <v>40113</v>
          </cell>
          <cell r="E60" t="str">
            <v>КМС</v>
          </cell>
          <cell r="F60" t="str">
            <v>Москва</v>
          </cell>
        </row>
        <row r="61">
          <cell r="A61">
            <v>61</v>
          </cell>
          <cell r="B61">
            <v>10150048270</v>
          </cell>
          <cell r="C61" t="str">
            <v>БЕРЕСТ Сергей</v>
          </cell>
          <cell r="D61">
            <v>40176</v>
          </cell>
          <cell r="E61" t="str">
            <v>2 сп.р.</v>
          </cell>
          <cell r="F61" t="str">
            <v>Москва</v>
          </cell>
        </row>
        <row r="62">
          <cell r="A62">
            <v>62</v>
          </cell>
          <cell r="B62">
            <v>10130112447</v>
          </cell>
          <cell r="C62" t="str">
            <v>КУРТАКОВ Владимир</v>
          </cell>
          <cell r="D62">
            <v>40267</v>
          </cell>
          <cell r="E62" t="str">
            <v>1 сп.р.</v>
          </cell>
          <cell r="F62" t="str">
            <v>Москва</v>
          </cell>
        </row>
        <row r="63">
          <cell r="A63">
            <v>63</v>
          </cell>
          <cell r="B63">
            <v>10138211947</v>
          </cell>
          <cell r="C63" t="str">
            <v>КУДЕНКО Глеб</v>
          </cell>
          <cell r="D63">
            <v>40270</v>
          </cell>
          <cell r="E63" t="str">
            <v>1 сп.р.</v>
          </cell>
          <cell r="F63" t="str">
            <v>Москва</v>
          </cell>
        </row>
        <row r="64">
          <cell r="A64">
            <v>64</v>
          </cell>
          <cell r="B64">
            <v>10142405276</v>
          </cell>
          <cell r="C64" t="str">
            <v>ГОРБЫЛЕВ Егор</v>
          </cell>
          <cell r="D64">
            <v>40297</v>
          </cell>
          <cell r="E64" t="str">
            <v>1 сп.р.</v>
          </cell>
          <cell r="F64" t="str">
            <v>Москва</v>
          </cell>
        </row>
        <row r="65">
          <cell r="A65">
            <v>65</v>
          </cell>
          <cell r="B65">
            <v>10143964552</v>
          </cell>
          <cell r="C65" t="str">
            <v>РАКОВ Леонид</v>
          </cell>
          <cell r="D65">
            <v>40323</v>
          </cell>
          <cell r="E65" t="str">
            <v>2 сп.р.</v>
          </cell>
          <cell r="F65" t="str">
            <v>Москва</v>
          </cell>
        </row>
        <row r="66">
          <cell r="A66">
            <v>66</v>
          </cell>
          <cell r="B66">
            <v>10123421871</v>
          </cell>
          <cell r="C66" t="str">
            <v>БОГОМОЛОВ Кирилл</v>
          </cell>
          <cell r="D66">
            <v>39107</v>
          </cell>
          <cell r="E66" t="str">
            <v>КМС</v>
          </cell>
          <cell r="F66" t="str">
            <v>Москва</v>
          </cell>
        </row>
        <row r="67">
          <cell r="A67">
            <v>67</v>
          </cell>
          <cell r="B67">
            <v>10104081990</v>
          </cell>
          <cell r="C67" t="str">
            <v>МАСТЮГИН Максим</v>
          </cell>
          <cell r="D67">
            <v>39148</v>
          </cell>
          <cell r="E67" t="str">
            <v>КМС</v>
          </cell>
          <cell r="F67" t="str">
            <v>Москва</v>
          </cell>
        </row>
        <row r="68">
          <cell r="A68">
            <v>68</v>
          </cell>
          <cell r="B68">
            <v>10158774432</v>
          </cell>
          <cell r="C68" t="str">
            <v>ВАСИЛЬЕВ Тимофей</v>
          </cell>
          <cell r="D68">
            <v>39183</v>
          </cell>
          <cell r="E68" t="str">
            <v>КМС</v>
          </cell>
          <cell r="F68" t="str">
            <v>Москва</v>
          </cell>
        </row>
        <row r="69">
          <cell r="A69">
            <v>69</v>
          </cell>
          <cell r="B69">
            <v>10112680941</v>
          </cell>
          <cell r="C69" t="str">
            <v>ГРИГОРЬЕВ Сократ</v>
          </cell>
          <cell r="D69">
            <v>39226</v>
          </cell>
          <cell r="E69" t="str">
            <v>КМС</v>
          </cell>
          <cell r="F69" t="str">
            <v>Москва</v>
          </cell>
        </row>
        <row r="70">
          <cell r="A70">
            <v>70</v>
          </cell>
          <cell r="B70">
            <v>10090059834</v>
          </cell>
          <cell r="C70" t="str">
            <v>КИРИЛЬЦЕВ Тимур</v>
          </cell>
          <cell r="D70">
            <v>39363</v>
          </cell>
          <cell r="E70" t="str">
            <v>КМС</v>
          </cell>
          <cell r="F70" t="str">
            <v>Москва</v>
          </cell>
        </row>
        <row r="71">
          <cell r="A71">
            <v>71</v>
          </cell>
          <cell r="B71" t="str">
            <v>дог.49562</v>
          </cell>
          <cell r="C71" t="str">
            <v>ЛАПШИН Никита</v>
          </cell>
          <cell r="D71">
            <v>39249</v>
          </cell>
          <cell r="E71" t="str">
            <v>2 сп.р.</v>
          </cell>
          <cell r="F71" t="str">
            <v>Москва</v>
          </cell>
        </row>
        <row r="72">
          <cell r="A72">
            <v>72</v>
          </cell>
          <cell r="B72">
            <v>10007772108</v>
          </cell>
          <cell r="C72" t="str">
            <v>ДУБЧЕНКО Александр</v>
          </cell>
          <cell r="D72">
            <v>34749</v>
          </cell>
          <cell r="E72" t="str">
            <v>МСМК</v>
          </cell>
          <cell r="F72" t="str">
            <v>Тульская область</v>
          </cell>
        </row>
        <row r="73">
          <cell r="A73">
            <v>73</v>
          </cell>
          <cell r="B73">
            <v>10015266972</v>
          </cell>
          <cell r="C73" t="str">
            <v>НЕСТЕРОВ Дмитрий</v>
          </cell>
          <cell r="D73">
            <v>36202</v>
          </cell>
          <cell r="E73" t="str">
            <v>МСМК</v>
          </cell>
          <cell r="F73" t="str">
            <v>Тульская область</v>
          </cell>
        </row>
        <row r="74">
          <cell r="A74">
            <v>74</v>
          </cell>
          <cell r="B74">
            <v>10083104530</v>
          </cell>
          <cell r="C74" t="str">
            <v>ГИРИЛОВИЧ Игорь</v>
          </cell>
          <cell r="D74">
            <v>38427</v>
          </cell>
          <cell r="E74" t="str">
            <v>МС</v>
          </cell>
          <cell r="F74" t="str">
            <v>Тульская область</v>
          </cell>
        </row>
        <row r="75">
          <cell r="A75">
            <v>75</v>
          </cell>
          <cell r="B75">
            <v>10082411180</v>
          </cell>
          <cell r="C75" t="str">
            <v>МЕДЕНЕЦ Богдан</v>
          </cell>
          <cell r="D75">
            <v>38034</v>
          </cell>
          <cell r="E75" t="str">
            <v>МС</v>
          </cell>
          <cell r="F75" t="str">
            <v>Тульская область</v>
          </cell>
        </row>
        <row r="76">
          <cell r="A76">
            <v>76</v>
          </cell>
          <cell r="B76">
            <v>10094923271</v>
          </cell>
          <cell r="C76" t="str">
            <v>БЫКОВСКИЙ Никита</v>
          </cell>
          <cell r="D76">
            <v>38917</v>
          </cell>
          <cell r="E76" t="str">
            <v>МС</v>
          </cell>
          <cell r="F76" t="str">
            <v>Тульская область</v>
          </cell>
        </row>
        <row r="77">
          <cell r="A77">
            <v>77</v>
          </cell>
          <cell r="B77">
            <v>10034934431</v>
          </cell>
          <cell r="C77" t="str">
            <v>НАУМОВ Максим</v>
          </cell>
          <cell r="D77">
            <v>36630</v>
          </cell>
          <cell r="E77" t="str">
            <v>МС</v>
          </cell>
          <cell r="F77" t="str">
            <v>Тульская область</v>
          </cell>
        </row>
        <row r="78">
          <cell r="A78">
            <v>78</v>
          </cell>
          <cell r="B78">
            <v>10131028691</v>
          </cell>
          <cell r="C78" t="str">
            <v>ЗЫБИН Артем</v>
          </cell>
          <cell r="D78">
            <v>39747</v>
          </cell>
          <cell r="E78" t="str">
            <v>КМС</v>
          </cell>
          <cell r="F78" t="str">
            <v>Тульская область</v>
          </cell>
        </row>
        <row r="79">
          <cell r="A79">
            <v>79</v>
          </cell>
          <cell r="B79">
            <v>10132853810</v>
          </cell>
          <cell r="C79" t="str">
            <v>НИКИШИН Александр</v>
          </cell>
          <cell r="D79">
            <v>39671</v>
          </cell>
          <cell r="E79" t="str">
            <v>КМС</v>
          </cell>
          <cell r="F79" t="str">
            <v>Тульская область</v>
          </cell>
        </row>
        <row r="80">
          <cell r="A80">
            <v>80</v>
          </cell>
          <cell r="B80">
            <v>10100863008</v>
          </cell>
          <cell r="C80" t="str">
            <v>ПУЧЕНКИН Артем</v>
          </cell>
          <cell r="D80">
            <v>39432</v>
          </cell>
          <cell r="E80" t="str">
            <v>КМС</v>
          </cell>
          <cell r="F80" t="str">
            <v>Тульская область</v>
          </cell>
        </row>
        <row r="81">
          <cell r="A81">
            <v>81</v>
          </cell>
          <cell r="B81">
            <v>10124508776</v>
          </cell>
          <cell r="C81" t="str">
            <v>ВАХНИН Александр</v>
          </cell>
          <cell r="D81">
            <v>35087</v>
          </cell>
          <cell r="E81" t="str">
            <v>КМС</v>
          </cell>
          <cell r="F81" t="str">
            <v>Московская область</v>
          </cell>
        </row>
        <row r="82">
          <cell r="A82">
            <v>82</v>
          </cell>
          <cell r="B82">
            <v>10141781951</v>
          </cell>
          <cell r="C82" t="str">
            <v>ПЛИТАРАК Андрей</v>
          </cell>
          <cell r="D82">
            <v>39869</v>
          </cell>
          <cell r="E82" t="str">
            <v>1 сп.р.</v>
          </cell>
          <cell r="F82" t="str">
            <v>Московская область</v>
          </cell>
        </row>
        <row r="83">
          <cell r="A83">
            <v>83</v>
          </cell>
          <cell r="B83">
            <v>10142512279</v>
          </cell>
          <cell r="C83" t="str">
            <v>СЛЕСАРЕВ Дмитрий</v>
          </cell>
          <cell r="D83">
            <v>39842</v>
          </cell>
          <cell r="E83" t="str">
            <v>2 сп.р.</v>
          </cell>
          <cell r="F83" t="str">
            <v>Московская область</v>
          </cell>
        </row>
        <row r="84">
          <cell r="A84">
            <v>84</v>
          </cell>
          <cell r="B84">
            <v>10155961230</v>
          </cell>
          <cell r="C84" t="str">
            <v>КУРЧАНОВ Алексей</v>
          </cell>
          <cell r="D84">
            <v>39517</v>
          </cell>
          <cell r="E84" t="str">
            <v>2 сп.р.</v>
          </cell>
          <cell r="F84" t="str">
            <v>Московская область</v>
          </cell>
        </row>
        <row r="85">
          <cell r="A85">
            <v>85</v>
          </cell>
          <cell r="B85">
            <v>10141649282</v>
          </cell>
          <cell r="C85" t="str">
            <v>ЩЕПОТЬЕВ Константин</v>
          </cell>
          <cell r="D85">
            <v>40168</v>
          </cell>
          <cell r="E85" t="str">
            <v>1 сп.р.</v>
          </cell>
          <cell r="F85" t="str">
            <v>Московская область</v>
          </cell>
        </row>
        <row r="86">
          <cell r="A86">
            <v>86</v>
          </cell>
          <cell r="B86">
            <v>10115647222</v>
          </cell>
          <cell r="C86" t="str">
            <v xml:space="preserve">КОНДРАТЬЕВ Михаил </v>
          </cell>
          <cell r="D86">
            <v>39463</v>
          </cell>
          <cell r="E86" t="str">
            <v>КМС</v>
          </cell>
          <cell r="F86" t="str">
            <v>Московская область</v>
          </cell>
        </row>
        <row r="87">
          <cell r="A87">
            <v>87</v>
          </cell>
          <cell r="B87">
            <v>10130178630</v>
          </cell>
          <cell r="C87" t="str">
            <v>ЖЕЛЕЗОВ Михаил</v>
          </cell>
          <cell r="D87">
            <v>39851</v>
          </cell>
          <cell r="E87" t="str">
            <v>2 сп.р.</v>
          </cell>
          <cell r="F87" t="str">
            <v>Московская область</v>
          </cell>
        </row>
        <row r="88">
          <cell r="A88">
            <v>88</v>
          </cell>
          <cell r="B88">
            <v>10090441164</v>
          </cell>
          <cell r="C88" t="str">
            <v>ГОДИН Михаил</v>
          </cell>
          <cell r="D88">
            <v>38312</v>
          </cell>
          <cell r="E88" t="str">
            <v>МС</v>
          </cell>
          <cell r="F88" t="str">
            <v>Омская область</v>
          </cell>
        </row>
        <row r="89">
          <cell r="A89">
            <v>89</v>
          </cell>
          <cell r="B89">
            <v>10077952416</v>
          </cell>
          <cell r="C89" t="str">
            <v>ЗАЛИПЯТСКИЙ Иван</v>
          </cell>
          <cell r="D89">
            <v>37631</v>
          </cell>
          <cell r="E89" t="str">
            <v>МС</v>
          </cell>
          <cell r="F89" t="str">
            <v>Омская область</v>
          </cell>
        </row>
        <row r="90">
          <cell r="A90">
            <v>90</v>
          </cell>
          <cell r="B90">
            <v>10091885555</v>
          </cell>
          <cell r="C90" t="str">
            <v>ПРОКУРАТОВ Александр</v>
          </cell>
          <cell r="D90">
            <v>38571</v>
          </cell>
          <cell r="E90" t="str">
            <v>КМС</v>
          </cell>
          <cell r="F90" t="str">
            <v>Омская область</v>
          </cell>
        </row>
        <row r="91">
          <cell r="A91">
            <v>91</v>
          </cell>
          <cell r="B91">
            <v>10090420148</v>
          </cell>
          <cell r="C91" t="str">
            <v>ГАЛИХАНОВ Денис</v>
          </cell>
          <cell r="D91">
            <v>38909</v>
          </cell>
          <cell r="E91" t="str">
            <v>МС</v>
          </cell>
          <cell r="F91" t="str">
            <v>Санкт-Петербург</v>
          </cell>
        </row>
        <row r="92">
          <cell r="A92">
            <v>92</v>
          </cell>
          <cell r="B92">
            <v>10063781322</v>
          </cell>
          <cell r="C92" t="str">
            <v>ШЕКЕЛАШВИЛИ Давид</v>
          </cell>
          <cell r="D92">
            <v>37834</v>
          </cell>
          <cell r="E92" t="str">
            <v>МС</v>
          </cell>
          <cell r="F92" t="str">
            <v>Санкт-Петербург</v>
          </cell>
        </row>
        <row r="93">
          <cell r="A93">
            <v>93</v>
          </cell>
          <cell r="B93">
            <v>10103577792</v>
          </cell>
          <cell r="C93" t="str">
            <v>АЛЕКСЕЕВ Лаврентий</v>
          </cell>
          <cell r="D93">
            <v>37602</v>
          </cell>
          <cell r="E93" t="str">
            <v>МС</v>
          </cell>
          <cell r="F93" t="str">
            <v>Санкт-Петербург</v>
          </cell>
        </row>
        <row r="94">
          <cell r="A94">
            <v>94</v>
          </cell>
          <cell r="B94">
            <v>10110374361</v>
          </cell>
          <cell r="C94" t="str">
            <v>ГОЛКОВ Михаил</v>
          </cell>
          <cell r="D94">
            <v>38749</v>
          </cell>
          <cell r="E94" t="str">
            <v>МС</v>
          </cell>
          <cell r="F94" t="str">
            <v>Санкт-Петербург</v>
          </cell>
        </row>
        <row r="95">
          <cell r="A95">
            <v>95</v>
          </cell>
          <cell r="B95">
            <v>10111626065</v>
          </cell>
          <cell r="C95" t="str">
            <v>ПАВЛОВСКИЙ Дмитрий</v>
          </cell>
          <cell r="D95">
            <v>39347</v>
          </cell>
          <cell r="E95" t="str">
            <v>КМС</v>
          </cell>
          <cell r="F95" t="str">
            <v>Санкт-Петербург</v>
          </cell>
        </row>
        <row r="96">
          <cell r="A96">
            <v>96</v>
          </cell>
          <cell r="B96">
            <v>10142216936</v>
          </cell>
          <cell r="C96" t="str">
            <v>МОКЕЕВ Захар</v>
          </cell>
          <cell r="D96">
            <v>39466</v>
          </cell>
          <cell r="E96" t="str">
            <v>КМС</v>
          </cell>
          <cell r="F96" t="str">
            <v>Санкт-Петербург</v>
          </cell>
        </row>
        <row r="97">
          <cell r="A97">
            <v>97</v>
          </cell>
          <cell r="B97">
            <v>10126302973</v>
          </cell>
          <cell r="C97" t="str">
            <v>ДЕМИШ Михаил</v>
          </cell>
          <cell r="D97">
            <v>39472</v>
          </cell>
          <cell r="E97" t="str">
            <v>КМС</v>
          </cell>
          <cell r="F97" t="str">
            <v>Санкт-Петербург</v>
          </cell>
        </row>
        <row r="98">
          <cell r="A98">
            <v>98</v>
          </cell>
          <cell r="B98">
            <v>10126386738</v>
          </cell>
          <cell r="C98" t="str">
            <v>БУТЕНКО Никита</v>
          </cell>
          <cell r="D98">
            <v>39793</v>
          </cell>
          <cell r="E98" t="str">
            <v>КМС</v>
          </cell>
          <cell r="F98" t="str">
            <v>Санкт-Петербург</v>
          </cell>
        </row>
        <row r="99">
          <cell r="A99">
            <v>99</v>
          </cell>
          <cell r="B99">
            <v>10133902723</v>
          </cell>
          <cell r="C99" t="str">
            <v>ПУШКАРЕВ Ярослав</v>
          </cell>
          <cell r="D99">
            <v>39552</v>
          </cell>
          <cell r="E99" t="str">
            <v>КМС</v>
          </cell>
          <cell r="F99" t="str">
            <v>Санкт-Петербург</v>
          </cell>
        </row>
        <row r="100">
          <cell r="A100">
            <v>100</v>
          </cell>
          <cell r="B100">
            <v>10132137121</v>
          </cell>
          <cell r="C100" t="str">
            <v>ГИЧКИН Артем</v>
          </cell>
          <cell r="D100">
            <v>39697</v>
          </cell>
          <cell r="E100" t="str">
            <v>КМС</v>
          </cell>
          <cell r="F100" t="str">
            <v>Санкт-Петербург</v>
          </cell>
        </row>
        <row r="101">
          <cell r="A101">
            <v>101</v>
          </cell>
          <cell r="B101">
            <v>10116167079</v>
          </cell>
          <cell r="C101" t="str">
            <v>КОРОБОВ Степан</v>
          </cell>
          <cell r="D101">
            <v>39199</v>
          </cell>
          <cell r="E101" t="str">
            <v>КМС</v>
          </cell>
          <cell r="F101" t="str">
            <v>Санкт-Петербург</v>
          </cell>
        </row>
        <row r="102">
          <cell r="A102">
            <v>102</v>
          </cell>
          <cell r="B102">
            <v>10129677664</v>
          </cell>
          <cell r="C102" t="str">
            <v>КУНИН Андрей</v>
          </cell>
          <cell r="D102">
            <v>39402</v>
          </cell>
          <cell r="E102" t="str">
            <v>КМС</v>
          </cell>
          <cell r="F102" t="str">
            <v>Санкт-Петербург</v>
          </cell>
        </row>
        <row r="127">
          <cell r="A127">
            <v>103</v>
          </cell>
          <cell r="B127" t="str">
            <v>10007272455</v>
          </cell>
          <cell r="C127" t="str">
            <v>ШМЕЛЕВА Дарья</v>
          </cell>
          <cell r="D127">
            <v>34633</v>
          </cell>
          <cell r="E127" t="str">
            <v>ЗМС</v>
          </cell>
          <cell r="F127" t="str">
            <v>Москва</v>
          </cell>
        </row>
        <row r="128">
          <cell r="A128">
            <v>104</v>
          </cell>
          <cell r="B128">
            <v>10014630109</v>
          </cell>
          <cell r="C128" t="str">
            <v>ВАЩЕНКО Полина</v>
          </cell>
          <cell r="D128">
            <v>36529</v>
          </cell>
          <cell r="E128" t="str">
            <v>МСМК</v>
          </cell>
          <cell r="F128" t="str">
            <v>Москва</v>
          </cell>
        </row>
        <row r="129">
          <cell r="A129">
            <v>105</v>
          </cell>
          <cell r="B129">
            <v>10094917312</v>
          </cell>
          <cell r="C129" t="str">
            <v>СОЛОЗОБОВА Елизавета</v>
          </cell>
          <cell r="D129">
            <v>38671</v>
          </cell>
          <cell r="E129" t="str">
            <v>МС</v>
          </cell>
          <cell r="F129" t="str">
            <v>Москва</v>
          </cell>
        </row>
        <row r="130">
          <cell r="A130">
            <v>106</v>
          </cell>
          <cell r="B130">
            <v>10094893363</v>
          </cell>
          <cell r="C130" t="str">
            <v>СЕМЕНЮК Яна</v>
          </cell>
          <cell r="D130">
            <v>38783</v>
          </cell>
          <cell r="E130" t="str">
            <v>МС</v>
          </cell>
          <cell r="F130" t="str">
            <v>Москва</v>
          </cell>
        </row>
        <row r="131">
          <cell r="A131">
            <v>107</v>
          </cell>
          <cell r="B131">
            <v>10089461161</v>
          </cell>
          <cell r="C131" t="str">
            <v>НОВИКОВА Софья</v>
          </cell>
          <cell r="D131">
            <v>38988</v>
          </cell>
          <cell r="E131" t="str">
            <v>МС</v>
          </cell>
          <cell r="F131" t="str">
            <v>Москва</v>
          </cell>
        </row>
        <row r="132">
          <cell r="A132">
            <v>108</v>
          </cell>
          <cell r="B132">
            <v>10104021568</v>
          </cell>
          <cell r="C132" t="str">
            <v>БУЗИНА Елизавета</v>
          </cell>
          <cell r="D132">
            <v>38246</v>
          </cell>
          <cell r="E132" t="str">
            <v>МС</v>
          </cell>
          <cell r="F132" t="str">
            <v>Москва</v>
          </cell>
        </row>
        <row r="133">
          <cell r="A133">
            <v>109</v>
          </cell>
          <cell r="B133">
            <v>10112463400</v>
          </cell>
          <cell r="C133" t="str">
            <v>САШЕНКОВА Александра</v>
          </cell>
          <cell r="D133">
            <v>39458</v>
          </cell>
          <cell r="E133" t="str">
            <v>КМС</v>
          </cell>
          <cell r="F133" t="str">
            <v>Москва</v>
          </cell>
        </row>
        <row r="134">
          <cell r="A134">
            <v>110</v>
          </cell>
          <cell r="B134">
            <v>10131543502</v>
          </cell>
          <cell r="C134" t="str">
            <v>СОЛОЗОБОВА Вероника</v>
          </cell>
          <cell r="D134">
            <v>39647</v>
          </cell>
          <cell r="E134" t="str">
            <v>МС</v>
          </cell>
          <cell r="F134" t="str">
            <v>Москва</v>
          </cell>
        </row>
        <row r="135">
          <cell r="A135">
            <v>111</v>
          </cell>
          <cell r="B135">
            <v>10128419492</v>
          </cell>
          <cell r="C135" t="str">
            <v>СТУДЕННИКОВА Ярослава</v>
          </cell>
          <cell r="D135">
            <v>39785</v>
          </cell>
          <cell r="E135" t="str">
            <v>МС</v>
          </cell>
          <cell r="F135" t="str">
            <v>Москва</v>
          </cell>
        </row>
        <row r="136">
          <cell r="A136">
            <v>112</v>
          </cell>
          <cell r="B136">
            <v>10137270643</v>
          </cell>
          <cell r="C136" t="str">
            <v>АЛЕКСЕЕВА Васса</v>
          </cell>
          <cell r="D136">
            <v>39897</v>
          </cell>
          <cell r="E136" t="str">
            <v>КМС</v>
          </cell>
          <cell r="F136" t="str">
            <v>Москва</v>
          </cell>
        </row>
        <row r="137">
          <cell r="A137">
            <v>113</v>
          </cell>
          <cell r="B137">
            <v>10136925786</v>
          </cell>
          <cell r="C137" t="str">
            <v>БИРЮКОВА Элина</v>
          </cell>
          <cell r="D137">
            <v>40372</v>
          </cell>
          <cell r="E137" t="str">
            <v>2 сп.р.</v>
          </cell>
          <cell r="F137" t="str">
            <v>Москва</v>
          </cell>
        </row>
        <row r="138">
          <cell r="A138">
            <v>114</v>
          </cell>
          <cell r="B138">
            <v>10078794700</v>
          </cell>
          <cell r="C138" t="str">
            <v>БОГОМОЛОВА Елизавета</v>
          </cell>
          <cell r="D138">
            <v>37812</v>
          </cell>
          <cell r="E138" t="str">
            <v>МС</v>
          </cell>
          <cell r="F138" t="str">
            <v>Москва</v>
          </cell>
        </row>
        <row r="139">
          <cell r="A139">
            <v>115</v>
          </cell>
          <cell r="B139">
            <v>10148918323</v>
          </cell>
          <cell r="C139" t="str">
            <v>ИЛЬИН Егор</v>
          </cell>
          <cell r="D139">
            <v>39525</v>
          </cell>
          <cell r="E139" t="str">
            <v>3 сп.р.</v>
          </cell>
          <cell r="F139" t="str">
            <v>Москва</v>
          </cell>
        </row>
        <row r="140">
          <cell r="A140">
            <v>116</v>
          </cell>
          <cell r="B140">
            <v>10102050650</v>
          </cell>
          <cell r="C140" t="str">
            <v>АРТЕМОВА Вера</v>
          </cell>
          <cell r="D140">
            <v>38399</v>
          </cell>
          <cell r="E140" t="str">
            <v>МС</v>
          </cell>
          <cell r="F140" t="str">
            <v>Москва</v>
          </cell>
        </row>
        <row r="141">
          <cell r="A141">
            <v>117</v>
          </cell>
          <cell r="B141">
            <v>10107167806</v>
          </cell>
          <cell r="C141" t="str">
            <v>ЩЁКОТОВА Анастасия</v>
          </cell>
          <cell r="D141">
            <v>38784</v>
          </cell>
          <cell r="E141" t="str">
            <v>КМС</v>
          </cell>
          <cell r="F141" t="str">
            <v>Москва</v>
          </cell>
        </row>
        <row r="142">
          <cell r="A142">
            <v>118</v>
          </cell>
          <cell r="B142">
            <v>10114320746</v>
          </cell>
          <cell r="C142" t="str">
            <v>РОЗЕНТАЛЬ Милана</v>
          </cell>
          <cell r="D142">
            <v>38962</v>
          </cell>
          <cell r="E142" t="str">
            <v>1 сп.р.</v>
          </cell>
          <cell r="F142" t="str">
            <v>Москва</v>
          </cell>
        </row>
        <row r="143">
          <cell r="A143">
            <v>119</v>
          </cell>
          <cell r="B143">
            <v>10130164280</v>
          </cell>
          <cell r="C143" t="str">
            <v>БОСАРГИНА Дарья</v>
          </cell>
          <cell r="D143">
            <v>39492</v>
          </cell>
          <cell r="E143" t="str">
            <v>КМС</v>
          </cell>
          <cell r="F143" t="str">
            <v>Москва</v>
          </cell>
        </row>
        <row r="144">
          <cell r="A144">
            <v>120</v>
          </cell>
          <cell r="B144">
            <v>10116260544</v>
          </cell>
          <cell r="C144" t="str">
            <v>БАЖЕНОВА Кристина</v>
          </cell>
          <cell r="D144">
            <v>39526</v>
          </cell>
          <cell r="E144" t="str">
            <v>КМС</v>
          </cell>
          <cell r="F144" t="str">
            <v>Москва</v>
          </cell>
        </row>
        <row r="145">
          <cell r="A145">
            <v>121</v>
          </cell>
          <cell r="B145">
            <v>10120394259</v>
          </cell>
          <cell r="C145" t="str">
            <v>СУДАРИКОВА Мария</v>
          </cell>
          <cell r="D145">
            <v>39797</v>
          </cell>
          <cell r="E145" t="str">
            <v>1 сп.р.</v>
          </cell>
          <cell r="F145" t="str">
            <v>Москва</v>
          </cell>
        </row>
        <row r="146">
          <cell r="A146">
            <v>122</v>
          </cell>
          <cell r="B146">
            <v>10148315913</v>
          </cell>
          <cell r="C146" t="str">
            <v>АРКИЛОВИЧ Устинья</v>
          </cell>
          <cell r="D146">
            <v>40014</v>
          </cell>
          <cell r="E146" t="str">
            <v>2 сп.р.</v>
          </cell>
          <cell r="F146" t="str">
            <v>Москва</v>
          </cell>
        </row>
        <row r="147">
          <cell r="A147">
            <v>123</v>
          </cell>
          <cell r="B147">
            <v>10150042715</v>
          </cell>
          <cell r="C147" t="str">
            <v>ФИЛИМОНОВА Елизавета</v>
          </cell>
          <cell r="D147">
            <v>40041</v>
          </cell>
          <cell r="E147" t="str">
            <v>2 сп.р.</v>
          </cell>
          <cell r="F147" t="str">
            <v>Москва</v>
          </cell>
        </row>
        <row r="148">
          <cell r="A148">
            <v>124</v>
          </cell>
          <cell r="B148">
            <v>10148387954</v>
          </cell>
          <cell r="C148" t="str">
            <v>МАРЫЧЕВА Алина</v>
          </cell>
          <cell r="D148">
            <v>40074</v>
          </cell>
          <cell r="E148" t="str">
            <v>2 сп.р.</v>
          </cell>
          <cell r="F148" t="str">
            <v>Москва</v>
          </cell>
        </row>
        <row r="149">
          <cell r="A149">
            <v>125</v>
          </cell>
          <cell r="B149">
            <v>10130128817</v>
          </cell>
          <cell r="C149" t="str">
            <v>АЛЯКРИНСКАЯ София</v>
          </cell>
          <cell r="D149">
            <v>40101</v>
          </cell>
          <cell r="E149" t="str">
            <v>КМС</v>
          </cell>
          <cell r="F149" t="str">
            <v>Москва</v>
          </cell>
        </row>
        <row r="150">
          <cell r="A150">
            <v>126</v>
          </cell>
          <cell r="B150">
            <v>10135721572</v>
          </cell>
          <cell r="C150" t="str">
            <v>ЗЕМЕРОВА Полина</v>
          </cell>
          <cell r="D150">
            <v>40361</v>
          </cell>
          <cell r="E150" t="str">
            <v>2 сп.р.</v>
          </cell>
          <cell r="F150" t="str">
            <v>Москва</v>
          </cell>
        </row>
        <row r="151">
          <cell r="A151">
            <v>127</v>
          </cell>
          <cell r="B151">
            <v>10137456458</v>
          </cell>
          <cell r="C151" t="str">
            <v>РАССОХА Виктория</v>
          </cell>
          <cell r="D151">
            <v>40341</v>
          </cell>
          <cell r="E151" t="str">
            <v>2 сп.р.</v>
          </cell>
          <cell r="F151" t="str">
            <v>Москва</v>
          </cell>
        </row>
        <row r="152">
          <cell r="A152">
            <v>128</v>
          </cell>
          <cell r="B152">
            <v>10083844154</v>
          </cell>
          <cell r="C152" t="str">
            <v xml:space="preserve">СМИРНОВА Анна </v>
          </cell>
          <cell r="D152">
            <v>39353</v>
          </cell>
          <cell r="E152" t="str">
            <v>КМС</v>
          </cell>
          <cell r="F152" t="str">
            <v>Москва</v>
          </cell>
        </row>
        <row r="153">
          <cell r="A153">
            <v>129</v>
          </cell>
          <cell r="B153">
            <v>10091970532</v>
          </cell>
          <cell r="C153" t="str">
            <v>ЕВЛАНОВА Екатерина</v>
          </cell>
          <cell r="D153">
            <v>39047</v>
          </cell>
          <cell r="E153" t="str">
            <v>МС</v>
          </cell>
          <cell r="F153" t="str">
            <v>Тульская область</v>
          </cell>
        </row>
        <row r="154">
          <cell r="A154">
            <v>130</v>
          </cell>
          <cell r="B154">
            <v>10091733183</v>
          </cell>
          <cell r="C154" t="str">
            <v>КРОТКОВА Наталья</v>
          </cell>
          <cell r="D154">
            <v>31898</v>
          </cell>
          <cell r="E154" t="str">
            <v>КМС</v>
          </cell>
          <cell r="F154" t="str">
            <v>Тульская область</v>
          </cell>
        </row>
        <row r="155">
          <cell r="A155">
            <v>131</v>
          </cell>
          <cell r="B155">
            <v>10142115084</v>
          </cell>
          <cell r="C155" t="str">
            <v>ФЛОРИНСКАЯ Яна</v>
          </cell>
          <cell r="D155">
            <v>31040</v>
          </cell>
          <cell r="E155" t="str">
            <v>КМС</v>
          </cell>
          <cell r="F155" t="str">
            <v>Тульская область</v>
          </cell>
        </row>
        <row r="156">
          <cell r="A156">
            <v>132</v>
          </cell>
          <cell r="B156">
            <v>10009045434</v>
          </cell>
          <cell r="C156" t="str">
            <v>ГОНЧАРОВА Ольга</v>
          </cell>
          <cell r="D156">
            <v>35656</v>
          </cell>
          <cell r="E156" t="str">
            <v>МС</v>
          </cell>
          <cell r="F156" t="str">
            <v>Тульская область</v>
          </cell>
        </row>
        <row r="157">
          <cell r="A157">
            <v>133</v>
          </cell>
          <cell r="B157">
            <v>10095066650</v>
          </cell>
          <cell r="C157" t="str">
            <v>ХАЙБУЛЛАЕВА Виолетта</v>
          </cell>
          <cell r="D157">
            <v>38905</v>
          </cell>
          <cell r="E157" t="str">
            <v>КМС</v>
          </cell>
          <cell r="F157" t="str">
            <v>Тульская область</v>
          </cell>
        </row>
        <row r="158">
          <cell r="A158">
            <v>134</v>
          </cell>
          <cell r="B158">
            <v>10034991217</v>
          </cell>
          <cell r="C158" t="str">
            <v>АНДРЕЕВА Ксения</v>
          </cell>
          <cell r="D158">
            <v>36732</v>
          </cell>
          <cell r="E158" t="str">
            <v>МСМК</v>
          </cell>
          <cell r="F158" t="str">
            <v>Тульская область</v>
          </cell>
        </row>
        <row r="159">
          <cell r="A159">
            <v>135</v>
          </cell>
          <cell r="B159">
            <v>10136682074</v>
          </cell>
          <cell r="C159" t="str">
            <v>РОДИОНОВА Александра</v>
          </cell>
          <cell r="D159">
            <v>32030</v>
          </cell>
          <cell r="E159" t="str">
            <v>МС</v>
          </cell>
          <cell r="F159" t="str">
            <v>Тульская область</v>
          </cell>
        </row>
        <row r="160">
          <cell r="A160">
            <v>136</v>
          </cell>
          <cell r="B160">
            <v>10100041841</v>
          </cell>
          <cell r="C160" t="str">
            <v>ВАСИЛЕНКО Владислава</v>
          </cell>
          <cell r="D160">
            <v>39082</v>
          </cell>
          <cell r="E160" t="str">
            <v>МС</v>
          </cell>
          <cell r="F160" t="str">
            <v>Тульская область</v>
          </cell>
        </row>
        <row r="161">
          <cell r="A161">
            <v>137</v>
          </cell>
          <cell r="B161">
            <v>10132789849</v>
          </cell>
          <cell r="C161" t="str">
            <v>ЛУЧИНА Виктория</v>
          </cell>
          <cell r="D161">
            <v>39558</v>
          </cell>
          <cell r="E161" t="str">
            <v>МС</v>
          </cell>
          <cell r="F161" t="str">
            <v>Тульская область</v>
          </cell>
        </row>
        <row r="162">
          <cell r="A162">
            <v>138</v>
          </cell>
          <cell r="B162">
            <v>10142335255</v>
          </cell>
          <cell r="C162" t="str">
            <v>ГВОЗДЕВА Диана</v>
          </cell>
          <cell r="D162">
            <v>39650</v>
          </cell>
          <cell r="E162" t="str">
            <v>КМС</v>
          </cell>
          <cell r="F162" t="str">
            <v>Тульская область</v>
          </cell>
        </row>
        <row r="163">
          <cell r="A163">
            <v>139</v>
          </cell>
          <cell r="B163">
            <v>10137919432</v>
          </cell>
          <cell r="C163" t="str">
            <v>ЕРМОЛОВА Мария</v>
          </cell>
          <cell r="D163">
            <v>39688</v>
          </cell>
          <cell r="E163" t="str">
            <v>КМС</v>
          </cell>
          <cell r="F163" t="str">
            <v>Тульская область</v>
          </cell>
        </row>
        <row r="164">
          <cell r="A164">
            <v>140</v>
          </cell>
          <cell r="B164">
            <v>10132790051</v>
          </cell>
          <cell r="C164" t="str">
            <v>ДРОЗДОВА Ольга</v>
          </cell>
          <cell r="D164">
            <v>39616</v>
          </cell>
          <cell r="E164" t="str">
            <v>КМС</v>
          </cell>
          <cell r="F164" t="str">
            <v>Тульская область</v>
          </cell>
        </row>
        <row r="165">
          <cell r="A165">
            <v>142</v>
          </cell>
          <cell r="B165">
            <v>10130345045</v>
          </cell>
          <cell r="C165" t="str">
            <v>СОКОЛОВА Софья</v>
          </cell>
          <cell r="D165">
            <v>39106</v>
          </cell>
          <cell r="E165" t="str">
            <v>КМС</v>
          </cell>
          <cell r="F165" t="str">
            <v>Тульская область</v>
          </cell>
        </row>
        <row r="166">
          <cell r="A166">
            <v>143</v>
          </cell>
          <cell r="B166">
            <v>10143149146</v>
          </cell>
          <cell r="C166" t="str">
            <v>СИБАЕВА Снежана</v>
          </cell>
          <cell r="D166">
            <v>39402</v>
          </cell>
          <cell r="E166" t="str">
            <v>КМС</v>
          </cell>
          <cell r="F166" t="str">
            <v>Тульская область</v>
          </cell>
        </row>
        <row r="167">
          <cell r="A167">
            <v>144</v>
          </cell>
          <cell r="B167">
            <v>10130776289</v>
          </cell>
          <cell r="C167" t="str">
            <v>КОБЕЦ Александра</v>
          </cell>
          <cell r="D167">
            <v>38747</v>
          </cell>
          <cell r="E167" t="str">
            <v>МС</v>
          </cell>
          <cell r="F167" t="str">
            <v>Московская область</v>
          </cell>
        </row>
        <row r="168">
          <cell r="A168">
            <v>145</v>
          </cell>
          <cell r="B168">
            <v>10126583566</v>
          </cell>
          <cell r="C168" t="str">
            <v>КРАСУЛИНА Марина</v>
          </cell>
          <cell r="D168">
            <v>38923</v>
          </cell>
          <cell r="E168" t="str">
            <v>1 сп.р.</v>
          </cell>
          <cell r="F168" t="str">
            <v>Московская область</v>
          </cell>
        </row>
        <row r="169">
          <cell r="A169">
            <v>146</v>
          </cell>
          <cell r="B169">
            <v>10009045636</v>
          </cell>
          <cell r="C169" t="str">
            <v>АНТОНОВА Наталия</v>
          </cell>
          <cell r="D169">
            <v>34844</v>
          </cell>
          <cell r="E169" t="str">
            <v>ЗМС</v>
          </cell>
          <cell r="F169" t="str">
            <v>Санкт-Петербург</v>
          </cell>
        </row>
        <row r="170">
          <cell r="A170">
            <v>147</v>
          </cell>
          <cell r="B170">
            <v>10006462305</v>
          </cell>
          <cell r="C170" t="str">
            <v>ГНИДЕНКО Екатерина</v>
          </cell>
          <cell r="D170">
            <v>33949</v>
          </cell>
          <cell r="E170" t="str">
            <v>МСМК</v>
          </cell>
          <cell r="F170" t="str">
            <v>Санкт-Петербург</v>
          </cell>
        </row>
        <row r="171">
          <cell r="A171">
            <v>148</v>
          </cell>
          <cell r="B171">
            <v>10115496163</v>
          </cell>
          <cell r="C171" t="str">
            <v>ЕФИМОВА Виктория</v>
          </cell>
          <cell r="D171">
            <v>38895</v>
          </cell>
          <cell r="E171" t="str">
            <v>МС</v>
          </cell>
          <cell r="F171" t="str">
            <v>Санкт-Петербург</v>
          </cell>
        </row>
        <row r="172">
          <cell r="A172">
            <v>149</v>
          </cell>
          <cell r="B172">
            <v>10091971239</v>
          </cell>
          <cell r="C172" t="str">
            <v>ГУЦА Дарья</v>
          </cell>
          <cell r="D172">
            <v>38975</v>
          </cell>
          <cell r="E172" t="str">
            <v>МС</v>
          </cell>
          <cell r="F172" t="str">
            <v>Санкт-Петербург</v>
          </cell>
        </row>
        <row r="173">
          <cell r="A173">
            <v>150</v>
          </cell>
          <cell r="B173" t="str">
            <v>10090420653</v>
          </cell>
          <cell r="C173" t="str">
            <v>ИМИНОВА Камила</v>
          </cell>
          <cell r="D173">
            <v>38763</v>
          </cell>
          <cell r="E173" t="str">
            <v>МС</v>
          </cell>
          <cell r="F173" t="str">
            <v>Санкт-Петербург</v>
          </cell>
        </row>
        <row r="174">
          <cell r="A174">
            <v>151</v>
          </cell>
          <cell r="B174" t="str">
            <v>10080748238</v>
          </cell>
          <cell r="C174" t="str">
            <v>ЧЕРТИХИНА Юлия</v>
          </cell>
          <cell r="D174">
            <v>39121</v>
          </cell>
          <cell r="E174" t="str">
            <v>МС</v>
          </cell>
          <cell r="F174" t="str">
            <v>Санкт-Петербург</v>
          </cell>
        </row>
        <row r="175">
          <cell r="A175">
            <v>152</v>
          </cell>
          <cell r="B175">
            <v>10090053164</v>
          </cell>
          <cell r="C175" t="str">
            <v>КЛИМЕНКО Эвелина</v>
          </cell>
          <cell r="D175">
            <v>39217</v>
          </cell>
          <cell r="E175" t="str">
            <v>КМС</v>
          </cell>
          <cell r="F175" t="str">
            <v>Санкт-Петербург</v>
          </cell>
        </row>
        <row r="176">
          <cell r="A176">
            <v>153</v>
          </cell>
          <cell r="B176">
            <v>10137422207</v>
          </cell>
          <cell r="C176" t="str">
            <v>БЕЛЯЕВА Мария</v>
          </cell>
          <cell r="D176">
            <v>39866</v>
          </cell>
          <cell r="E176" t="str">
            <v>МС</v>
          </cell>
          <cell r="F176" t="str">
            <v>Санкт-Петербург</v>
          </cell>
        </row>
        <row r="177">
          <cell r="A177">
            <v>154</v>
          </cell>
          <cell r="B177">
            <v>10127613180</v>
          </cell>
          <cell r="C177" t="str">
            <v>ПЕРШИНА Анастасия</v>
          </cell>
          <cell r="D177">
            <v>39810</v>
          </cell>
          <cell r="E177" t="str">
            <v>КМС</v>
          </cell>
          <cell r="F177" t="str">
            <v>Санкт-Петербург</v>
          </cell>
        </row>
        <row r="178">
          <cell r="A178">
            <v>155</v>
          </cell>
          <cell r="B178">
            <v>10021681504</v>
          </cell>
          <cell r="C178" t="str">
            <v>ГРИБАНОВ Данила</v>
          </cell>
          <cell r="D178">
            <v>37884</v>
          </cell>
          <cell r="E178" t="str">
            <v>1 сп.р.</v>
          </cell>
          <cell r="F178" t="str">
            <v>Москва</v>
          </cell>
        </row>
        <row r="179">
          <cell r="A179">
            <v>156</v>
          </cell>
          <cell r="B179">
            <v>10139528622</v>
          </cell>
          <cell r="C179" t="str">
            <v>КВАРТЮК Дмитрий</v>
          </cell>
          <cell r="D179">
            <v>40514</v>
          </cell>
          <cell r="E179" t="str">
            <v>КМС</v>
          </cell>
          <cell r="F179" t="str">
            <v>Москва</v>
          </cell>
        </row>
        <row r="180">
          <cell r="A180">
            <v>157</v>
          </cell>
          <cell r="B180">
            <v>10139186088</v>
          </cell>
          <cell r="C180" t="str">
            <v>АНЦИФЕРОВ Евгений</v>
          </cell>
          <cell r="D180">
            <v>40519</v>
          </cell>
          <cell r="E180" t="str">
            <v>1 сп.р.</v>
          </cell>
          <cell r="F180" t="str">
            <v>Москва</v>
          </cell>
        </row>
        <row r="181">
          <cell r="A181">
            <v>158</v>
          </cell>
          <cell r="B181">
            <v>10137062495</v>
          </cell>
          <cell r="C181" t="str">
            <v>ТОЛКУШИН Борис</v>
          </cell>
          <cell r="D181">
            <v>40479</v>
          </cell>
          <cell r="E181" t="str">
            <v>1 сп.р.</v>
          </cell>
          <cell r="F181" t="str">
            <v>Москва</v>
          </cell>
        </row>
        <row r="182">
          <cell r="A182">
            <v>159</v>
          </cell>
          <cell r="B182">
            <v>10139406764</v>
          </cell>
          <cell r="C182" t="str">
            <v>САДКОВ Ярослав</v>
          </cell>
          <cell r="D182">
            <v>40181</v>
          </cell>
          <cell r="E182" t="str">
            <v>1 сп.р.</v>
          </cell>
          <cell r="F182" t="str">
            <v>Москва</v>
          </cell>
        </row>
        <row r="183">
          <cell r="A183">
            <v>160</v>
          </cell>
          <cell r="B183" t="str">
            <v>10149151830</v>
          </cell>
          <cell r="C183" t="str">
            <v>МЕФЕДОВ Виталий</v>
          </cell>
          <cell r="D183">
            <v>39923</v>
          </cell>
          <cell r="E183" t="str">
            <v>КМС</v>
          </cell>
          <cell r="F183" t="str">
            <v>Москва</v>
          </cell>
        </row>
        <row r="184">
          <cell r="A184">
            <v>161</v>
          </cell>
          <cell r="B184" t="str">
            <v>10139408986</v>
          </cell>
          <cell r="C184" t="str">
            <v>НИКАНОРОВ Андрей</v>
          </cell>
          <cell r="D184">
            <v>40286</v>
          </cell>
          <cell r="E184" t="str">
            <v>КМС</v>
          </cell>
          <cell r="F184" t="str">
            <v>Москва</v>
          </cell>
        </row>
        <row r="185">
          <cell r="A185">
            <v>162</v>
          </cell>
          <cell r="B185" t="str">
            <v>10149532352</v>
          </cell>
          <cell r="C185" t="str">
            <v>СОРОКИН Сергей</v>
          </cell>
          <cell r="D185">
            <v>39920</v>
          </cell>
          <cell r="E185" t="str">
            <v>1 СР</v>
          </cell>
          <cell r="F185" t="str">
            <v>Москва</v>
          </cell>
        </row>
        <row r="186">
          <cell r="A186">
            <v>163</v>
          </cell>
          <cell r="B186" t="str">
            <v>10101388222</v>
          </cell>
          <cell r="C186" t="str">
            <v xml:space="preserve">СМИРНОВ Роман </v>
          </cell>
          <cell r="D186">
            <v>39390</v>
          </cell>
          <cell r="E186" t="str">
            <v>КМС</v>
          </cell>
          <cell r="F186" t="str">
            <v>Тульская область</v>
          </cell>
        </row>
        <row r="187">
          <cell r="A187">
            <v>164</v>
          </cell>
          <cell r="B187" t="str">
            <v>10097338167</v>
          </cell>
          <cell r="C187" t="str">
            <v>ХЛУПОВ Дмитрий</v>
          </cell>
          <cell r="D187">
            <v>38553</v>
          </cell>
          <cell r="E187" t="str">
            <v>МС</v>
          </cell>
          <cell r="F187" t="str">
            <v>Москва</v>
          </cell>
        </row>
        <row r="188">
          <cell r="A188">
            <v>165</v>
          </cell>
          <cell r="B188" t="str">
            <v>дог.49490</v>
          </cell>
          <cell r="C188" t="str">
            <v>ЛЕПЕХА Диана</v>
          </cell>
          <cell r="D188">
            <v>40417</v>
          </cell>
          <cell r="E188" t="str">
            <v>1 сп.р.</v>
          </cell>
          <cell r="F188" t="str">
            <v>Москва</v>
          </cell>
        </row>
        <row r="189">
          <cell r="A189">
            <v>166</v>
          </cell>
          <cell r="B189" t="str">
            <v>10145133302</v>
          </cell>
          <cell r="C189" t="str">
            <v>ИГНАТЬЕВА Анастасия</v>
          </cell>
          <cell r="D189">
            <v>40264</v>
          </cell>
          <cell r="E189" t="str">
            <v>1 сп.р.</v>
          </cell>
          <cell r="F189" t="str">
            <v>Москва</v>
          </cell>
        </row>
        <row r="190">
          <cell r="A190">
            <v>167</v>
          </cell>
          <cell r="B190" t="str">
            <v>10112709637</v>
          </cell>
          <cell r="C190" t="str">
            <v>ФАРАФОНТОВА Елизавета</v>
          </cell>
          <cell r="D190">
            <v>39296</v>
          </cell>
          <cell r="E190" t="str">
            <v>МС</v>
          </cell>
          <cell r="F190" t="str">
            <v>Москва</v>
          </cell>
        </row>
        <row r="191">
          <cell r="A191">
            <v>168</v>
          </cell>
          <cell r="B191" t="str">
            <v>10120120235</v>
          </cell>
          <cell r="C191" t="str">
            <v>ГОЛУЕНКО Дарья</v>
          </cell>
          <cell r="D191">
            <v>39166</v>
          </cell>
          <cell r="E191" t="str">
            <v>КМС</v>
          </cell>
          <cell r="F191" t="str">
            <v>Москва</v>
          </cell>
        </row>
        <row r="192">
          <cell r="A192">
            <v>169</v>
          </cell>
          <cell r="B192" t="str">
            <v>10145085611</v>
          </cell>
          <cell r="C192" t="str">
            <v>АНДРЮШИНА Маргарита</v>
          </cell>
          <cell r="D192">
            <v>40472</v>
          </cell>
          <cell r="E192" t="str">
            <v>1 сп.р.</v>
          </cell>
          <cell r="F192" t="str">
            <v>Москва</v>
          </cell>
        </row>
        <row r="193">
          <cell r="A193">
            <v>170</v>
          </cell>
          <cell r="B193" t="str">
            <v>10080038724</v>
          </cell>
          <cell r="C193" t="str">
            <v>АРКАДЬЕВ Михаил</v>
          </cell>
          <cell r="D193">
            <v>38635</v>
          </cell>
          <cell r="E193" t="str">
            <v>МС</v>
          </cell>
          <cell r="F193" t="str">
            <v>Москва</v>
          </cell>
        </row>
        <row r="194">
          <cell r="A194">
            <v>171</v>
          </cell>
          <cell r="B194" t="str">
            <v>10138326327</v>
          </cell>
          <cell r="C194" t="str">
            <v>ДУПАК Ярослав</v>
          </cell>
          <cell r="D194">
            <v>39489</v>
          </cell>
          <cell r="E194" t="str">
            <v>КМС</v>
          </cell>
          <cell r="F194" t="str">
            <v>Москва</v>
          </cell>
        </row>
        <row r="551">
          <cell r="A551">
            <v>300</v>
          </cell>
          <cell r="B551">
            <v>45345</v>
          </cell>
          <cell r="C551" t="str">
            <v>Djkfty</v>
          </cell>
          <cell r="D551">
            <v>1</v>
          </cell>
          <cell r="E551">
            <v>1</v>
          </cell>
          <cell r="F551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89"/>
  <sheetViews>
    <sheetView tabSelected="1" view="pageBreakPreview" zoomScale="50" zoomScaleNormal="90" zoomScaleSheetLayoutView="50" workbookViewId="0">
      <selection activeCell="P9" sqref="P9"/>
    </sheetView>
  </sheetViews>
  <sheetFormatPr defaultColWidth="9.28515625" defaultRowHeight="12.75" x14ac:dyDescent="0.25"/>
  <cols>
    <col min="1" max="1" width="11.28515625" style="2" customWidth="1"/>
    <col min="2" max="2" width="9.7109375" style="3" customWidth="1"/>
    <col min="3" max="3" width="24.5703125" style="3" customWidth="1"/>
    <col min="4" max="4" width="39" style="2" customWidth="1"/>
    <col min="5" max="5" width="18.7109375" style="4" customWidth="1"/>
    <col min="6" max="6" width="18.5703125" style="2" customWidth="1"/>
    <col min="7" max="7" width="38" style="2" customWidth="1"/>
    <col min="8" max="10" width="15.85546875" style="2" customWidth="1"/>
    <col min="11" max="11" width="12" style="2" customWidth="1"/>
    <col min="12" max="12" width="17.5703125" style="2" customWidth="1"/>
    <col min="13" max="13" width="17.42578125" style="2" customWidth="1"/>
    <col min="14" max="16384" width="9.28515625" style="2"/>
  </cols>
  <sheetData>
    <row r="1" spans="1:13" ht="30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30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30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30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24.75" customHeight="1" x14ac:dyDescent="0.25"/>
    <row r="6" spans="1:13" s="6" customFormat="1" ht="30" customHeight="1" x14ac:dyDescent="0.25">
      <c r="A6" s="5" t="s">
        <v>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s="6" customFormat="1" ht="30" customHeight="1" x14ac:dyDescent="0.25">
      <c r="A7" s="5" t="s">
        <v>5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 s="6" customFormat="1" ht="6" customHeight="1" thickBot="1" x14ac:dyDescent="0.3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9" spans="1:13" ht="30" customHeight="1" thickTop="1" x14ac:dyDescent="0.25">
      <c r="A9" s="8" t="s">
        <v>6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10"/>
    </row>
    <row r="10" spans="1:13" ht="30" customHeight="1" x14ac:dyDescent="0.25">
      <c r="A10" s="11" t="s">
        <v>7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3"/>
    </row>
    <row r="11" spans="1:13" ht="30" customHeight="1" x14ac:dyDescent="0.25">
      <c r="A11" s="11" t="s">
        <v>8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3"/>
    </row>
    <row r="12" spans="1:13" ht="12" customHeight="1" x14ac:dyDescent="0.25">
      <c r="A12" s="14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6"/>
    </row>
    <row r="13" spans="1:13" ht="15.75" x14ac:dyDescent="0.25">
      <c r="A13" s="17" t="s">
        <v>9</v>
      </c>
      <c r="B13" s="18"/>
      <c r="C13" s="19"/>
      <c r="D13" s="20"/>
      <c r="E13" s="21"/>
      <c r="F13" s="22"/>
      <c r="G13" s="23" t="s">
        <v>10</v>
      </c>
      <c r="H13" s="22"/>
      <c r="I13" s="22"/>
      <c r="J13" s="22"/>
      <c r="K13" s="22"/>
      <c r="L13" s="24"/>
      <c r="M13" s="25" t="s">
        <v>11</v>
      </c>
    </row>
    <row r="14" spans="1:13" ht="15.75" x14ac:dyDescent="0.25">
      <c r="A14" s="26" t="s">
        <v>12</v>
      </c>
      <c r="B14" s="27"/>
      <c r="C14" s="27"/>
      <c r="D14" s="28"/>
      <c r="E14" s="29"/>
      <c r="F14" s="30"/>
      <c r="G14" s="31" t="s">
        <v>13</v>
      </c>
      <c r="H14" s="30"/>
      <c r="I14" s="30"/>
      <c r="J14" s="30"/>
      <c r="K14" s="30"/>
      <c r="L14" s="32"/>
      <c r="M14" s="33" t="s">
        <v>14</v>
      </c>
    </row>
    <row r="15" spans="1:13" ht="15" x14ac:dyDescent="0.25">
      <c r="A15" s="34" t="s">
        <v>15</v>
      </c>
      <c r="B15" s="35"/>
      <c r="C15" s="35"/>
      <c r="D15" s="35"/>
      <c r="E15" s="35"/>
      <c r="F15" s="35"/>
      <c r="G15" s="36"/>
      <c r="H15" s="37" t="s">
        <v>16</v>
      </c>
      <c r="I15" s="35"/>
      <c r="J15" s="35"/>
      <c r="K15" s="35"/>
      <c r="L15" s="35"/>
      <c r="M15" s="38"/>
    </row>
    <row r="16" spans="1:13" ht="15" x14ac:dyDescent="0.25">
      <c r="A16" s="39"/>
      <c r="B16" s="40"/>
      <c r="C16" s="40"/>
      <c r="D16" s="41"/>
      <c r="E16" s="42"/>
      <c r="F16" s="41"/>
      <c r="G16" s="43" t="s">
        <v>17</v>
      </c>
      <c r="H16" s="44" t="s">
        <v>18</v>
      </c>
      <c r="I16" s="45"/>
      <c r="J16" s="45"/>
      <c r="K16" s="45"/>
      <c r="L16" s="45"/>
      <c r="M16" s="46"/>
    </row>
    <row r="17" spans="1:15" ht="15" x14ac:dyDescent="0.25">
      <c r="A17" s="39" t="s">
        <v>19</v>
      </c>
      <c r="B17" s="40"/>
      <c r="C17" s="40"/>
      <c r="D17" s="47"/>
      <c r="F17" s="47"/>
      <c r="G17" s="48" t="s">
        <v>20</v>
      </c>
      <c r="H17" s="49" t="s">
        <v>21</v>
      </c>
      <c r="I17" s="50"/>
      <c r="J17" s="50"/>
      <c r="K17" s="50"/>
      <c r="L17" s="50"/>
      <c r="M17" s="51"/>
    </row>
    <row r="18" spans="1:15" ht="15" x14ac:dyDescent="0.25">
      <c r="A18" s="39" t="s">
        <v>22</v>
      </c>
      <c r="B18" s="40"/>
      <c r="C18" s="40"/>
      <c r="D18" s="43"/>
      <c r="E18" s="42"/>
      <c r="F18" s="41"/>
      <c r="G18" s="48" t="s">
        <v>23</v>
      </c>
      <c r="H18" s="49" t="s">
        <v>24</v>
      </c>
      <c r="I18" s="50"/>
      <c r="J18" s="50"/>
      <c r="K18" s="50"/>
      <c r="L18" s="50"/>
      <c r="M18" s="51"/>
    </row>
    <row r="19" spans="1:15" ht="15.75" thickBot="1" x14ac:dyDescent="0.3">
      <c r="A19" s="52" t="s">
        <v>25</v>
      </c>
      <c r="B19" s="53"/>
      <c r="C19" s="53"/>
      <c r="D19" s="54"/>
      <c r="E19" s="55"/>
      <c r="F19" s="56"/>
      <c r="G19" s="57" t="s">
        <v>26</v>
      </c>
      <c r="H19" s="58" t="s">
        <v>27</v>
      </c>
      <c r="I19" s="59"/>
      <c r="J19" s="60"/>
      <c r="K19" s="60">
        <v>0.5</v>
      </c>
      <c r="L19" s="61"/>
      <c r="M19" s="62"/>
    </row>
    <row r="20" spans="1:15" ht="6.75" customHeight="1" thickTop="1" thickBot="1" x14ac:dyDescent="0.3"/>
    <row r="21" spans="1:15" ht="40.5" customHeight="1" thickTop="1" x14ac:dyDescent="0.25">
      <c r="A21" s="63" t="s">
        <v>28</v>
      </c>
      <c r="B21" s="64" t="s">
        <v>29</v>
      </c>
      <c r="C21" s="64" t="s">
        <v>30</v>
      </c>
      <c r="D21" s="64" t="s">
        <v>31</v>
      </c>
      <c r="E21" s="65" t="s">
        <v>32</v>
      </c>
      <c r="F21" s="64" t="s">
        <v>33</v>
      </c>
      <c r="G21" s="64" t="s">
        <v>34</v>
      </c>
      <c r="H21" s="66" t="s">
        <v>35</v>
      </c>
      <c r="I21" s="67"/>
      <c r="J21" s="64" t="s">
        <v>36</v>
      </c>
      <c r="K21" s="68" t="s">
        <v>37</v>
      </c>
      <c r="L21" s="66" t="s">
        <v>38</v>
      </c>
      <c r="M21" s="69" t="s">
        <v>39</v>
      </c>
    </row>
    <row r="22" spans="1:15" ht="32.25" customHeight="1" x14ac:dyDescent="0.25">
      <c r="A22" s="70"/>
      <c r="B22" s="71"/>
      <c r="C22" s="71"/>
      <c r="D22" s="71"/>
      <c r="E22" s="72"/>
      <c r="F22" s="71"/>
      <c r="G22" s="71"/>
      <c r="H22" s="73" t="s">
        <v>40</v>
      </c>
      <c r="I22" s="73" t="s">
        <v>41</v>
      </c>
      <c r="J22" s="71"/>
      <c r="K22" s="74"/>
      <c r="L22" s="75"/>
      <c r="M22" s="76"/>
    </row>
    <row r="23" spans="1:15" s="87" customFormat="1" ht="30" customHeight="1" x14ac:dyDescent="0.25">
      <c r="A23" s="77">
        <v>1</v>
      </c>
      <c r="B23" s="78">
        <v>13</v>
      </c>
      <c r="C23" s="79">
        <f>VLOOKUP(B23,[1]Список!$A$1:$F$551,2,0)</f>
        <v>10107322194</v>
      </c>
      <c r="D23" s="80" t="str">
        <f>VLOOKUP(B23,[1]Список!$A$1:$F$551,3,0)</f>
        <v>КИМАКОВСКИЙ Захар</v>
      </c>
      <c r="E23" s="81">
        <f>VLOOKUP(B23,[1]Список!$A$1:$F$551,4,0)</f>
        <v>39113</v>
      </c>
      <c r="F23" s="79" t="str">
        <f>VLOOKUP(B23,[1]Список!$A$1:$F$551,5,0)</f>
        <v>МС</v>
      </c>
      <c r="G23" s="79" t="str">
        <f>VLOOKUP(B23,[1]Список!$A$1:$F$551,6,0)</f>
        <v>Москва</v>
      </c>
      <c r="H23" s="82">
        <v>9.7800925925925917E-5</v>
      </c>
      <c r="I23" s="82">
        <f>J23-H23</f>
        <v>2.0589120370370368E-4</v>
      </c>
      <c r="J23" s="83">
        <v>3.0369212962962961E-4</v>
      </c>
      <c r="K23" s="84">
        <f>$K$19/((J23*24))</f>
        <v>68.600175311559141</v>
      </c>
      <c r="L23" s="85" t="s">
        <v>42</v>
      </c>
      <c r="M23" s="86"/>
      <c r="O23" s="88" t="s">
        <v>43</v>
      </c>
    </row>
    <row r="24" spans="1:15" s="87" customFormat="1" ht="30" customHeight="1" x14ac:dyDescent="0.25">
      <c r="A24" s="77">
        <v>2</v>
      </c>
      <c r="B24" s="78">
        <v>97</v>
      </c>
      <c r="C24" s="79">
        <f>VLOOKUP(B24,[1]Список!$A$1:$F$551,2,0)</f>
        <v>10126302973</v>
      </c>
      <c r="D24" s="80" t="str">
        <f>VLOOKUP(B24,[1]Список!$A$1:$F$551,3,0)</f>
        <v>ДЕМИШ Михаил</v>
      </c>
      <c r="E24" s="81">
        <f>VLOOKUP(B24,[1]Список!$A$1:$F$551,4,0)</f>
        <v>39472</v>
      </c>
      <c r="F24" s="79" t="str">
        <f>VLOOKUP(B24,[1]Список!$A$1:$F$551,5,0)</f>
        <v>КМС</v>
      </c>
      <c r="G24" s="79" t="str">
        <f>VLOOKUP(B24,[1]Список!$A$1:$F$551,6,0)</f>
        <v>Санкт-Петербург</v>
      </c>
      <c r="H24" s="82">
        <v>9.9849537037037059E-5</v>
      </c>
      <c r="I24" s="82">
        <f>J24-H24</f>
        <v>2.0968749999999997E-4</v>
      </c>
      <c r="J24" s="83">
        <v>3.0953703703703704E-4</v>
      </c>
      <c r="K24" s="84">
        <f>$K$19/((J24*24))</f>
        <v>67.304816033502831</v>
      </c>
      <c r="L24" s="85" t="s">
        <v>44</v>
      </c>
      <c r="M24" s="86"/>
      <c r="O24" s="88" t="s">
        <v>45</v>
      </c>
    </row>
    <row r="25" spans="1:15" s="87" customFormat="1" ht="30" customHeight="1" x14ac:dyDescent="0.25">
      <c r="A25" s="77">
        <v>3</v>
      </c>
      <c r="B25" s="78">
        <v>95</v>
      </c>
      <c r="C25" s="79">
        <f>VLOOKUP(B25,[1]Список!$A$1:$F$551,2,0)</f>
        <v>10111626065</v>
      </c>
      <c r="D25" s="80" t="str">
        <f>VLOOKUP(B25,[1]Список!$A$1:$F$551,3,0)</f>
        <v>ПАВЛОВСКИЙ Дмитрий</v>
      </c>
      <c r="E25" s="81">
        <f>VLOOKUP(B25,[1]Список!$A$1:$F$551,4,0)</f>
        <v>39347</v>
      </c>
      <c r="F25" s="79" t="str">
        <f>VLOOKUP(B25,[1]Список!$A$1:$F$551,5,0)</f>
        <v>КМС</v>
      </c>
      <c r="G25" s="79" t="str">
        <f>VLOOKUP(B25,[1]Список!$A$1:$F$551,6,0)</f>
        <v>Санкт-Петербург</v>
      </c>
      <c r="H25" s="82">
        <v>9.7939814814814808E-5</v>
      </c>
      <c r="I25" s="82">
        <f>J25-H25</f>
        <v>2.1164351851851856E-4</v>
      </c>
      <c r="J25" s="83">
        <v>3.0958333333333337E-4</v>
      </c>
      <c r="K25" s="84">
        <f>$K$19/((J25*24))</f>
        <v>67.294751009421262</v>
      </c>
      <c r="L25" s="85" t="s">
        <v>44</v>
      </c>
      <c r="M25" s="86"/>
      <c r="O25" s="88"/>
    </row>
    <row r="26" spans="1:15" s="87" customFormat="1" ht="30" customHeight="1" x14ac:dyDescent="0.25">
      <c r="A26" s="77">
        <v>4</v>
      </c>
      <c r="B26" s="78">
        <v>98</v>
      </c>
      <c r="C26" s="79">
        <f>VLOOKUP(B26,[1]Список!$A$1:$F$551,2,0)</f>
        <v>10126386738</v>
      </c>
      <c r="D26" s="80" t="str">
        <f>VLOOKUP(B26,[1]Список!$A$1:$F$551,3,0)</f>
        <v>БУТЕНКО Никита</v>
      </c>
      <c r="E26" s="81">
        <f>VLOOKUP(B26,[1]Список!$A$1:$F$551,4,0)</f>
        <v>39793</v>
      </c>
      <c r="F26" s="79" t="str">
        <f>VLOOKUP(B26,[1]Список!$A$1:$F$551,5,0)</f>
        <v>КМС</v>
      </c>
      <c r="G26" s="79" t="str">
        <f>VLOOKUP(B26,[1]Список!$A$1:$F$551,6,0)</f>
        <v>Санкт-Петербург</v>
      </c>
      <c r="H26" s="82">
        <v>9.9143518518518537E-5</v>
      </c>
      <c r="I26" s="82">
        <f>J26-H26</f>
        <v>2.1390046296296294E-4</v>
      </c>
      <c r="J26" s="83">
        <v>3.1304398148148147E-4</v>
      </c>
      <c r="K26" s="84">
        <f>$K$19/((J26*24))</f>
        <v>66.550818944799786</v>
      </c>
      <c r="L26" s="85" t="s">
        <v>44</v>
      </c>
      <c r="M26" s="86"/>
      <c r="O26" s="88" t="s">
        <v>46</v>
      </c>
    </row>
    <row r="27" spans="1:15" s="87" customFormat="1" ht="30" customHeight="1" x14ac:dyDescent="0.25">
      <c r="A27" s="77">
        <v>5</v>
      </c>
      <c r="B27" s="78">
        <v>70</v>
      </c>
      <c r="C27" s="79">
        <f>VLOOKUP(B27,[1]Список!$A$1:$F$551,2,0)</f>
        <v>10090059834</v>
      </c>
      <c r="D27" s="80" t="str">
        <f>VLOOKUP(B27,[1]Список!$A$1:$F$551,3,0)</f>
        <v>КИРИЛЬЦЕВ Тимур</v>
      </c>
      <c r="E27" s="81">
        <f>VLOOKUP(B27,[1]Список!$A$1:$F$551,4,0)</f>
        <v>39363</v>
      </c>
      <c r="F27" s="79" t="str">
        <f>VLOOKUP(B27,[1]Список!$A$1:$F$551,5,0)</f>
        <v>КМС</v>
      </c>
      <c r="G27" s="79" t="str">
        <f>VLOOKUP(B27,[1]Список!$A$1:$F$551,6,0)</f>
        <v>Москва</v>
      </c>
      <c r="H27" s="82">
        <v>1.0023148148148148E-4</v>
      </c>
      <c r="I27" s="82">
        <f>J27-H27</f>
        <v>2.1820601851851851E-4</v>
      </c>
      <c r="J27" s="83">
        <v>3.1843749999999998E-4</v>
      </c>
      <c r="K27" s="84">
        <f>$K$19/((J27*24))</f>
        <v>65.423617926071316</v>
      </c>
      <c r="L27" s="85" t="s">
        <v>44</v>
      </c>
      <c r="M27" s="86"/>
      <c r="O27" s="88" t="s">
        <v>47</v>
      </c>
    </row>
    <row r="28" spans="1:15" s="87" customFormat="1" ht="30" customHeight="1" x14ac:dyDescent="0.25">
      <c r="A28" s="77">
        <v>6</v>
      </c>
      <c r="B28" s="78">
        <v>78</v>
      </c>
      <c r="C28" s="79">
        <f>VLOOKUP(B28,[1]Список!$A$1:$F$551,2,0)</f>
        <v>10131028691</v>
      </c>
      <c r="D28" s="80" t="str">
        <f>VLOOKUP(B28,[1]Список!$A$1:$F$551,3,0)</f>
        <v>ЗЫБИН Артем</v>
      </c>
      <c r="E28" s="81">
        <f>VLOOKUP(B28,[1]Список!$A$1:$F$551,4,0)</f>
        <v>39747</v>
      </c>
      <c r="F28" s="79" t="str">
        <f>VLOOKUP(B28,[1]Список!$A$1:$F$551,5,0)</f>
        <v>КМС</v>
      </c>
      <c r="G28" s="79" t="str">
        <f>VLOOKUP(B28,[1]Список!$A$1:$F$551,6,0)</f>
        <v>Тульская область</v>
      </c>
      <c r="H28" s="82">
        <v>1.0070601851851853E-4</v>
      </c>
      <c r="I28" s="82">
        <f>J28-H28</f>
        <v>2.179398148148148E-4</v>
      </c>
      <c r="J28" s="83">
        <v>3.1864583333333332E-4</v>
      </c>
      <c r="K28" s="84">
        <f>$K$19/((J28*24))</f>
        <v>65.380843412880026</v>
      </c>
      <c r="L28" s="85" t="s">
        <v>44</v>
      </c>
      <c r="M28" s="86"/>
      <c r="O28" s="88" t="s">
        <v>48</v>
      </c>
    </row>
    <row r="29" spans="1:15" s="87" customFormat="1" ht="30" customHeight="1" x14ac:dyDescent="0.25">
      <c r="A29" s="77">
        <v>7</v>
      </c>
      <c r="B29" s="78">
        <v>67</v>
      </c>
      <c r="C29" s="79">
        <f>VLOOKUP(B29,[1]Список!$A$1:$F$551,2,0)</f>
        <v>10104081990</v>
      </c>
      <c r="D29" s="80" t="str">
        <f>VLOOKUP(B29,[1]Список!$A$1:$F$551,3,0)</f>
        <v>МАСТЮГИН Максим</v>
      </c>
      <c r="E29" s="81">
        <f>VLOOKUP(B29,[1]Список!$A$1:$F$551,4,0)</f>
        <v>39148</v>
      </c>
      <c r="F29" s="79" t="str">
        <f>VLOOKUP(B29,[1]Список!$A$1:$F$551,5,0)</f>
        <v>КМС</v>
      </c>
      <c r="G29" s="79" t="str">
        <f>VLOOKUP(B29,[1]Список!$A$1:$F$551,6,0)</f>
        <v>Москва</v>
      </c>
      <c r="H29" s="82">
        <v>1.0204861111111112E-4</v>
      </c>
      <c r="I29" s="82">
        <f>J29-H29</f>
        <v>2.17349537037037E-4</v>
      </c>
      <c r="J29" s="83">
        <v>3.1939814814814813E-4</v>
      </c>
      <c r="K29" s="84">
        <f>$K$19/((J29*24))</f>
        <v>65.226844470213067</v>
      </c>
      <c r="L29" s="85" t="s">
        <v>44</v>
      </c>
      <c r="M29" s="86"/>
      <c r="O29" s="88" t="s">
        <v>49</v>
      </c>
    </row>
    <row r="30" spans="1:15" s="87" customFormat="1" ht="30" customHeight="1" x14ac:dyDescent="0.25">
      <c r="A30" s="77">
        <v>8</v>
      </c>
      <c r="B30" s="78">
        <v>80</v>
      </c>
      <c r="C30" s="79">
        <f>VLOOKUP(B30,[1]Список!$A$1:$F$551,2,0)</f>
        <v>10100863008</v>
      </c>
      <c r="D30" s="80" t="str">
        <f>VLOOKUP(B30,[1]Список!$A$1:$F$551,3,0)</f>
        <v>ПУЧЕНКИН Артем</v>
      </c>
      <c r="E30" s="81">
        <f>VLOOKUP(B30,[1]Список!$A$1:$F$551,4,0)</f>
        <v>39432</v>
      </c>
      <c r="F30" s="79" t="str">
        <f>VLOOKUP(B30,[1]Список!$A$1:$F$551,5,0)</f>
        <v>КМС</v>
      </c>
      <c r="G30" s="79" t="str">
        <f>VLOOKUP(B30,[1]Список!$A$1:$F$551,6,0)</f>
        <v>Тульская область</v>
      </c>
      <c r="H30" s="82">
        <v>1.0076388888888888E-4</v>
      </c>
      <c r="I30" s="82">
        <f>J30-H30</f>
        <v>2.210185185185185E-4</v>
      </c>
      <c r="J30" s="83">
        <v>3.217824074074074E-4</v>
      </c>
      <c r="K30" s="84">
        <f>$K$19/((J30*24))</f>
        <v>64.743543629954672</v>
      </c>
      <c r="L30" s="85" t="s">
        <v>44</v>
      </c>
      <c r="M30" s="86"/>
    </row>
    <row r="31" spans="1:15" s="87" customFormat="1" ht="30" customHeight="1" x14ac:dyDescent="0.25">
      <c r="A31" s="77">
        <v>9</v>
      </c>
      <c r="B31" s="78">
        <v>14</v>
      </c>
      <c r="C31" s="79">
        <f>VLOOKUP(B31,[1]Список!$A$1:$F$551,2,0)</f>
        <v>10115982577</v>
      </c>
      <c r="D31" s="80" t="str">
        <f>VLOOKUP(B31,[1]Список!$A$1:$F$551,3,0)</f>
        <v>СЕРГЕЕВ Федор</v>
      </c>
      <c r="E31" s="81">
        <f>VLOOKUP(B31,[1]Список!$A$1:$F$551,4,0)</f>
        <v>39313</v>
      </c>
      <c r="F31" s="79" t="str">
        <f>VLOOKUP(B31,[1]Список!$A$1:$F$551,5,0)</f>
        <v>КМС</v>
      </c>
      <c r="G31" s="79" t="str">
        <f>VLOOKUP(B31,[1]Список!$A$1:$F$551,6,0)</f>
        <v>Москва</v>
      </c>
      <c r="H31" s="82">
        <v>1.0361111111111111E-4</v>
      </c>
      <c r="I31" s="82">
        <f>J31-H31</f>
        <v>2.2018518518518519E-4</v>
      </c>
      <c r="J31" s="83">
        <v>3.2379629629629631E-4</v>
      </c>
      <c r="K31" s="84">
        <f>$K$19/((J31*24))</f>
        <v>64.340863597369164</v>
      </c>
      <c r="L31" s="85" t="s">
        <v>44</v>
      </c>
      <c r="M31" s="86"/>
    </row>
    <row r="32" spans="1:15" s="87" customFormat="1" ht="30" customHeight="1" x14ac:dyDescent="0.25">
      <c r="A32" s="77">
        <v>10</v>
      </c>
      <c r="B32" s="78">
        <v>99</v>
      </c>
      <c r="C32" s="79">
        <f>VLOOKUP(B32,[1]Список!$A$1:$F$551,2,0)</f>
        <v>10133902723</v>
      </c>
      <c r="D32" s="80" t="str">
        <f>VLOOKUP(B32,[1]Список!$A$1:$F$551,3,0)</f>
        <v>ПУШКАРЕВ Ярослав</v>
      </c>
      <c r="E32" s="81">
        <f>VLOOKUP(B32,[1]Список!$A$1:$F$551,4,0)</f>
        <v>39552</v>
      </c>
      <c r="F32" s="79" t="str">
        <f>VLOOKUP(B32,[1]Список!$A$1:$F$551,5,0)</f>
        <v>КМС</v>
      </c>
      <c r="G32" s="79" t="str">
        <f>VLOOKUP(B32,[1]Список!$A$1:$F$551,6,0)</f>
        <v>Санкт-Петербург</v>
      </c>
      <c r="H32" s="82">
        <v>1.0200231481481482E-4</v>
      </c>
      <c r="I32" s="82">
        <f>J32-H32</f>
        <v>2.227777777777778E-4</v>
      </c>
      <c r="J32" s="83">
        <v>3.247800925925926E-4</v>
      </c>
      <c r="K32" s="84">
        <f>$K$19/((J32*24))</f>
        <v>64.145967713196256</v>
      </c>
      <c r="L32" s="85" t="s">
        <v>44</v>
      </c>
      <c r="M32" s="86"/>
    </row>
    <row r="33" spans="1:13" s="87" customFormat="1" ht="30" customHeight="1" x14ac:dyDescent="0.25">
      <c r="A33" s="77">
        <v>11</v>
      </c>
      <c r="B33" s="78">
        <v>79</v>
      </c>
      <c r="C33" s="79">
        <f>VLOOKUP(B33,[1]Список!$A$1:$F$551,2,0)</f>
        <v>10132853810</v>
      </c>
      <c r="D33" s="80" t="str">
        <f>VLOOKUP(B33,[1]Список!$A$1:$F$551,3,0)</f>
        <v>НИКИШИН Александр</v>
      </c>
      <c r="E33" s="81">
        <f>VLOOKUP(B33,[1]Список!$A$1:$F$551,4,0)</f>
        <v>39671</v>
      </c>
      <c r="F33" s="79" t="str">
        <f>VLOOKUP(B33,[1]Список!$A$1:$F$551,5,0)</f>
        <v>КМС</v>
      </c>
      <c r="G33" s="79" t="str">
        <f>VLOOKUP(B33,[1]Список!$A$1:$F$551,6,0)</f>
        <v>Тульская область</v>
      </c>
      <c r="H33" s="82">
        <v>1.0248842592592594E-4</v>
      </c>
      <c r="I33" s="82">
        <f>J33-H33</f>
        <v>2.2252314814814812E-4</v>
      </c>
      <c r="J33" s="83">
        <v>3.2501157407407408E-4</v>
      </c>
      <c r="K33" s="84">
        <f>$K$19/((J33*24))</f>
        <v>64.100281329012503</v>
      </c>
      <c r="L33" s="85" t="s">
        <v>44</v>
      </c>
      <c r="M33" s="86"/>
    </row>
    <row r="34" spans="1:13" s="87" customFormat="1" ht="30" customHeight="1" x14ac:dyDescent="0.25">
      <c r="A34" s="77">
        <v>12</v>
      </c>
      <c r="B34" s="78">
        <v>69</v>
      </c>
      <c r="C34" s="79">
        <f>VLOOKUP(B34,[1]Список!$A$1:$F$551,2,0)</f>
        <v>10112680941</v>
      </c>
      <c r="D34" s="80" t="str">
        <f>VLOOKUP(B34,[1]Список!$A$1:$F$551,3,0)</f>
        <v>ГРИГОРЬЕВ Сократ</v>
      </c>
      <c r="E34" s="81">
        <f>VLOOKUP(B34,[1]Список!$A$1:$F$551,4,0)</f>
        <v>39226</v>
      </c>
      <c r="F34" s="79" t="str">
        <f>VLOOKUP(B34,[1]Список!$A$1:$F$551,5,0)</f>
        <v>КМС</v>
      </c>
      <c r="G34" s="79" t="str">
        <f>VLOOKUP(B34,[1]Список!$A$1:$F$551,6,0)</f>
        <v>Москва</v>
      </c>
      <c r="H34" s="82">
        <v>1.0542824074074073E-4</v>
      </c>
      <c r="I34" s="82">
        <f>J34-H34</f>
        <v>2.1979166666666664E-4</v>
      </c>
      <c r="J34" s="83">
        <v>3.2521990740740737E-4</v>
      </c>
      <c r="K34" s="84">
        <f>$K$19/((J34*24))</f>
        <v>64.059219189294993</v>
      </c>
      <c r="L34" s="85" t="s">
        <v>44</v>
      </c>
      <c r="M34" s="86"/>
    </row>
    <row r="35" spans="1:13" s="87" customFormat="1" ht="30" customHeight="1" x14ac:dyDescent="0.25">
      <c r="A35" s="77">
        <v>13</v>
      </c>
      <c r="B35" s="78">
        <v>58</v>
      </c>
      <c r="C35" s="79" t="str">
        <f>VLOOKUP(B35,[1]Список!$A$1:$F$551,2,0)</f>
        <v>дог.49533</v>
      </c>
      <c r="D35" s="80" t="str">
        <f>VLOOKUP(B35,[1]Список!$A$1:$F$551,3,0)</f>
        <v>СИТДИКОВ Амир</v>
      </c>
      <c r="E35" s="81">
        <f>VLOOKUP(B35,[1]Список!$A$1:$F$551,4,0)</f>
        <v>39858</v>
      </c>
      <c r="F35" s="79" t="str">
        <f>VLOOKUP(B35,[1]Список!$A$1:$F$551,5,0)</f>
        <v>КМС</v>
      </c>
      <c r="G35" s="79" t="str">
        <f>VLOOKUP(B35,[1]Список!$A$1:$F$551,6,0)</f>
        <v>Москва</v>
      </c>
      <c r="H35" s="82">
        <v>1.0574074074074073E-4</v>
      </c>
      <c r="I35" s="82">
        <f>J35-H35</f>
        <v>2.1951388888888888E-4</v>
      </c>
      <c r="J35" s="83">
        <v>3.252546296296296E-4</v>
      </c>
      <c r="K35" s="84">
        <f>$K$19/((J35*24))</f>
        <v>64.052380613479471</v>
      </c>
      <c r="L35" s="85" t="s">
        <v>44</v>
      </c>
      <c r="M35" s="86"/>
    </row>
    <row r="36" spans="1:13" s="87" customFormat="1" ht="30" customHeight="1" x14ac:dyDescent="0.25">
      <c r="A36" s="77">
        <v>14</v>
      </c>
      <c r="B36" s="78">
        <v>15</v>
      </c>
      <c r="C36" s="79">
        <f>VLOOKUP(B36,[1]Список!$A$1:$F$551,2,0)</f>
        <v>10139061608</v>
      </c>
      <c r="D36" s="80" t="str">
        <f>VLOOKUP(B36,[1]Список!$A$1:$F$551,3,0)</f>
        <v>СОКОЛОВСКИЙ Кирилл</v>
      </c>
      <c r="E36" s="81">
        <f>VLOOKUP(B36,[1]Список!$A$1:$F$551,4,0)</f>
        <v>39562</v>
      </c>
      <c r="F36" s="79" t="str">
        <f>VLOOKUP(B36,[1]Список!$A$1:$F$551,5,0)</f>
        <v>КМС</v>
      </c>
      <c r="G36" s="79" t="str">
        <f>VLOOKUP(B36,[1]Список!$A$1:$F$551,6,0)</f>
        <v>Москва</v>
      </c>
      <c r="H36" s="82">
        <v>1.0446759259259259E-4</v>
      </c>
      <c r="I36" s="82">
        <f>J36-H36</f>
        <v>2.2134259259259253E-4</v>
      </c>
      <c r="J36" s="83">
        <v>3.2581018518518511E-4</v>
      </c>
      <c r="K36" s="84">
        <f>$K$19/((J36*24))</f>
        <v>63.943161634103028</v>
      </c>
      <c r="L36" s="85" t="s">
        <v>44</v>
      </c>
      <c r="M36" s="86"/>
    </row>
    <row r="37" spans="1:13" s="87" customFormat="1" ht="30" customHeight="1" x14ac:dyDescent="0.25">
      <c r="A37" s="77">
        <v>15</v>
      </c>
      <c r="B37" s="78">
        <v>66</v>
      </c>
      <c r="C37" s="79">
        <f>VLOOKUP(B37,[1]Список!$A$1:$F$551,2,0)</f>
        <v>10123421871</v>
      </c>
      <c r="D37" s="80" t="str">
        <f>VLOOKUP(B37,[1]Список!$A$1:$F$551,3,0)</f>
        <v>БОГОМОЛОВ Кирилл</v>
      </c>
      <c r="E37" s="81">
        <f>VLOOKUP(B37,[1]Список!$A$1:$F$551,4,0)</f>
        <v>39107</v>
      </c>
      <c r="F37" s="79" t="str">
        <f>VLOOKUP(B37,[1]Список!$A$1:$F$551,5,0)</f>
        <v>КМС</v>
      </c>
      <c r="G37" s="79" t="str">
        <f>VLOOKUP(B37,[1]Список!$A$1:$F$551,6,0)</f>
        <v>Москва</v>
      </c>
      <c r="H37" s="82">
        <v>1.0493055555555555E-4</v>
      </c>
      <c r="I37" s="82">
        <f>J37-H37</f>
        <v>2.2123842592592594E-4</v>
      </c>
      <c r="J37" s="83">
        <v>3.2616898148148148E-4</v>
      </c>
      <c r="K37" s="84">
        <f>$K$19/((J37*24))</f>
        <v>63.872822114190413</v>
      </c>
      <c r="L37" s="85" t="s">
        <v>44</v>
      </c>
      <c r="M37" s="86"/>
    </row>
    <row r="38" spans="1:13" s="87" customFormat="1" ht="30" customHeight="1" x14ac:dyDescent="0.25">
      <c r="A38" s="77">
        <v>16</v>
      </c>
      <c r="B38" s="78">
        <v>18</v>
      </c>
      <c r="C38" s="79">
        <f>VLOOKUP(B38,[1]Список!$A$1:$F$551,2,0)</f>
        <v>10151073541</v>
      </c>
      <c r="D38" s="80" t="str">
        <f>VLOOKUP(B38,[1]Список!$A$1:$F$551,3,0)</f>
        <v>СЕРДЮКОВ Тимофей</v>
      </c>
      <c r="E38" s="81">
        <f>VLOOKUP(B38,[1]Список!$A$1:$F$551,4,0)</f>
        <v>39298</v>
      </c>
      <c r="F38" s="79" t="str">
        <f>VLOOKUP(B38,[1]Список!$A$1:$F$551,5,0)</f>
        <v>КМС</v>
      </c>
      <c r="G38" s="79" t="str">
        <f>VLOOKUP(B38,[1]Список!$A$1:$F$551,6,0)</f>
        <v>Москва</v>
      </c>
      <c r="H38" s="82">
        <v>1.0495370370370369E-4</v>
      </c>
      <c r="I38" s="82">
        <f>J38-H38</f>
        <v>2.2159722222222226E-4</v>
      </c>
      <c r="J38" s="83">
        <v>3.2655092592592593E-4</v>
      </c>
      <c r="K38" s="84">
        <f>$K$19/((J38*24))</f>
        <v>63.798114411285169</v>
      </c>
      <c r="L38" s="85" t="s">
        <v>44</v>
      </c>
      <c r="M38" s="86"/>
    </row>
    <row r="39" spans="1:13" s="87" customFormat="1" ht="30" customHeight="1" x14ac:dyDescent="0.25">
      <c r="A39" s="77">
        <v>17</v>
      </c>
      <c r="B39" s="78">
        <v>68</v>
      </c>
      <c r="C39" s="79">
        <f>VLOOKUP(B39,[1]Список!$A$1:$F$551,2,0)</f>
        <v>10158774432</v>
      </c>
      <c r="D39" s="80" t="str">
        <f>VLOOKUP(B39,[1]Список!$A$1:$F$551,3,0)</f>
        <v>ВАСИЛЬЕВ Тимофей</v>
      </c>
      <c r="E39" s="81">
        <f>VLOOKUP(B39,[1]Список!$A$1:$F$551,4,0)</f>
        <v>39183</v>
      </c>
      <c r="F39" s="79" t="str">
        <f>VLOOKUP(B39,[1]Список!$A$1:$F$551,5,0)</f>
        <v>КМС</v>
      </c>
      <c r="G39" s="79" t="str">
        <f>VLOOKUP(B39,[1]Список!$A$1:$F$551,6,0)</f>
        <v>Москва</v>
      </c>
      <c r="H39" s="82">
        <v>1.0143518518518519E-4</v>
      </c>
      <c r="I39" s="82">
        <f>J39-H39</f>
        <v>2.2511574074074073E-4</v>
      </c>
      <c r="J39" s="83">
        <v>3.2655092592592593E-4</v>
      </c>
      <c r="K39" s="84">
        <f>$K$19/((J39*24))</f>
        <v>63.798114411285169</v>
      </c>
      <c r="L39" s="85" t="s">
        <v>44</v>
      </c>
      <c r="M39" s="86"/>
    </row>
    <row r="40" spans="1:13" s="87" customFormat="1" ht="30" customHeight="1" x14ac:dyDescent="0.25">
      <c r="A40" s="77">
        <v>18</v>
      </c>
      <c r="B40" s="78">
        <v>163</v>
      </c>
      <c r="C40" s="79" t="str">
        <f>VLOOKUP(B40,[1]Список!$A$1:$F$551,2,0)</f>
        <v>10101388222</v>
      </c>
      <c r="D40" s="80" t="str">
        <f>VLOOKUP(B40,[1]Список!$A$1:$F$551,3,0)</f>
        <v xml:space="preserve">СМИРНОВ Роман </v>
      </c>
      <c r="E40" s="81">
        <f>VLOOKUP(B40,[1]Список!$A$1:$F$551,4,0)</f>
        <v>39390</v>
      </c>
      <c r="F40" s="79" t="str">
        <f>VLOOKUP(B40,[1]Список!$A$1:$F$551,5,0)</f>
        <v>КМС</v>
      </c>
      <c r="G40" s="79" t="str">
        <f>VLOOKUP(B40,[1]Список!$A$1:$F$551,6,0)</f>
        <v>Тульская область</v>
      </c>
      <c r="H40" s="82">
        <v>1.0226851851851853E-4</v>
      </c>
      <c r="I40" s="82">
        <f>J40-H40</f>
        <v>2.2645833333333329E-4</v>
      </c>
      <c r="J40" s="83">
        <v>3.287268518518518E-4</v>
      </c>
      <c r="K40" s="84">
        <f>$K$19/((J40*24))</f>
        <v>63.375818604323648</v>
      </c>
      <c r="L40" s="85" t="s">
        <v>44</v>
      </c>
      <c r="M40" s="86"/>
    </row>
    <row r="41" spans="1:13" s="87" customFormat="1" ht="30" customHeight="1" x14ac:dyDescent="0.25">
      <c r="A41" s="77">
        <v>19</v>
      </c>
      <c r="B41" s="78">
        <v>52</v>
      </c>
      <c r="C41" s="79">
        <f>VLOOKUP(B41,[1]Список!$A$1:$F$551,2,0)</f>
        <v>10135578395</v>
      </c>
      <c r="D41" s="80" t="str">
        <f>VLOOKUP(B41,[1]Список!$A$1:$F$551,3,0)</f>
        <v>ПРОКОФЬЕВ Степан</v>
      </c>
      <c r="E41" s="81">
        <f>VLOOKUP(B41,[1]Список!$A$1:$F$551,4,0)</f>
        <v>39548</v>
      </c>
      <c r="F41" s="79" t="str">
        <f>VLOOKUP(B41,[1]Список!$A$1:$F$551,5,0)</f>
        <v>КМС</v>
      </c>
      <c r="G41" s="79" t="str">
        <f>VLOOKUP(B41,[1]Список!$A$1:$F$551,6,0)</f>
        <v>Москва</v>
      </c>
      <c r="H41" s="82">
        <v>1.0526620370370372E-4</v>
      </c>
      <c r="I41" s="82">
        <f>J41-H41</f>
        <v>2.2392361111111115E-4</v>
      </c>
      <c r="J41" s="83">
        <v>3.2918981481481487E-4</v>
      </c>
      <c r="K41" s="84">
        <f>$K$19/((J41*24))</f>
        <v>63.286688699810135</v>
      </c>
      <c r="L41" s="85" t="s">
        <v>44</v>
      </c>
      <c r="M41" s="86"/>
    </row>
    <row r="42" spans="1:13" s="87" customFormat="1" ht="30" customHeight="1" x14ac:dyDescent="0.25">
      <c r="A42" s="77">
        <v>20</v>
      </c>
      <c r="B42" s="78">
        <v>16</v>
      </c>
      <c r="C42" s="79">
        <f>VLOOKUP(B42,[1]Список!$A$1:$F$551,2,0)</f>
        <v>10132956163</v>
      </c>
      <c r="D42" s="80" t="str">
        <f>VLOOKUP(B42,[1]Список!$A$1:$F$551,3,0)</f>
        <v>САВОСТИКОВ Никита</v>
      </c>
      <c r="E42" s="81">
        <f>VLOOKUP(B42,[1]Список!$A$1:$F$551,4,0)</f>
        <v>39675</v>
      </c>
      <c r="F42" s="79" t="str">
        <f>VLOOKUP(B42,[1]Список!$A$1:$F$551,5,0)</f>
        <v>КМС</v>
      </c>
      <c r="G42" s="79" t="str">
        <f>VLOOKUP(B42,[1]Список!$A$1:$F$551,6,0)</f>
        <v>Москва</v>
      </c>
      <c r="H42" s="82">
        <v>1.0659722222222224E-4</v>
      </c>
      <c r="I42" s="82">
        <f>J42-H42</f>
        <v>2.2590277777777772E-4</v>
      </c>
      <c r="J42" s="83">
        <v>3.3249999999999995E-4</v>
      </c>
      <c r="K42" s="84">
        <f>$K$19/((J42*24))</f>
        <v>62.656641604010034</v>
      </c>
      <c r="L42" s="85" t="s">
        <v>44</v>
      </c>
      <c r="M42" s="86"/>
    </row>
    <row r="43" spans="1:13" s="87" customFormat="1" ht="30" customHeight="1" x14ac:dyDescent="0.25">
      <c r="A43" s="77">
        <v>21</v>
      </c>
      <c r="B43" s="78">
        <v>102</v>
      </c>
      <c r="C43" s="79">
        <f>VLOOKUP(B43,[1]Список!$A$1:$F$551,2,0)</f>
        <v>10129677664</v>
      </c>
      <c r="D43" s="80" t="str">
        <f>VLOOKUP(B43,[1]Список!$A$1:$F$551,3,0)</f>
        <v>КУНИН Андрей</v>
      </c>
      <c r="E43" s="81">
        <f>VLOOKUP(B43,[1]Список!$A$1:$F$551,4,0)</f>
        <v>39402</v>
      </c>
      <c r="F43" s="79" t="str">
        <f>VLOOKUP(B43,[1]Список!$A$1:$F$551,5,0)</f>
        <v>КМС</v>
      </c>
      <c r="G43" s="79" t="str">
        <f>VLOOKUP(B43,[1]Список!$A$1:$F$551,6,0)</f>
        <v>Санкт-Петербург</v>
      </c>
      <c r="H43" s="82">
        <v>1.0368055555555558E-4</v>
      </c>
      <c r="I43" s="82">
        <f>J43-H43</f>
        <v>2.3091435185185183E-4</v>
      </c>
      <c r="J43" s="83">
        <v>3.3459490740740742E-4</v>
      </c>
      <c r="K43" s="84">
        <f>$K$19/((J43*24))</f>
        <v>62.264346743228749</v>
      </c>
      <c r="L43" s="85" t="s">
        <v>44</v>
      </c>
      <c r="M43" s="86"/>
    </row>
    <row r="44" spans="1:13" s="87" customFormat="1" ht="30" customHeight="1" x14ac:dyDescent="0.25">
      <c r="A44" s="77">
        <v>22</v>
      </c>
      <c r="B44" s="78">
        <v>96</v>
      </c>
      <c r="C44" s="79">
        <f>VLOOKUP(B44,[1]Список!$A$1:$F$551,2,0)</f>
        <v>10142216936</v>
      </c>
      <c r="D44" s="80" t="str">
        <f>VLOOKUP(B44,[1]Список!$A$1:$F$551,3,0)</f>
        <v>МОКЕЕВ Захар</v>
      </c>
      <c r="E44" s="81">
        <f>VLOOKUP(B44,[1]Список!$A$1:$F$551,4,0)</f>
        <v>39466</v>
      </c>
      <c r="F44" s="79" t="str">
        <f>VLOOKUP(B44,[1]Список!$A$1:$F$551,5,0)</f>
        <v>КМС</v>
      </c>
      <c r="G44" s="79" t="str">
        <f>VLOOKUP(B44,[1]Список!$A$1:$F$551,6,0)</f>
        <v>Санкт-Петербург</v>
      </c>
      <c r="H44" s="82">
        <v>1.0415509259259259E-4</v>
      </c>
      <c r="I44" s="82">
        <f>J44-H44</f>
        <v>2.3043981481481483E-4</v>
      </c>
      <c r="J44" s="83">
        <v>3.3459490740740742E-4</v>
      </c>
      <c r="K44" s="84">
        <f>$K$19/((J44*24))</f>
        <v>62.264346743228749</v>
      </c>
      <c r="L44" s="85" t="s">
        <v>44</v>
      </c>
      <c r="M44" s="86"/>
    </row>
    <row r="45" spans="1:13" s="87" customFormat="1" ht="30" customHeight="1" x14ac:dyDescent="0.25">
      <c r="A45" s="77">
        <v>23</v>
      </c>
      <c r="B45" s="78">
        <v>51</v>
      </c>
      <c r="C45" s="79">
        <f>VLOOKUP(B45,[1]Список!$A$1:$F$551,2,0)</f>
        <v>10130166910</v>
      </c>
      <c r="D45" s="80" t="str">
        <f>VLOOKUP(B45,[1]Список!$A$1:$F$551,3,0)</f>
        <v>ПАЩЕНКО Дмитрий</v>
      </c>
      <c r="E45" s="81">
        <f>VLOOKUP(B45,[1]Список!$A$1:$F$551,4,0)</f>
        <v>39496</v>
      </c>
      <c r="F45" s="79" t="str">
        <f>VLOOKUP(B45,[1]Список!$A$1:$F$551,5,0)</f>
        <v>КМС</v>
      </c>
      <c r="G45" s="79" t="str">
        <f>VLOOKUP(B45,[1]Список!$A$1:$F$551,6,0)</f>
        <v>Москва</v>
      </c>
      <c r="H45" s="82">
        <v>1.0847222222222222E-4</v>
      </c>
      <c r="I45" s="82">
        <f>J45-H45</f>
        <v>2.2616898148148149E-4</v>
      </c>
      <c r="J45" s="83">
        <v>3.346412037037037E-4</v>
      </c>
      <c r="K45" s="84">
        <f>$K$19/((J45*24))</f>
        <v>62.255732715387545</v>
      </c>
      <c r="L45" s="85" t="s">
        <v>44</v>
      </c>
      <c r="M45" s="86"/>
    </row>
    <row r="46" spans="1:13" s="87" customFormat="1" ht="30" customHeight="1" x14ac:dyDescent="0.25">
      <c r="A46" s="77">
        <v>24</v>
      </c>
      <c r="B46" s="78">
        <v>44</v>
      </c>
      <c r="C46" s="79">
        <f>VLOOKUP(B46,[1]Список!$A$1:$F$551,2,0)</f>
        <v>10104085933</v>
      </c>
      <c r="D46" s="80" t="str">
        <f>VLOOKUP(B46,[1]Список!$A$1:$F$551,3,0)</f>
        <v>ЗЕЛЕНЕВ Тимофей</v>
      </c>
      <c r="E46" s="81">
        <f>VLOOKUP(B46,[1]Список!$A$1:$F$551,4,0)</f>
        <v>39106</v>
      </c>
      <c r="F46" s="79" t="str">
        <f>VLOOKUP(B46,[1]Список!$A$1:$F$551,5,0)</f>
        <v>1 СР</v>
      </c>
      <c r="G46" s="79" t="str">
        <f>VLOOKUP(B46,[1]Список!$A$1:$F$551,6,0)</f>
        <v>Москва</v>
      </c>
      <c r="H46" s="82">
        <v>1.0655092592592594E-4</v>
      </c>
      <c r="I46" s="82">
        <f>J46-H46</f>
        <v>2.2819444444444444E-4</v>
      </c>
      <c r="J46" s="83">
        <v>3.3474537037037039E-4</v>
      </c>
      <c r="K46" s="84">
        <f>$K$19/((J46*24))</f>
        <v>62.23635986446304</v>
      </c>
      <c r="L46" s="85" t="s">
        <v>44</v>
      </c>
      <c r="M46" s="86"/>
    </row>
    <row r="47" spans="1:13" s="87" customFormat="1" ht="30" customHeight="1" x14ac:dyDescent="0.25">
      <c r="A47" s="77">
        <v>25</v>
      </c>
      <c r="B47" s="78">
        <v>63</v>
      </c>
      <c r="C47" s="79">
        <f>VLOOKUP(B47,[1]Список!$A$1:$F$551,2,0)</f>
        <v>10138211947</v>
      </c>
      <c r="D47" s="80" t="str">
        <f>VLOOKUP(B47,[1]Список!$A$1:$F$551,3,0)</f>
        <v>КУДЕНКО Глеб</v>
      </c>
      <c r="E47" s="81">
        <f>VLOOKUP(B47,[1]Список!$A$1:$F$551,4,0)</f>
        <v>40270</v>
      </c>
      <c r="F47" s="79" t="str">
        <f>VLOOKUP(B47,[1]Список!$A$1:$F$551,5,0)</f>
        <v>1 сп.р.</v>
      </c>
      <c r="G47" s="79" t="str">
        <f>VLOOKUP(B47,[1]Список!$A$1:$F$551,6,0)</f>
        <v>Москва</v>
      </c>
      <c r="H47" s="82">
        <v>1.1042824074074074E-4</v>
      </c>
      <c r="I47" s="82">
        <f>J47-H47</f>
        <v>2.2545138888888886E-4</v>
      </c>
      <c r="J47" s="83">
        <v>3.358796296296296E-4</v>
      </c>
      <c r="K47" s="84">
        <f>$K$19/((J47*24))</f>
        <v>62.026188835286014</v>
      </c>
      <c r="L47" s="85" t="s">
        <v>44</v>
      </c>
      <c r="M47" s="86"/>
    </row>
    <row r="48" spans="1:13" s="87" customFormat="1" ht="30" customHeight="1" x14ac:dyDescent="0.25">
      <c r="A48" s="77">
        <v>26</v>
      </c>
      <c r="B48" s="78">
        <v>45</v>
      </c>
      <c r="C48" s="79">
        <f>VLOOKUP(B48,[1]Список!$A$1:$F$551,2,0)</f>
        <v>10104083913</v>
      </c>
      <c r="D48" s="80" t="str">
        <f>VLOOKUP(B48,[1]Список!$A$1:$F$551,3,0)</f>
        <v>ВЫСОКОСОВ Александр</v>
      </c>
      <c r="E48" s="81">
        <f>VLOOKUP(B48,[1]Список!$A$1:$F$551,4,0)</f>
        <v>39116</v>
      </c>
      <c r="F48" s="79" t="str">
        <f>VLOOKUP(B48,[1]Список!$A$1:$F$551,5,0)</f>
        <v>КМС</v>
      </c>
      <c r="G48" s="79" t="str">
        <f>VLOOKUP(B48,[1]Список!$A$1:$F$551,6,0)</f>
        <v>Москва</v>
      </c>
      <c r="H48" s="82">
        <v>1.0504629629629632E-4</v>
      </c>
      <c r="I48" s="82">
        <f>J48-H48</f>
        <v>2.32037037037037E-4</v>
      </c>
      <c r="J48" s="83">
        <v>3.3708333333333333E-4</v>
      </c>
      <c r="K48" s="84">
        <f>$K$19/((J48*24))</f>
        <v>61.804697156983934</v>
      </c>
      <c r="L48" s="85" t="s">
        <v>44</v>
      </c>
      <c r="M48" s="86"/>
    </row>
    <row r="49" spans="1:13" s="87" customFormat="1" ht="30" customHeight="1" x14ac:dyDescent="0.25">
      <c r="A49" s="77">
        <v>27</v>
      </c>
      <c r="B49" s="78">
        <v>86</v>
      </c>
      <c r="C49" s="79">
        <f>VLOOKUP(B49,[1]Список!$A$1:$F$551,2,0)</f>
        <v>10115647222</v>
      </c>
      <c r="D49" s="80" t="str">
        <f>VLOOKUP(B49,[1]Список!$A$1:$F$551,3,0)</f>
        <v xml:space="preserve">КОНДРАТЬЕВ Михаил </v>
      </c>
      <c r="E49" s="81">
        <f>VLOOKUP(B49,[1]Список!$A$1:$F$551,4,0)</f>
        <v>39463</v>
      </c>
      <c r="F49" s="79" t="str">
        <f>VLOOKUP(B49,[1]Список!$A$1:$F$551,5,0)</f>
        <v>КМС</v>
      </c>
      <c r="G49" s="79" t="str">
        <f>VLOOKUP(B49,[1]Список!$A$1:$F$551,6,0)</f>
        <v>Московская область</v>
      </c>
      <c r="H49" s="82">
        <v>1.0439814814814813E-4</v>
      </c>
      <c r="I49" s="82">
        <f>J49-H49</f>
        <v>2.3324074074074078E-4</v>
      </c>
      <c r="J49" s="83">
        <v>3.376388888888889E-4</v>
      </c>
      <c r="K49" s="84">
        <f>$K$19/((J49*24))</f>
        <v>61.703002879473466</v>
      </c>
      <c r="L49" s="85" t="s">
        <v>44</v>
      </c>
      <c r="M49" s="86"/>
    </row>
    <row r="50" spans="1:13" s="87" customFormat="1" ht="30" customHeight="1" x14ac:dyDescent="0.25">
      <c r="A50" s="77">
        <v>28</v>
      </c>
      <c r="B50" s="78">
        <v>59</v>
      </c>
      <c r="C50" s="79">
        <f>VLOOKUP(B50,[1]Список!$A$1:$F$551,2,0)</f>
        <v>10139175378</v>
      </c>
      <c r="D50" s="80" t="str">
        <f>VLOOKUP(B50,[1]Список!$A$1:$F$551,3,0)</f>
        <v>ГАММЕРШМИДТ Антон</v>
      </c>
      <c r="E50" s="81">
        <f>VLOOKUP(B50,[1]Список!$A$1:$F$551,4,0)</f>
        <v>39878</v>
      </c>
      <c r="F50" s="79" t="str">
        <f>VLOOKUP(B50,[1]Список!$A$1:$F$551,5,0)</f>
        <v>КМС</v>
      </c>
      <c r="G50" s="79" t="str">
        <f>VLOOKUP(B50,[1]Список!$A$1:$F$551,6,0)</f>
        <v>Москва</v>
      </c>
      <c r="H50" s="82">
        <v>1.1320601851851852E-4</v>
      </c>
      <c r="I50" s="82">
        <f>J50-H50</f>
        <v>2.2657407407407413E-4</v>
      </c>
      <c r="J50" s="83">
        <v>3.3978009259259264E-4</v>
      </c>
      <c r="K50" s="84">
        <f>$K$19/((J50*24))</f>
        <v>61.314166978914734</v>
      </c>
      <c r="L50" s="85" t="s">
        <v>44</v>
      </c>
      <c r="M50" s="86"/>
    </row>
    <row r="51" spans="1:13" s="87" customFormat="1" ht="30" customHeight="1" x14ac:dyDescent="0.25">
      <c r="A51" s="77">
        <v>29</v>
      </c>
      <c r="B51" s="78">
        <v>55</v>
      </c>
      <c r="C51" s="79">
        <f>VLOOKUP(B51,[1]Список!$A$1:$F$551,2,0)</f>
        <v>10130167314</v>
      </c>
      <c r="D51" s="80" t="str">
        <f>VLOOKUP(B51,[1]Список!$A$1:$F$551,3,0)</f>
        <v>ТАРАСОВ Сергей</v>
      </c>
      <c r="E51" s="81">
        <f>VLOOKUP(B51,[1]Список!$A$1:$F$551,4,0)</f>
        <v>39604</v>
      </c>
      <c r="F51" s="79" t="str">
        <f>VLOOKUP(B51,[1]Список!$A$1:$F$551,5,0)</f>
        <v>КМС</v>
      </c>
      <c r="G51" s="79" t="str">
        <f>VLOOKUP(B51,[1]Список!$A$1:$F$551,6,0)</f>
        <v>Москва</v>
      </c>
      <c r="H51" s="82">
        <v>1.0978009259259258E-4</v>
      </c>
      <c r="I51" s="82">
        <f>J51-H51</f>
        <v>2.3120370370370368E-4</v>
      </c>
      <c r="J51" s="83">
        <v>3.4098379629629626E-4</v>
      </c>
      <c r="K51" s="84">
        <f>$K$19/((J51*24))</f>
        <v>61.097722412681179</v>
      </c>
      <c r="L51" s="85" t="s">
        <v>44</v>
      </c>
      <c r="M51" s="86"/>
    </row>
    <row r="52" spans="1:13" s="87" customFormat="1" ht="30" customHeight="1" x14ac:dyDescent="0.25">
      <c r="A52" s="77">
        <v>30</v>
      </c>
      <c r="B52" s="78">
        <v>19</v>
      </c>
      <c r="C52" s="79">
        <f>VLOOKUP(B52,[1]Список!$A$1:$F$551,2,0)</f>
        <v>10144368518</v>
      </c>
      <c r="D52" s="80" t="str">
        <f>VLOOKUP(B52,[1]Список!$A$1:$F$551,3,0)</f>
        <v>ВОЛКОВ Михаил</v>
      </c>
      <c r="E52" s="81">
        <f>VLOOKUP(B52,[1]Список!$A$1:$F$551,4,0)</f>
        <v>39253</v>
      </c>
      <c r="F52" s="79" t="str">
        <f>VLOOKUP(B52,[1]Список!$A$1:$F$551,5,0)</f>
        <v>КМС</v>
      </c>
      <c r="G52" s="79" t="str">
        <f>VLOOKUP(B52,[1]Список!$A$1:$F$551,6,0)</f>
        <v>Москва</v>
      </c>
      <c r="H52" s="82">
        <v>1.0649305555555557E-4</v>
      </c>
      <c r="I52" s="82">
        <f>J52-H52</f>
        <v>2.3488425925925923E-4</v>
      </c>
      <c r="J52" s="83">
        <v>3.4137731481481481E-4</v>
      </c>
      <c r="K52" s="84">
        <f>$K$19/((J52*24))</f>
        <v>61.027292761484993</v>
      </c>
      <c r="L52" s="85" t="s">
        <v>44</v>
      </c>
      <c r="M52" s="86"/>
    </row>
    <row r="53" spans="1:13" s="87" customFormat="1" ht="30" customHeight="1" x14ac:dyDescent="0.25">
      <c r="A53" s="77">
        <v>31</v>
      </c>
      <c r="B53" s="78">
        <v>100</v>
      </c>
      <c r="C53" s="79">
        <f>VLOOKUP(B53,[1]Список!$A$1:$F$551,2,0)</f>
        <v>10132137121</v>
      </c>
      <c r="D53" s="80" t="str">
        <f>VLOOKUP(B53,[1]Список!$A$1:$F$551,3,0)</f>
        <v>ГИЧКИН Артем</v>
      </c>
      <c r="E53" s="81">
        <f>VLOOKUP(B53,[1]Список!$A$1:$F$551,4,0)</f>
        <v>39697</v>
      </c>
      <c r="F53" s="79" t="str">
        <f>VLOOKUP(B53,[1]Список!$A$1:$F$551,5,0)</f>
        <v>КМС</v>
      </c>
      <c r="G53" s="79" t="str">
        <f>VLOOKUP(B53,[1]Список!$A$1:$F$551,6,0)</f>
        <v>Санкт-Петербург</v>
      </c>
      <c r="H53" s="82">
        <v>1.0694444444444445E-4</v>
      </c>
      <c r="I53" s="82">
        <f>J53-H53</f>
        <v>2.3488425925925928E-4</v>
      </c>
      <c r="J53" s="83">
        <v>3.4182870370370373E-4</v>
      </c>
      <c r="K53" s="84">
        <f>$K$19/((J53*24))</f>
        <v>60.946705491975351</v>
      </c>
      <c r="L53" s="85" t="s">
        <v>44</v>
      </c>
      <c r="M53" s="86"/>
    </row>
    <row r="54" spans="1:13" s="87" customFormat="1" ht="30" customHeight="1" x14ac:dyDescent="0.25">
      <c r="A54" s="77">
        <v>32</v>
      </c>
      <c r="B54" s="78">
        <v>17</v>
      </c>
      <c r="C54" s="79">
        <f>VLOOKUP(B54,[1]Список!$A$1:$F$551,2,0)</f>
        <v>10135838073</v>
      </c>
      <c r="D54" s="80" t="str">
        <f>VLOOKUP(B54,[1]Список!$A$1:$F$551,3,0)</f>
        <v>ОСТРИЦОВ Ратмир</v>
      </c>
      <c r="E54" s="81">
        <f>VLOOKUP(B54,[1]Список!$A$1:$F$551,4,0)</f>
        <v>39723</v>
      </c>
      <c r="F54" s="79" t="str">
        <f>VLOOKUP(B54,[1]Список!$A$1:$F$551,5,0)</f>
        <v>КМС</v>
      </c>
      <c r="G54" s="79" t="str">
        <f>VLOOKUP(B54,[1]Список!$A$1:$F$551,6,0)</f>
        <v>Москва</v>
      </c>
      <c r="H54" s="82">
        <v>1.0931712962962963E-4</v>
      </c>
      <c r="I54" s="82">
        <f>J54-H54</f>
        <v>2.329050925925926E-4</v>
      </c>
      <c r="J54" s="83">
        <v>3.4222222222222222E-4</v>
      </c>
      <c r="K54" s="84">
        <f>$K$19/((J54*24))</f>
        <v>60.876623376623378</v>
      </c>
      <c r="L54" s="85" t="s">
        <v>44</v>
      </c>
      <c r="M54" s="86"/>
    </row>
    <row r="55" spans="1:13" s="87" customFormat="1" ht="30" customHeight="1" x14ac:dyDescent="0.25">
      <c r="A55" s="77">
        <v>33</v>
      </c>
      <c r="B55" s="78">
        <v>71</v>
      </c>
      <c r="C55" s="79" t="str">
        <f>VLOOKUP(B55,[1]Список!$A$1:$F$551,2,0)</f>
        <v>дог.49562</v>
      </c>
      <c r="D55" s="80" t="str">
        <f>VLOOKUP(B55,[1]Список!$A$1:$F$551,3,0)</f>
        <v>ЛАПШИН Никита</v>
      </c>
      <c r="E55" s="81">
        <f>VLOOKUP(B55,[1]Список!$A$1:$F$551,4,0)</f>
        <v>39249</v>
      </c>
      <c r="F55" s="79" t="str">
        <f>VLOOKUP(B55,[1]Список!$A$1:$F$551,5,0)</f>
        <v>2 сп.р.</v>
      </c>
      <c r="G55" s="79" t="str">
        <f>VLOOKUP(B55,[1]Список!$A$1:$F$551,6,0)</f>
        <v>Москва</v>
      </c>
      <c r="H55" s="82">
        <v>1.0674768518518519E-4</v>
      </c>
      <c r="I55" s="82">
        <f>J55-H55</f>
        <v>2.3564814814814808E-4</v>
      </c>
      <c r="J55" s="83">
        <v>3.4239583333333328E-4</v>
      </c>
      <c r="K55" s="84">
        <f>$K$19/((J55*24))</f>
        <v>60.845756008518414</v>
      </c>
      <c r="L55" s="85" t="s">
        <v>44</v>
      </c>
      <c r="M55" s="86"/>
    </row>
    <row r="56" spans="1:13" s="87" customFormat="1" ht="30" customHeight="1" x14ac:dyDescent="0.25">
      <c r="A56" s="77">
        <v>34</v>
      </c>
      <c r="B56" s="78">
        <v>62</v>
      </c>
      <c r="C56" s="79">
        <f>VLOOKUP(B56,[1]Список!$A$1:$F$551,2,0)</f>
        <v>10130112447</v>
      </c>
      <c r="D56" s="80" t="str">
        <f>VLOOKUP(B56,[1]Список!$A$1:$F$551,3,0)</f>
        <v>КУРТАКОВ Владимир</v>
      </c>
      <c r="E56" s="81">
        <f>VLOOKUP(B56,[1]Список!$A$1:$F$551,4,0)</f>
        <v>40267</v>
      </c>
      <c r="F56" s="79" t="str">
        <f>VLOOKUP(B56,[1]Список!$A$1:$F$551,5,0)</f>
        <v>1 сп.р.</v>
      </c>
      <c r="G56" s="79" t="str">
        <f>VLOOKUP(B56,[1]Список!$A$1:$F$551,6,0)</f>
        <v>Москва</v>
      </c>
      <c r="H56" s="82">
        <v>1.0968750000000002E-4</v>
      </c>
      <c r="I56" s="82">
        <f>J56-H56</f>
        <v>2.344444444444444E-4</v>
      </c>
      <c r="J56" s="83">
        <v>3.4413194444444443E-4</v>
      </c>
      <c r="K56" s="84">
        <f>$K$19/((J56*24))</f>
        <v>60.538795277973968</v>
      </c>
      <c r="L56" s="85" t="s">
        <v>44</v>
      </c>
      <c r="M56" s="86"/>
    </row>
    <row r="57" spans="1:13" s="87" customFormat="1" ht="30" customHeight="1" x14ac:dyDescent="0.25">
      <c r="A57" s="77">
        <v>35</v>
      </c>
      <c r="B57" s="78">
        <v>101</v>
      </c>
      <c r="C57" s="79">
        <f>VLOOKUP(B57,[1]Список!$A$1:$F$551,2,0)</f>
        <v>10116167079</v>
      </c>
      <c r="D57" s="80" t="str">
        <f>VLOOKUP(B57,[1]Список!$A$1:$F$551,3,0)</f>
        <v>КОРОБОВ Степан</v>
      </c>
      <c r="E57" s="81">
        <f>VLOOKUP(B57,[1]Список!$A$1:$F$551,4,0)</f>
        <v>39199</v>
      </c>
      <c r="F57" s="79" t="str">
        <f>VLOOKUP(B57,[1]Список!$A$1:$F$551,5,0)</f>
        <v>КМС</v>
      </c>
      <c r="G57" s="79" t="str">
        <f>VLOOKUP(B57,[1]Список!$A$1:$F$551,6,0)</f>
        <v>Санкт-Петербург</v>
      </c>
      <c r="H57" s="82">
        <v>1.087962962962963E-4</v>
      </c>
      <c r="I57" s="82">
        <f>J57-H57</f>
        <v>2.3555555555555553E-4</v>
      </c>
      <c r="J57" s="83">
        <v>3.4435185185185182E-4</v>
      </c>
      <c r="K57" s="84">
        <f>$K$19/((J57*24))</f>
        <v>60.50013444474321</v>
      </c>
      <c r="L57" s="85" t="s">
        <v>44</v>
      </c>
      <c r="M57" s="86"/>
    </row>
    <row r="58" spans="1:13" s="87" customFormat="1" ht="30" customHeight="1" x14ac:dyDescent="0.25">
      <c r="A58" s="77">
        <v>36</v>
      </c>
      <c r="B58" s="78">
        <v>53</v>
      </c>
      <c r="C58" s="79">
        <f>VLOOKUP(B58,[1]Список!$A$1:$F$551,2,0)</f>
        <v>10139215996</v>
      </c>
      <c r="D58" s="80" t="str">
        <f>VLOOKUP(B58,[1]Список!$A$1:$F$551,3,0)</f>
        <v>ЗАКУСКИН Андрей</v>
      </c>
      <c r="E58" s="81">
        <f>VLOOKUP(B58,[1]Список!$A$1:$F$551,4,0)</f>
        <v>39552</v>
      </c>
      <c r="F58" s="79" t="str">
        <f>VLOOKUP(B58,[1]Список!$A$1:$F$551,5,0)</f>
        <v>1 сп.р.</v>
      </c>
      <c r="G58" s="79" t="str">
        <f>VLOOKUP(B58,[1]Список!$A$1:$F$551,6,0)</f>
        <v>Москва</v>
      </c>
      <c r="H58" s="82">
        <v>1.0778935185185186E-4</v>
      </c>
      <c r="I58" s="82">
        <f>J58-H58</f>
        <v>2.3689814814814808E-4</v>
      </c>
      <c r="J58" s="83">
        <v>3.4468749999999994E-4</v>
      </c>
      <c r="K58" s="84">
        <f>$K$19/((J58*24))</f>
        <v>60.441220912662445</v>
      </c>
      <c r="L58" s="85" t="s">
        <v>44</v>
      </c>
      <c r="M58" s="86"/>
    </row>
    <row r="59" spans="1:13" s="87" customFormat="1" ht="30" customHeight="1" x14ac:dyDescent="0.25">
      <c r="A59" s="77">
        <v>37</v>
      </c>
      <c r="B59" s="78">
        <v>20</v>
      </c>
      <c r="C59" s="79">
        <f>VLOOKUP(B59,[1]Список!$A$1:$F$551,2,0)</f>
        <v>10152110128</v>
      </c>
      <c r="D59" s="80" t="str">
        <f>VLOOKUP(B59,[1]Список!$A$1:$F$551,3,0)</f>
        <v>ЗАХАРОВ Илья</v>
      </c>
      <c r="E59" s="81">
        <f>VLOOKUP(B59,[1]Список!$A$1:$F$551,4,0)</f>
        <v>39780</v>
      </c>
      <c r="F59" s="79" t="str">
        <f>VLOOKUP(B59,[1]Список!$A$1:$F$551,5,0)</f>
        <v>2 сп.р.</v>
      </c>
      <c r="G59" s="79" t="str">
        <f>VLOOKUP(B59,[1]Список!$A$1:$F$551,6,0)</f>
        <v>Москва</v>
      </c>
      <c r="H59" s="82">
        <v>1.0855324074074073E-4</v>
      </c>
      <c r="I59" s="82">
        <f>J59-H59</f>
        <v>2.3625000000000002E-4</v>
      </c>
      <c r="J59" s="83">
        <v>3.4480324074074074E-4</v>
      </c>
      <c r="K59" s="84">
        <f>$K$19/((J59*24))</f>
        <v>60.420932496391529</v>
      </c>
      <c r="L59" s="85" t="s">
        <v>44</v>
      </c>
      <c r="M59" s="86"/>
    </row>
    <row r="60" spans="1:13" s="87" customFormat="1" ht="30" customHeight="1" x14ac:dyDescent="0.25">
      <c r="A60" s="77">
        <v>38</v>
      </c>
      <c r="B60" s="78">
        <v>49</v>
      </c>
      <c r="C60" s="79">
        <f>VLOOKUP(B60,[1]Список!$A$1:$F$551,2,0)</f>
        <v>10113107135</v>
      </c>
      <c r="D60" s="80" t="str">
        <f>VLOOKUP(B60,[1]Список!$A$1:$F$551,3,0)</f>
        <v>КУСКОВ Давид</v>
      </c>
      <c r="E60" s="81">
        <f>VLOOKUP(B60,[1]Список!$A$1:$F$551,4,0)</f>
        <v>39483</v>
      </c>
      <c r="F60" s="79" t="str">
        <f>VLOOKUP(B60,[1]Список!$A$1:$F$551,5,0)</f>
        <v>КМС</v>
      </c>
      <c r="G60" s="79" t="str">
        <f>VLOOKUP(B60,[1]Список!$A$1:$F$551,6,0)</f>
        <v>Москва</v>
      </c>
      <c r="H60" s="82">
        <v>1.1221064814814813E-4</v>
      </c>
      <c r="I60" s="82">
        <f>J60-H60</f>
        <v>2.3375000000000002E-4</v>
      </c>
      <c r="J60" s="83">
        <v>3.4596064814814814E-4</v>
      </c>
      <c r="K60" s="84">
        <f>$K$19/((J60*24))</f>
        <v>60.218794955003183</v>
      </c>
      <c r="L60" s="85" t="s">
        <v>44</v>
      </c>
      <c r="M60" s="86"/>
    </row>
    <row r="61" spans="1:13" s="87" customFormat="1" ht="30" customHeight="1" x14ac:dyDescent="0.25">
      <c r="A61" s="77">
        <v>39</v>
      </c>
      <c r="B61" s="78">
        <v>64</v>
      </c>
      <c r="C61" s="79">
        <f>VLOOKUP(B61,[1]Список!$A$1:$F$551,2,0)</f>
        <v>10142405276</v>
      </c>
      <c r="D61" s="80" t="str">
        <f>VLOOKUP(B61,[1]Список!$A$1:$F$551,3,0)</f>
        <v>ГОРБЫЛЕВ Егор</v>
      </c>
      <c r="E61" s="81">
        <f>VLOOKUP(B61,[1]Список!$A$1:$F$551,4,0)</f>
        <v>40297</v>
      </c>
      <c r="F61" s="79" t="str">
        <f>VLOOKUP(B61,[1]Список!$A$1:$F$551,5,0)</f>
        <v>1 сп.р.</v>
      </c>
      <c r="G61" s="79" t="str">
        <f>VLOOKUP(B61,[1]Список!$A$1:$F$551,6,0)</f>
        <v>Москва</v>
      </c>
      <c r="H61" s="82">
        <v>1.0998842592592594E-4</v>
      </c>
      <c r="I61" s="82">
        <f>J61-H61</f>
        <v>2.3614583333333338E-4</v>
      </c>
      <c r="J61" s="83">
        <v>3.461342592592593E-4</v>
      </c>
      <c r="K61" s="84">
        <f>$K$19/((J61*24))</f>
        <v>60.188590918210387</v>
      </c>
      <c r="L61" s="85" t="s">
        <v>44</v>
      </c>
      <c r="M61" s="86"/>
    </row>
    <row r="62" spans="1:13" s="87" customFormat="1" ht="30" customHeight="1" x14ac:dyDescent="0.25">
      <c r="A62" s="77">
        <v>40</v>
      </c>
      <c r="B62" s="78">
        <v>60</v>
      </c>
      <c r="C62" s="79">
        <f>VLOOKUP(B62,[1]Список!$A$1:$F$551,2,0)</f>
        <v>10129902885</v>
      </c>
      <c r="D62" s="80" t="str">
        <f>VLOOKUP(B62,[1]Список!$A$1:$F$551,3,0)</f>
        <v>БОРТНИК Степан</v>
      </c>
      <c r="E62" s="81">
        <f>VLOOKUP(B62,[1]Список!$A$1:$F$551,4,0)</f>
        <v>40113</v>
      </c>
      <c r="F62" s="79" t="str">
        <f>VLOOKUP(B62,[1]Список!$A$1:$F$551,5,0)</f>
        <v>КМС</v>
      </c>
      <c r="G62" s="79" t="str">
        <f>VLOOKUP(B62,[1]Список!$A$1:$F$551,6,0)</f>
        <v>Москва</v>
      </c>
      <c r="H62" s="82">
        <v>1.1283564814814815E-4</v>
      </c>
      <c r="I62" s="82">
        <f>J62-H62</f>
        <v>2.3479166666666673E-4</v>
      </c>
      <c r="J62" s="83">
        <v>3.4762731481481488E-4</v>
      </c>
      <c r="K62" s="84">
        <f>$K$19/((J62*24))</f>
        <v>59.930081571499912</v>
      </c>
      <c r="L62" s="85" t="s">
        <v>50</v>
      </c>
      <c r="M62" s="86"/>
    </row>
    <row r="63" spans="1:13" s="87" customFormat="1" ht="30" customHeight="1" x14ac:dyDescent="0.25">
      <c r="A63" s="77">
        <v>41</v>
      </c>
      <c r="B63" s="78">
        <v>21</v>
      </c>
      <c r="C63" s="79">
        <f>VLOOKUP(B63,[1]Список!$A$1:$F$551,2,0)</f>
        <v>10152043339</v>
      </c>
      <c r="D63" s="80" t="str">
        <f>VLOOKUP(B63,[1]Список!$A$1:$F$551,3,0)</f>
        <v>СМОЛЯК Ярослав</v>
      </c>
      <c r="E63" s="81">
        <f>VLOOKUP(B63,[1]Список!$A$1:$F$551,4,0)</f>
        <v>40165</v>
      </c>
      <c r="F63" s="79" t="str">
        <f>VLOOKUP(B63,[1]Список!$A$1:$F$551,5,0)</f>
        <v>2 сп.р.</v>
      </c>
      <c r="G63" s="79" t="str">
        <f>VLOOKUP(B63,[1]Список!$A$1:$F$551,6,0)</f>
        <v>Москва</v>
      </c>
      <c r="H63" s="82">
        <v>1.0796296296296297E-4</v>
      </c>
      <c r="I63" s="82">
        <f>J63-H63</f>
        <v>2.4472222222222224E-4</v>
      </c>
      <c r="J63" s="83">
        <v>3.5268518518518521E-4</v>
      </c>
      <c r="K63" s="84">
        <f>$K$19/((J63*24))</f>
        <v>59.07062221055395</v>
      </c>
      <c r="L63" s="85" t="s">
        <v>50</v>
      </c>
      <c r="M63" s="86"/>
    </row>
    <row r="64" spans="1:13" s="87" customFormat="1" ht="30" customHeight="1" x14ac:dyDescent="0.25">
      <c r="A64" s="77">
        <v>42</v>
      </c>
      <c r="B64" s="78">
        <v>158</v>
      </c>
      <c r="C64" s="79">
        <f>VLOOKUP(B64,[1]Список!$A$1:$F$551,2,0)</f>
        <v>10137062495</v>
      </c>
      <c r="D64" s="80" t="str">
        <f>VLOOKUP(B64,[1]Список!$A$1:$F$551,3,0)</f>
        <v>ТОЛКУШИН Борис</v>
      </c>
      <c r="E64" s="81">
        <f>VLOOKUP(B64,[1]Список!$A$1:$F$551,4,0)</f>
        <v>40479</v>
      </c>
      <c r="F64" s="79" t="str">
        <f>VLOOKUP(B64,[1]Список!$A$1:$F$551,5,0)</f>
        <v>1 сп.р.</v>
      </c>
      <c r="G64" s="79" t="str">
        <f>VLOOKUP(B64,[1]Список!$A$1:$F$551,6,0)</f>
        <v>Москва</v>
      </c>
      <c r="H64" s="82">
        <v>1.1578703703703702E-4</v>
      </c>
      <c r="I64" s="82">
        <f>J64-H64</f>
        <v>2.3732638888888892E-4</v>
      </c>
      <c r="J64" s="83">
        <v>3.5311342592592594E-4</v>
      </c>
      <c r="K64" s="84">
        <f>$K$19/((J64*24))</f>
        <v>58.998983906388283</v>
      </c>
      <c r="L64" s="85" t="s">
        <v>50</v>
      </c>
      <c r="M64" s="86"/>
    </row>
    <row r="65" spans="1:13" s="87" customFormat="1" ht="30" customHeight="1" x14ac:dyDescent="0.25">
      <c r="A65" s="77">
        <v>43</v>
      </c>
      <c r="B65" s="78">
        <v>48</v>
      </c>
      <c r="C65" s="79">
        <f>VLOOKUP(B65,[1]Список!$A$1:$F$551,2,0)</f>
        <v>10130180347</v>
      </c>
      <c r="D65" s="80" t="str">
        <f>VLOOKUP(B65,[1]Список!$A$1:$F$551,3,0)</f>
        <v>БАШАРОВ Эльдар</v>
      </c>
      <c r="E65" s="81">
        <f>VLOOKUP(B65,[1]Список!$A$1:$F$551,4,0)</f>
        <v>39353</v>
      </c>
      <c r="F65" s="79" t="str">
        <f>VLOOKUP(B65,[1]Список!$A$1:$F$551,5,0)</f>
        <v>1 сп.р.</v>
      </c>
      <c r="G65" s="79" t="str">
        <f>VLOOKUP(B65,[1]Список!$A$1:$F$551,6,0)</f>
        <v>Москва</v>
      </c>
      <c r="H65" s="82">
        <v>1.1243055555555556E-4</v>
      </c>
      <c r="I65" s="82">
        <f>J65-H65</f>
        <v>2.4167824074074076E-4</v>
      </c>
      <c r="J65" s="83">
        <v>3.5410879629629632E-4</v>
      </c>
      <c r="K65" s="84">
        <f>$K$19/((J65*24))</f>
        <v>58.833142670370975</v>
      </c>
      <c r="L65" s="85" t="s">
        <v>50</v>
      </c>
      <c r="M65" s="86"/>
    </row>
    <row r="66" spans="1:13" s="87" customFormat="1" ht="30" customHeight="1" x14ac:dyDescent="0.25">
      <c r="A66" s="77">
        <v>44</v>
      </c>
      <c r="B66" s="78">
        <v>50</v>
      </c>
      <c r="C66" s="79">
        <f>VLOOKUP(B66,[1]Список!$A$1:$F$551,2,0)</f>
        <v>10132054972</v>
      </c>
      <c r="D66" s="80" t="str">
        <f>VLOOKUP(B66,[1]Список!$A$1:$F$551,3,0)</f>
        <v>НИКИТИН Степан</v>
      </c>
      <c r="E66" s="81">
        <f>VLOOKUP(B66,[1]Список!$A$1:$F$551,4,0)</f>
        <v>39489</v>
      </c>
      <c r="F66" s="79" t="str">
        <f>VLOOKUP(B66,[1]Список!$A$1:$F$551,5,0)</f>
        <v>КМС</v>
      </c>
      <c r="G66" s="79" t="str">
        <f>VLOOKUP(B66,[1]Список!$A$1:$F$551,6,0)</f>
        <v>Москва</v>
      </c>
      <c r="H66" s="82">
        <v>1.1415509259259258E-4</v>
      </c>
      <c r="I66" s="82">
        <f>J66-H66</f>
        <v>2.4042824074074071E-4</v>
      </c>
      <c r="J66" s="83">
        <v>3.5458333333333327E-4</v>
      </c>
      <c r="K66" s="84">
        <f>$K$19/((J66*24))</f>
        <v>58.754406580493544</v>
      </c>
      <c r="L66" s="85" t="s">
        <v>50</v>
      </c>
      <c r="M66" s="86"/>
    </row>
    <row r="67" spans="1:13" s="87" customFormat="1" ht="30" customHeight="1" x14ac:dyDescent="0.25">
      <c r="A67" s="77">
        <v>45</v>
      </c>
      <c r="B67" s="78">
        <v>82</v>
      </c>
      <c r="C67" s="79">
        <f>VLOOKUP(B67,[1]Список!$A$1:$F$551,2,0)</f>
        <v>10141781951</v>
      </c>
      <c r="D67" s="80" t="str">
        <f>VLOOKUP(B67,[1]Список!$A$1:$F$551,3,0)</f>
        <v>ПЛИТАРАК Андрей</v>
      </c>
      <c r="E67" s="81">
        <f>VLOOKUP(B67,[1]Список!$A$1:$F$551,4,0)</f>
        <v>39869</v>
      </c>
      <c r="F67" s="79" t="str">
        <f>VLOOKUP(B67,[1]Список!$A$1:$F$551,5,0)</f>
        <v>1 сп.р.</v>
      </c>
      <c r="G67" s="79" t="str">
        <f>VLOOKUP(B67,[1]Список!$A$1:$F$551,6,0)</f>
        <v>Московская область</v>
      </c>
      <c r="H67" s="82">
        <v>1.116087962962963E-4</v>
      </c>
      <c r="I67" s="82">
        <f>J67-H67</f>
        <v>2.4354166666666665E-4</v>
      </c>
      <c r="J67" s="83">
        <v>3.5515046296296293E-4</v>
      </c>
      <c r="K67" s="84">
        <f>$K$19/((J67*24))</f>
        <v>58.660583346912176</v>
      </c>
      <c r="L67" s="85" t="s">
        <v>50</v>
      </c>
      <c r="M67" s="86"/>
    </row>
    <row r="68" spans="1:13" s="87" customFormat="1" ht="30" customHeight="1" x14ac:dyDescent="0.25">
      <c r="A68" s="77">
        <v>46</v>
      </c>
      <c r="B68" s="78">
        <v>65</v>
      </c>
      <c r="C68" s="79">
        <f>VLOOKUP(B68,[1]Список!$A$1:$F$551,2,0)</f>
        <v>10143964552</v>
      </c>
      <c r="D68" s="80" t="str">
        <f>VLOOKUP(B68,[1]Список!$A$1:$F$551,3,0)</f>
        <v>РАКОВ Леонид</v>
      </c>
      <c r="E68" s="81">
        <f>VLOOKUP(B68,[1]Список!$A$1:$F$551,4,0)</f>
        <v>40323</v>
      </c>
      <c r="F68" s="79" t="str">
        <f>VLOOKUP(B68,[1]Список!$A$1:$F$551,5,0)</f>
        <v>2 сп.р.</v>
      </c>
      <c r="G68" s="79" t="str">
        <f>VLOOKUP(B68,[1]Список!$A$1:$F$551,6,0)</f>
        <v>Москва</v>
      </c>
      <c r="H68" s="82">
        <v>1.1447916666666666E-4</v>
      </c>
      <c r="I68" s="82">
        <f>J68-H68</f>
        <v>2.4130787037037041E-4</v>
      </c>
      <c r="J68" s="83">
        <v>3.5578703703703705E-4</v>
      </c>
      <c r="K68" s="84">
        <f>$K$19/((J68*24))</f>
        <v>58.555627846454129</v>
      </c>
      <c r="L68" s="85" t="s">
        <v>50</v>
      </c>
      <c r="M68" s="86"/>
    </row>
    <row r="69" spans="1:13" s="87" customFormat="1" ht="30" customHeight="1" x14ac:dyDescent="0.25">
      <c r="A69" s="77">
        <v>47</v>
      </c>
      <c r="B69" s="78">
        <v>57</v>
      </c>
      <c r="C69" s="79">
        <f>VLOOKUP(B69,[1]Список!$A$1:$F$551,2,0)</f>
        <v>10131461050</v>
      </c>
      <c r="D69" s="80" t="str">
        <f>VLOOKUP(B69,[1]Список!$A$1:$F$551,3,0)</f>
        <v>МЕТЛОВ Дмитрий</v>
      </c>
      <c r="E69" s="81">
        <f>VLOOKUP(B69,[1]Список!$A$1:$F$551,4,0)</f>
        <v>39682</v>
      </c>
      <c r="F69" s="79" t="str">
        <f>VLOOKUP(B69,[1]Список!$A$1:$F$551,5,0)</f>
        <v>1 сп.р.</v>
      </c>
      <c r="G69" s="79" t="str">
        <f>VLOOKUP(B69,[1]Список!$A$1:$F$551,6,0)</f>
        <v>Москва</v>
      </c>
      <c r="H69" s="82">
        <v>1.1248842592592591E-4</v>
      </c>
      <c r="I69" s="82">
        <f>J69-H69</f>
        <v>2.4695601851851859E-4</v>
      </c>
      <c r="J69" s="83">
        <v>3.5944444444444451E-4</v>
      </c>
      <c r="K69" s="84">
        <f>$K$19/((J69*24))</f>
        <v>57.959814528593498</v>
      </c>
      <c r="L69" s="85" t="s">
        <v>51</v>
      </c>
      <c r="M69" s="86"/>
    </row>
    <row r="70" spans="1:13" s="87" customFormat="1" ht="30" customHeight="1" x14ac:dyDescent="0.25">
      <c r="A70" s="77">
        <v>48</v>
      </c>
      <c r="B70" s="78">
        <v>156</v>
      </c>
      <c r="C70" s="79">
        <f>VLOOKUP(B70,[1]Список!$A$1:$F$551,2,0)</f>
        <v>10139528622</v>
      </c>
      <c r="D70" s="80" t="str">
        <f>VLOOKUP(B70,[1]Список!$A$1:$F$551,3,0)</f>
        <v>КВАРТЮК Дмитрий</v>
      </c>
      <c r="E70" s="81">
        <f>VLOOKUP(B70,[1]Список!$A$1:$F$551,4,0)</f>
        <v>40514</v>
      </c>
      <c r="F70" s="79" t="str">
        <f>VLOOKUP(B70,[1]Список!$A$1:$F$551,5,0)</f>
        <v>КМС</v>
      </c>
      <c r="G70" s="79" t="str">
        <f>VLOOKUP(B70,[1]Список!$A$1:$F$551,6,0)</f>
        <v>Москва</v>
      </c>
      <c r="H70" s="82">
        <v>1.164236111111111E-4</v>
      </c>
      <c r="I70" s="82">
        <f>J70-H70</f>
        <v>2.4371527777777776E-4</v>
      </c>
      <c r="J70" s="83">
        <v>3.6013888888888885E-4</v>
      </c>
      <c r="K70" s="84">
        <f>$K$19/((J70*24))</f>
        <v>57.848052448900894</v>
      </c>
      <c r="L70" s="85" t="s">
        <v>51</v>
      </c>
      <c r="M70" s="86"/>
    </row>
    <row r="71" spans="1:13" s="87" customFormat="1" ht="30" customHeight="1" x14ac:dyDescent="0.25">
      <c r="A71" s="77">
        <v>49</v>
      </c>
      <c r="B71" s="85">
        <v>54</v>
      </c>
      <c r="C71" s="79">
        <f>VLOOKUP(B71,[1]Список!$A$1:$F$551,2,0)</f>
        <v>10115495961</v>
      </c>
      <c r="D71" s="80" t="str">
        <f>VLOOKUP(B71,[1]Список!$A$1:$F$551,3,0)</f>
        <v>НАФИКОВ Роман</v>
      </c>
      <c r="E71" s="81">
        <f>VLOOKUP(B71,[1]Список!$A$1:$F$551,4,0)</f>
        <v>39575</v>
      </c>
      <c r="F71" s="79" t="str">
        <f>VLOOKUP(B71,[1]Список!$A$1:$F$551,5,0)</f>
        <v>КМС</v>
      </c>
      <c r="G71" s="79" t="str">
        <f>VLOOKUP(B71,[1]Список!$A$1:$F$551,6,0)</f>
        <v>Москва</v>
      </c>
      <c r="H71" s="82">
        <v>1.1402777777777778E-4</v>
      </c>
      <c r="I71" s="82">
        <f>J71-H71</f>
        <v>2.4689814814814816E-4</v>
      </c>
      <c r="J71" s="83">
        <v>3.6092592592592594E-4</v>
      </c>
      <c r="K71" s="84">
        <f>$K$19/((J71*24))</f>
        <v>57.72190867111339</v>
      </c>
      <c r="L71" s="85" t="s">
        <v>51</v>
      </c>
      <c r="M71" s="86"/>
    </row>
    <row r="72" spans="1:13" s="87" customFormat="1" ht="30" customHeight="1" x14ac:dyDescent="0.25">
      <c r="A72" s="77">
        <v>50</v>
      </c>
      <c r="B72" s="78">
        <v>61</v>
      </c>
      <c r="C72" s="79">
        <f>VLOOKUP(B72,[1]Список!$A$1:$F$551,2,0)</f>
        <v>10150048270</v>
      </c>
      <c r="D72" s="80" t="str">
        <f>VLOOKUP(B72,[1]Список!$A$1:$F$551,3,0)</f>
        <v>БЕРЕСТ Сергей</v>
      </c>
      <c r="E72" s="81">
        <f>VLOOKUP(B72,[1]Список!$A$1:$F$551,4,0)</f>
        <v>40176</v>
      </c>
      <c r="F72" s="79" t="str">
        <f>VLOOKUP(B72,[1]Список!$A$1:$F$551,5,0)</f>
        <v>2 сп.р.</v>
      </c>
      <c r="G72" s="79" t="str">
        <f>VLOOKUP(B72,[1]Список!$A$1:$F$551,6,0)</f>
        <v>Москва</v>
      </c>
      <c r="H72" s="82">
        <v>1.1350694444444445E-4</v>
      </c>
      <c r="I72" s="82">
        <f>J72-H72</f>
        <v>2.5282407407407404E-4</v>
      </c>
      <c r="J72" s="83">
        <v>3.6633101851851849E-4</v>
      </c>
      <c r="K72" s="84">
        <f>$K$19/((J72*24))</f>
        <v>56.870241066632964</v>
      </c>
      <c r="L72" s="85" t="s">
        <v>51</v>
      </c>
      <c r="M72" s="86"/>
    </row>
    <row r="73" spans="1:13" s="87" customFormat="1" ht="30" customHeight="1" x14ac:dyDescent="0.25">
      <c r="A73" s="77">
        <v>51</v>
      </c>
      <c r="B73" s="78">
        <v>85</v>
      </c>
      <c r="C73" s="79">
        <f>VLOOKUP(B73,[1]Список!$A$1:$F$551,2,0)</f>
        <v>10141649282</v>
      </c>
      <c r="D73" s="80" t="str">
        <f>VLOOKUP(B73,[1]Список!$A$1:$F$551,3,0)</f>
        <v>ЩЕПОТЬЕВ Константин</v>
      </c>
      <c r="E73" s="81">
        <f>VLOOKUP(B73,[1]Список!$A$1:$F$551,4,0)</f>
        <v>40168</v>
      </c>
      <c r="F73" s="79" t="str">
        <f>VLOOKUP(B73,[1]Список!$A$1:$F$551,5,0)</f>
        <v>1 сп.р.</v>
      </c>
      <c r="G73" s="79" t="str">
        <f>VLOOKUP(B73,[1]Список!$A$1:$F$551,6,0)</f>
        <v>Московская область</v>
      </c>
      <c r="H73" s="82">
        <v>1.1405092592592592E-4</v>
      </c>
      <c r="I73" s="82">
        <f>J73-H73</f>
        <v>2.5681712962962963E-4</v>
      </c>
      <c r="J73" s="83">
        <v>3.7086805555555554E-4</v>
      </c>
      <c r="K73" s="84">
        <f>$K$19/((J73*24))</f>
        <v>56.174515494803856</v>
      </c>
      <c r="L73" s="85" t="s">
        <v>51</v>
      </c>
      <c r="M73" s="86"/>
    </row>
    <row r="74" spans="1:13" s="87" customFormat="1" ht="30" customHeight="1" x14ac:dyDescent="0.25">
      <c r="A74" s="77">
        <v>52</v>
      </c>
      <c r="B74" s="78">
        <v>83</v>
      </c>
      <c r="C74" s="79">
        <f>VLOOKUP(B74,[1]Список!$A$1:$F$551,2,0)</f>
        <v>10142512279</v>
      </c>
      <c r="D74" s="80" t="str">
        <f>VLOOKUP(B74,[1]Список!$A$1:$F$551,3,0)</f>
        <v>СЛЕСАРЕВ Дмитрий</v>
      </c>
      <c r="E74" s="81">
        <f>VLOOKUP(B74,[1]Список!$A$1:$F$551,4,0)</f>
        <v>39842</v>
      </c>
      <c r="F74" s="79" t="str">
        <f>VLOOKUP(B74,[1]Список!$A$1:$F$551,5,0)</f>
        <v>2 сп.р.</v>
      </c>
      <c r="G74" s="79" t="str">
        <f>VLOOKUP(B74,[1]Список!$A$1:$F$551,6,0)</f>
        <v>Московская область</v>
      </c>
      <c r="H74" s="82">
        <v>1.1644675925925924E-4</v>
      </c>
      <c r="I74" s="82">
        <f>J74-H74</f>
        <v>2.5451388888888898E-4</v>
      </c>
      <c r="J74" s="83">
        <v>3.709606481481482E-4</v>
      </c>
      <c r="K74" s="84">
        <f>$K$19/((J74*24))</f>
        <v>56.160494212349064</v>
      </c>
      <c r="L74" s="85" t="s">
        <v>51</v>
      </c>
      <c r="M74" s="86"/>
    </row>
    <row r="75" spans="1:13" s="87" customFormat="1" ht="30" customHeight="1" x14ac:dyDescent="0.25">
      <c r="A75" s="77">
        <v>53</v>
      </c>
      <c r="B75" s="78">
        <v>87</v>
      </c>
      <c r="C75" s="79">
        <f>VLOOKUP(B75,[1]Список!$A$1:$F$551,2,0)</f>
        <v>10130178630</v>
      </c>
      <c r="D75" s="80" t="str">
        <f>VLOOKUP(B75,[1]Список!$A$1:$F$551,3,0)</f>
        <v>ЖЕЛЕЗОВ Михаил</v>
      </c>
      <c r="E75" s="81">
        <f>VLOOKUP(B75,[1]Список!$A$1:$F$551,4,0)</f>
        <v>39851</v>
      </c>
      <c r="F75" s="79" t="str">
        <f>VLOOKUP(B75,[1]Список!$A$1:$F$551,5,0)</f>
        <v>2 сп.р.</v>
      </c>
      <c r="G75" s="79" t="str">
        <f>VLOOKUP(B75,[1]Список!$A$1:$F$551,6,0)</f>
        <v>Московская область</v>
      </c>
      <c r="H75" s="82">
        <v>1.2030092592592592E-4</v>
      </c>
      <c r="I75" s="82">
        <f>J75-H75</f>
        <v>2.6277777777777774E-4</v>
      </c>
      <c r="J75" s="83">
        <v>3.8307870370370367E-4</v>
      </c>
      <c r="K75" s="84">
        <f>$K$19/((J75*24))</f>
        <v>54.383950691884706</v>
      </c>
      <c r="L75" s="85" t="s">
        <v>52</v>
      </c>
      <c r="M75" s="86"/>
    </row>
    <row r="76" spans="1:13" s="87" customFormat="1" ht="30" customHeight="1" x14ac:dyDescent="0.25">
      <c r="A76" s="77">
        <v>54</v>
      </c>
      <c r="B76" s="78">
        <v>84</v>
      </c>
      <c r="C76" s="79">
        <f>VLOOKUP(B76,[1]Список!$A$1:$F$551,2,0)</f>
        <v>10155961230</v>
      </c>
      <c r="D76" s="80" t="str">
        <f>VLOOKUP(B76,[1]Список!$A$1:$F$551,3,0)</f>
        <v>КУРЧАНОВ Алексей</v>
      </c>
      <c r="E76" s="81">
        <f>VLOOKUP(B76,[1]Список!$A$1:$F$551,4,0)</f>
        <v>39517</v>
      </c>
      <c r="F76" s="79" t="str">
        <f>VLOOKUP(B76,[1]Список!$A$1:$F$551,5,0)</f>
        <v>2 сп.р.</v>
      </c>
      <c r="G76" s="79" t="str">
        <f>VLOOKUP(B76,[1]Список!$A$1:$F$551,6,0)</f>
        <v>Московская область</v>
      </c>
      <c r="H76" s="82">
        <v>1.261226851851852E-4</v>
      </c>
      <c r="I76" s="82">
        <f>J76-H76</f>
        <v>2.8405092592592588E-4</v>
      </c>
      <c r="J76" s="83">
        <v>4.101736111111111E-4</v>
      </c>
      <c r="K76" s="84">
        <f>$K$19/((J76*24))</f>
        <v>50.791500888851267</v>
      </c>
      <c r="L76" s="85"/>
      <c r="M76" s="86"/>
    </row>
    <row r="77" spans="1:13" ht="23.25" customHeight="1" thickBot="1" x14ac:dyDescent="0.3">
      <c r="A77" s="89"/>
    </row>
    <row r="78" spans="1:13" ht="15.75" thickTop="1" x14ac:dyDescent="0.25">
      <c r="A78" s="90" t="s">
        <v>53</v>
      </c>
      <c r="B78" s="91"/>
      <c r="C78" s="91"/>
      <c r="D78" s="91"/>
      <c r="E78" s="92"/>
      <c r="F78" s="92"/>
      <c r="G78" s="91"/>
      <c r="H78" s="91"/>
      <c r="I78" s="91"/>
      <c r="J78" s="91"/>
      <c r="K78" s="91"/>
      <c r="L78" s="91"/>
      <c r="M78" s="93"/>
    </row>
    <row r="79" spans="1:13" ht="15" x14ac:dyDescent="0.25">
      <c r="A79" s="94" t="s">
        <v>54</v>
      </c>
      <c r="B79" s="40"/>
      <c r="C79" s="95"/>
      <c r="D79" s="40"/>
      <c r="E79" s="96"/>
      <c r="F79" s="40"/>
      <c r="G79" s="97"/>
      <c r="H79" s="98"/>
      <c r="I79" s="47"/>
      <c r="J79" s="47"/>
      <c r="K79" s="47"/>
      <c r="L79" s="99"/>
      <c r="M79" s="100"/>
    </row>
    <row r="80" spans="1:13" ht="15" x14ac:dyDescent="0.25">
      <c r="A80" s="94" t="s">
        <v>55</v>
      </c>
      <c r="B80" s="40"/>
      <c r="C80" s="101"/>
      <c r="D80" s="40"/>
      <c r="E80" s="96"/>
      <c r="F80" s="40"/>
      <c r="G80" s="97"/>
      <c r="H80" s="98"/>
      <c r="I80" s="47"/>
      <c r="J80" s="47"/>
      <c r="K80" s="47"/>
      <c r="L80" s="99"/>
      <c r="M80" s="100"/>
    </row>
    <row r="81" spans="1:13" ht="4.5" customHeight="1" x14ac:dyDescent="0.25">
      <c r="A81" s="102"/>
      <c r="B81" s="103"/>
      <c r="C81" s="103"/>
      <c r="D81" s="47"/>
      <c r="E81" s="104"/>
      <c r="F81" s="47"/>
      <c r="G81" s="47"/>
      <c r="H81" s="47"/>
      <c r="I81" s="47"/>
      <c r="J81" s="47"/>
      <c r="K81" s="47"/>
      <c r="L81" s="47"/>
      <c r="M81" s="105"/>
    </row>
    <row r="82" spans="1:13" ht="18.75" x14ac:dyDescent="0.25">
      <c r="A82" s="106"/>
      <c r="B82" s="107"/>
      <c r="C82" s="107"/>
      <c r="D82" s="108" t="s">
        <v>56</v>
      </c>
      <c r="E82" s="108"/>
      <c r="F82" s="108"/>
      <c r="G82" s="108" t="s">
        <v>57</v>
      </c>
      <c r="H82" s="108"/>
      <c r="I82" s="108"/>
      <c r="J82" s="108" t="s">
        <v>58</v>
      </c>
      <c r="K82" s="108"/>
      <c r="L82" s="108"/>
      <c r="M82" s="109"/>
    </row>
    <row r="83" spans="1:13" ht="15.75" x14ac:dyDescent="0.25">
      <c r="A83" s="110"/>
      <c r="B83" s="111"/>
      <c r="C83" s="111"/>
      <c r="D83" s="111"/>
      <c r="E83" s="111"/>
      <c r="F83" s="112"/>
      <c r="J83" s="112"/>
      <c r="K83" s="112"/>
      <c r="L83" s="112"/>
      <c r="M83" s="113"/>
    </row>
    <row r="84" spans="1:13" ht="15.75" x14ac:dyDescent="0.25">
      <c r="A84" s="110"/>
      <c r="B84" s="111"/>
      <c r="C84" s="111"/>
      <c r="D84" s="111"/>
      <c r="E84" s="111"/>
      <c r="F84" s="111"/>
      <c r="G84" s="111"/>
      <c r="H84" s="111"/>
      <c r="I84" s="111"/>
      <c r="J84" s="111"/>
      <c r="K84" s="111"/>
      <c r="L84" s="111"/>
      <c r="M84" s="114"/>
    </row>
    <row r="85" spans="1:13" x14ac:dyDescent="0.25">
      <c r="A85" s="115"/>
      <c r="B85" s="116"/>
      <c r="C85" s="116"/>
      <c r="D85" s="116"/>
      <c r="E85" s="116"/>
      <c r="F85" s="116"/>
      <c r="G85" s="116"/>
      <c r="H85" s="116"/>
      <c r="I85" s="116"/>
      <c r="J85" s="116"/>
      <c r="K85" s="116"/>
      <c r="L85" s="116"/>
      <c r="M85" s="117"/>
    </row>
    <row r="86" spans="1:13" x14ac:dyDescent="0.25">
      <c r="A86" s="118"/>
      <c r="D86" s="3"/>
      <c r="E86" s="119"/>
      <c r="F86" s="3"/>
      <c r="G86" s="3"/>
      <c r="H86" s="3"/>
      <c r="I86" s="3"/>
      <c r="J86" s="3"/>
      <c r="K86" s="3"/>
      <c r="L86" s="3"/>
      <c r="M86" s="120"/>
    </row>
    <row r="87" spans="1:13" ht="23.25" customHeight="1" x14ac:dyDescent="0.25">
      <c r="A87" s="118"/>
      <c r="D87" s="3"/>
      <c r="E87" s="119"/>
      <c r="F87" s="3"/>
      <c r="G87" s="3"/>
      <c r="H87" s="3"/>
      <c r="I87" s="3"/>
      <c r="J87" s="3"/>
      <c r="K87" s="3"/>
      <c r="L87" s="3"/>
      <c r="M87" s="120"/>
    </row>
    <row r="88" spans="1:13" ht="34.5" customHeight="1" thickBot="1" x14ac:dyDescent="0.3">
      <c r="A88" s="121" t="s">
        <v>17</v>
      </c>
      <c r="B88" s="122"/>
      <c r="C88" s="122"/>
      <c r="D88" s="123" t="str">
        <f>G19</f>
        <v>А.М.МИЛОШЕВИЧ (1 кат, г.Москва)</v>
      </c>
      <c r="E88" s="123"/>
      <c r="F88" s="123"/>
      <c r="G88" s="123" t="str">
        <f>G17</f>
        <v>В.Н.ГНИДЕНКО (ВК, г.Тула)</v>
      </c>
      <c r="H88" s="123"/>
      <c r="I88" s="123"/>
      <c r="J88" s="123" t="str">
        <f>G18</f>
        <v>О.В.БЕЛОБОРОДОВА (ВК, г.Москва)</v>
      </c>
      <c r="K88" s="123"/>
      <c r="L88" s="123"/>
      <c r="M88" s="124"/>
    </row>
    <row r="89" spans="1:13" ht="13.5" thickTop="1" x14ac:dyDescent="0.25"/>
  </sheetData>
  <mergeCells count="40">
    <mergeCell ref="D88:F88"/>
    <mergeCell ref="G88:I88"/>
    <mergeCell ref="J88:M88"/>
    <mergeCell ref="A78:D78"/>
    <mergeCell ref="G78:M78"/>
    <mergeCell ref="D82:F82"/>
    <mergeCell ref="G82:I82"/>
    <mergeCell ref="J82:M82"/>
    <mergeCell ref="A85:E85"/>
    <mergeCell ref="F85:I85"/>
    <mergeCell ref="J85:M85"/>
    <mergeCell ref="G21:G22"/>
    <mergeCell ref="H21:I21"/>
    <mergeCell ref="J21:J22"/>
    <mergeCell ref="K21:K22"/>
    <mergeCell ref="L21:L22"/>
    <mergeCell ref="M21:M22"/>
    <mergeCell ref="H16:M16"/>
    <mergeCell ref="H17:M17"/>
    <mergeCell ref="H18:M18"/>
    <mergeCell ref="H19:I19"/>
    <mergeCell ref="A21:A22"/>
    <mergeCell ref="B21:B22"/>
    <mergeCell ref="C21:C22"/>
    <mergeCell ref="D21:D22"/>
    <mergeCell ref="E21:E22"/>
    <mergeCell ref="F21:F22"/>
    <mergeCell ref="A8:M8"/>
    <mergeCell ref="A9:M9"/>
    <mergeCell ref="A10:M10"/>
    <mergeCell ref="A11:M11"/>
    <mergeCell ref="A12:M12"/>
    <mergeCell ref="A15:G15"/>
    <mergeCell ref="H15:M15"/>
    <mergeCell ref="A1:M1"/>
    <mergeCell ref="A2:M2"/>
    <mergeCell ref="A3:M3"/>
    <mergeCell ref="A4:M4"/>
    <mergeCell ref="A6:M6"/>
    <mergeCell ref="A7:M7"/>
  </mergeCells>
  <conditionalFormatting sqref="G79:G80">
    <cfRule type="duplicateValues" dxfId="0" priority="1"/>
  </conditionalFormatting>
  <printOptions horizontalCentered="1"/>
  <pageMargins left="0.19685039370078741" right="0.19685039370078741" top="0.35" bottom="0.28999999999999998" header="0.2" footer="0.2"/>
  <pageSetup paperSize="9" scale="39" fitToHeight="0" orientation="portrait" r:id="rId1"/>
  <headerFooter>
    <oddHeader>&amp;LРЕЗУЛЬТАТЫ НА САЙТЕ WWW.FVSR/highway/result&amp;RФЕДЕРАЦИЯ ВЕЛОСИПЕДНОГО СПОРТА РОССИИ - WWW.FVSR.RU</oddHeader>
    <oddFooter>&amp;C&amp;P&amp;RОтчет создан &amp;D&amp;T</oddFooter>
  </headerFooter>
  <rowBreaks count="1" manualBreakCount="1">
    <brk id="74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Гит с ходу 500 м юн-ры 17-1 (2</vt:lpstr>
      <vt:lpstr>'Гит с ходу 500 м юн-ры 17-1 (2'!Заголовки_для_печати</vt:lpstr>
      <vt:lpstr>'Гит с ходу 500 м юн-ры 17-1 (2'!Область_печати</vt:lpstr>
    </vt:vector>
  </TitlesOfParts>
  <Company>Oksana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Oksana</dc:creator>
  <cp:lastModifiedBy>Oksana</cp:lastModifiedBy>
  <dcterms:created xsi:type="dcterms:W3CDTF">2025-02-10T11:43:21Z</dcterms:created>
  <dcterms:modified xsi:type="dcterms:W3CDTF">2025-02-10T11:43:55Z</dcterms:modified>
</cp:coreProperties>
</file>